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0260" windowHeight="7755" activeTab="3"/>
  </bookViews>
  <sheets>
    <sheet name="Índice" sheetId="46" r:id="rId1"/>
    <sheet name="Presentación" sheetId="43" r:id="rId2"/>
    <sheet name="Informantes" sheetId="44" r:id="rId3"/>
    <sheet name="CNGSPSPE_2017_M1_Secc3" sheetId="28" r:id="rId4"/>
    <sheet name="Participantes y Comentarios" sheetId="47" r:id="rId5"/>
    <sheet name="Glosario" sheetId="30" r:id="rId6"/>
  </sheets>
  <definedNames>
    <definedName name="_xlnm.Print_Area" localSheetId="4">'Participantes y Comentarios'!$A$1:$AE$122</definedName>
    <definedName name="_xlnm.Print_Area" localSheetId="1">Presentación!$A$1:$AE$159</definedName>
    <definedName name="_xlnm.Print_Titles" localSheetId="2">Informantes!$12:$12</definedName>
    <definedName name="_xlnm.Print_Titles" localSheetId="4">'Participantes y Comentarios'!$9:$9</definedName>
    <definedName name="_xlnm.Print_Titles" localSheetId="1">Presentación!$9:$9</definedName>
  </definedNames>
  <calcPr calcId="125725"/>
</workbook>
</file>

<file path=xl/calcChain.xml><?xml version="1.0" encoding="utf-8"?>
<calcChain xmlns="http://schemas.openxmlformats.org/spreadsheetml/2006/main">
  <c r="B615" i="28"/>
  <c r="B614"/>
  <c r="B202"/>
  <c r="C65" i="43"/>
  <c r="D72"/>
  <c r="B7" i="30"/>
  <c r="B9" i="47"/>
  <c r="B9" i="28"/>
  <c r="B12" i="44"/>
  <c r="N9" i="43"/>
  <c r="N9" i="47" s="1"/>
  <c r="B621" i="28"/>
  <c r="N9" l="1"/>
  <c r="N7" i="30"/>
  <c r="N12" i="44"/>
  <c r="AH562" i="28" l="1"/>
  <c r="AH564" s="1"/>
  <c r="B566" s="1"/>
  <c r="AH549"/>
  <c r="AH547"/>
  <c r="AH530"/>
  <c r="B537" s="1"/>
  <c r="AH533"/>
  <c r="AH531"/>
  <c r="B573"/>
  <c r="B559"/>
  <c r="AH546"/>
  <c r="B553" s="1"/>
  <c r="B543"/>
  <c r="B532"/>
  <c r="B527"/>
  <c r="AH473"/>
  <c r="AI473"/>
  <c r="AK473"/>
  <c r="AH474"/>
  <c r="AI474"/>
  <c r="AK474"/>
  <c r="AH475"/>
  <c r="AI475"/>
  <c r="AK475"/>
  <c r="AL475" s="1"/>
  <c r="AH476"/>
  <c r="AI476"/>
  <c r="AK476"/>
  <c r="AH477"/>
  <c r="AI477"/>
  <c r="AK477"/>
  <c r="AL477" s="1"/>
  <c r="AH478"/>
  <c r="AI478"/>
  <c r="AK478"/>
  <c r="AL478" s="1"/>
  <c r="AH479"/>
  <c r="AI479"/>
  <c r="AK479"/>
  <c r="AH480"/>
  <c r="AI480"/>
  <c r="AK480"/>
  <c r="AL480" s="1"/>
  <c r="AH481"/>
  <c r="AI481"/>
  <c r="AK481"/>
  <c r="AL481" s="1"/>
  <c r="AH482"/>
  <c r="AI482"/>
  <c r="AK482"/>
  <c r="AH483"/>
  <c r="AI483"/>
  <c r="AK483"/>
  <c r="AL483" s="1"/>
  <c r="AH484"/>
  <c r="AI484"/>
  <c r="AK484"/>
  <c r="AH485"/>
  <c r="AI485"/>
  <c r="AK485"/>
  <c r="AH486"/>
  <c r="AI486"/>
  <c r="AK486"/>
  <c r="AL486" s="1"/>
  <c r="AH487"/>
  <c r="AI487"/>
  <c r="AK487"/>
  <c r="AL487" s="1"/>
  <c r="AH488"/>
  <c r="AI488"/>
  <c r="AK488"/>
  <c r="AL488" s="1"/>
  <c r="AH489"/>
  <c r="AI489"/>
  <c r="AK489"/>
  <c r="AH490"/>
  <c r="AI490"/>
  <c r="AK490"/>
  <c r="AH491"/>
  <c r="AI491"/>
  <c r="AK491"/>
  <c r="AH492"/>
  <c r="AI492"/>
  <c r="AK492"/>
  <c r="AH493"/>
  <c r="AI493"/>
  <c r="AK493"/>
  <c r="AL493" s="1"/>
  <c r="AH494"/>
  <c r="AI494"/>
  <c r="AK494"/>
  <c r="AL494" s="1"/>
  <c r="AH495"/>
  <c r="AI495"/>
  <c r="AK495"/>
  <c r="AL495" s="1"/>
  <c r="AH496"/>
  <c r="AI496"/>
  <c r="AK496"/>
  <c r="AL496" s="1"/>
  <c r="AH497"/>
  <c r="AI497"/>
  <c r="AK497"/>
  <c r="AH498"/>
  <c r="AI498"/>
  <c r="AK498"/>
  <c r="AH499"/>
  <c r="AI499"/>
  <c r="AK499"/>
  <c r="AH500"/>
  <c r="AI500"/>
  <c r="AK500"/>
  <c r="AH501"/>
  <c r="AI501"/>
  <c r="AK501"/>
  <c r="AL501" s="1"/>
  <c r="AH502"/>
  <c r="AI502"/>
  <c r="AK502"/>
  <c r="AL502" s="1"/>
  <c r="AH503"/>
  <c r="AI503"/>
  <c r="AK503"/>
  <c r="AL503" s="1"/>
  <c r="AH504"/>
  <c r="AI504"/>
  <c r="AK504"/>
  <c r="AL504" s="1"/>
  <c r="AH505"/>
  <c r="AI505"/>
  <c r="AK505"/>
  <c r="AL505" s="1"/>
  <c r="AH506"/>
  <c r="AI506"/>
  <c r="AK506"/>
  <c r="AH507"/>
  <c r="AI507"/>
  <c r="AK507"/>
  <c r="AL507" s="1"/>
  <c r="AH508"/>
  <c r="AI508"/>
  <c r="AK508"/>
  <c r="AH509"/>
  <c r="AI509"/>
  <c r="AK509"/>
  <c r="AL509" s="1"/>
  <c r="AH510"/>
  <c r="AI510"/>
  <c r="AK510"/>
  <c r="AL510" s="1"/>
  <c r="AH511"/>
  <c r="AI511"/>
  <c r="AK511"/>
  <c r="AL511" s="1"/>
  <c r="AH512"/>
  <c r="AI512"/>
  <c r="AK512"/>
  <c r="AL512" s="1"/>
  <c r="AH513"/>
  <c r="AI513"/>
  <c r="AK513"/>
  <c r="AH514"/>
  <c r="AI514"/>
  <c r="AK514"/>
  <c r="AH515"/>
  <c r="AI515"/>
  <c r="AK515"/>
  <c r="AL515" s="1"/>
  <c r="AH516"/>
  <c r="AI516"/>
  <c r="AK516"/>
  <c r="AH517"/>
  <c r="AI517"/>
  <c r="AK517"/>
  <c r="AH518"/>
  <c r="AI518"/>
  <c r="AK518"/>
  <c r="AL518" s="1"/>
  <c r="AK472"/>
  <c r="AL472" s="1"/>
  <c r="AI472"/>
  <c r="AH472"/>
  <c r="AB519"/>
  <c r="Z519"/>
  <c r="X519"/>
  <c r="V519"/>
  <c r="S519"/>
  <c r="P519"/>
  <c r="Q453"/>
  <c r="H515"/>
  <c r="H516"/>
  <c r="H517"/>
  <c r="H518"/>
  <c r="H514"/>
  <c r="G448"/>
  <c r="G449"/>
  <c r="G450"/>
  <c r="G451"/>
  <c r="G452"/>
  <c r="H387"/>
  <c r="AN287"/>
  <c r="AN286"/>
  <c r="AN285"/>
  <c r="AI285"/>
  <c r="AH285"/>
  <c r="AG285"/>
  <c r="AG407"/>
  <c r="AH407"/>
  <c r="AI407"/>
  <c r="AJ407" s="1"/>
  <c r="AG408"/>
  <c r="AH408"/>
  <c r="AI408"/>
  <c r="AJ408" s="1"/>
  <c r="AG409"/>
  <c r="AH409"/>
  <c r="AI409"/>
  <c r="AG410"/>
  <c r="AH410"/>
  <c r="AI410"/>
  <c r="AJ410" s="1"/>
  <c r="AG411"/>
  <c r="AH411"/>
  <c r="AI411"/>
  <c r="AJ411" s="1"/>
  <c r="AG412"/>
  <c r="AH412"/>
  <c r="AI412"/>
  <c r="AJ412" s="1"/>
  <c r="AG413"/>
  <c r="AH413"/>
  <c r="AI413"/>
  <c r="AG414"/>
  <c r="AH414"/>
  <c r="AI414"/>
  <c r="AJ414" s="1"/>
  <c r="AG415"/>
  <c r="AH415"/>
  <c r="AI415"/>
  <c r="AJ415" s="1"/>
  <c r="AG416"/>
  <c r="AH416"/>
  <c r="AI416"/>
  <c r="AJ416" s="1"/>
  <c r="AG417"/>
  <c r="AH417"/>
  <c r="AI417"/>
  <c r="AG418"/>
  <c r="AH418"/>
  <c r="AI418"/>
  <c r="AJ418" s="1"/>
  <c r="AG419"/>
  <c r="AH419"/>
  <c r="AI419"/>
  <c r="AJ419" s="1"/>
  <c r="AG420"/>
  <c r="AH420"/>
  <c r="AI420"/>
  <c r="AJ420" s="1"/>
  <c r="AG421"/>
  <c r="AH421"/>
  <c r="AI421"/>
  <c r="AG422"/>
  <c r="AH422"/>
  <c r="AI422"/>
  <c r="AJ422" s="1"/>
  <c r="AG423"/>
  <c r="AH423"/>
  <c r="AI423"/>
  <c r="AJ423" s="1"/>
  <c r="AG424"/>
  <c r="AH424"/>
  <c r="AI424"/>
  <c r="AJ424" s="1"/>
  <c r="AG425"/>
  <c r="AH425"/>
  <c r="AI425"/>
  <c r="AG426"/>
  <c r="AH426"/>
  <c r="AI426"/>
  <c r="AJ426" s="1"/>
  <c r="AG427"/>
  <c r="AH427"/>
  <c r="AI427"/>
  <c r="AJ427" s="1"/>
  <c r="AG428"/>
  <c r="AH428"/>
  <c r="AI428"/>
  <c r="AJ428" s="1"/>
  <c r="AG429"/>
  <c r="AH429"/>
  <c r="AI429"/>
  <c r="AG430"/>
  <c r="AH430"/>
  <c r="AI430"/>
  <c r="AJ430" s="1"/>
  <c r="AG431"/>
  <c r="AH431"/>
  <c r="AI431"/>
  <c r="AJ431" s="1"/>
  <c r="AG432"/>
  <c r="AH432"/>
  <c r="AI432"/>
  <c r="AJ432" s="1"/>
  <c r="AG433"/>
  <c r="AH433"/>
  <c r="AI433"/>
  <c r="AG434"/>
  <c r="AH434"/>
  <c r="AI434"/>
  <c r="AJ434" s="1"/>
  <c r="AG435"/>
  <c r="AH435"/>
  <c r="AI435"/>
  <c r="AJ435" s="1"/>
  <c r="AG436"/>
  <c r="AH436"/>
  <c r="AI436"/>
  <c r="AJ436" s="1"/>
  <c r="AG437"/>
  <c r="AH437"/>
  <c r="AI437"/>
  <c r="AG438"/>
  <c r="AH438"/>
  <c r="AI438"/>
  <c r="AJ438" s="1"/>
  <c r="AG439"/>
  <c r="AH439"/>
  <c r="AI439"/>
  <c r="AJ439" s="1"/>
  <c r="AG440"/>
  <c r="AH440"/>
  <c r="AI440"/>
  <c r="AJ440" s="1"/>
  <c r="AG441"/>
  <c r="AH441"/>
  <c r="AI441"/>
  <c r="AL441" s="1"/>
  <c r="AG442"/>
  <c r="AH442"/>
  <c r="AI442"/>
  <c r="AJ442" s="1"/>
  <c r="AG443"/>
  <c r="AH443"/>
  <c r="AI443"/>
  <c r="AJ443" s="1"/>
  <c r="AG444"/>
  <c r="AH444"/>
  <c r="AI444"/>
  <c r="AJ444" s="1"/>
  <c r="AG445"/>
  <c r="AH445"/>
  <c r="AI445"/>
  <c r="AL445" s="1"/>
  <c r="AG446"/>
  <c r="AH446"/>
  <c r="AI446"/>
  <c r="AJ446" s="1"/>
  <c r="AG447"/>
  <c r="AH447"/>
  <c r="AI447"/>
  <c r="AJ447" s="1"/>
  <c r="AG448"/>
  <c r="AH448"/>
  <c r="AI448"/>
  <c r="AJ448" s="1"/>
  <c r="AG449"/>
  <c r="AH449"/>
  <c r="AI449"/>
  <c r="AG450"/>
  <c r="AH450"/>
  <c r="AI450"/>
  <c r="AJ450" s="1"/>
  <c r="AG451"/>
  <c r="AH451"/>
  <c r="AI451"/>
  <c r="AJ451" s="1"/>
  <c r="AG452"/>
  <c r="AH452"/>
  <c r="AI452"/>
  <c r="AJ452" s="1"/>
  <c r="AI406"/>
  <c r="AL406" s="1"/>
  <c r="AH406"/>
  <c r="AG406"/>
  <c r="AG469"/>
  <c r="AG514" l="1"/>
  <c r="AG506"/>
  <c r="AG498"/>
  <c r="AG490"/>
  <c r="AG482"/>
  <c r="AG474"/>
  <c r="AJ495"/>
  <c r="AJ487"/>
  <c r="AG485"/>
  <c r="AJ479"/>
  <c r="AJ514"/>
  <c r="AJ513"/>
  <c r="AJ506"/>
  <c r="AJ505"/>
  <c r="AL435"/>
  <c r="AJ496"/>
  <c r="AJ488"/>
  <c r="AJ480"/>
  <c r="AJ472"/>
  <c r="AG517"/>
  <c r="AJ512"/>
  <c r="AJ511"/>
  <c r="AJ504"/>
  <c r="AJ503"/>
  <c r="AG500"/>
  <c r="AG492"/>
  <c r="AG484"/>
  <c r="AG476"/>
  <c r="AG516"/>
  <c r="AG508"/>
  <c r="AG499"/>
  <c r="AJ498"/>
  <c r="AJ497"/>
  <c r="AG491"/>
  <c r="AJ490"/>
  <c r="AJ489"/>
  <c r="AJ482"/>
  <c r="AJ481"/>
  <c r="AJ474"/>
  <c r="AJ473"/>
  <c r="AL437"/>
  <c r="AL433"/>
  <c r="AL429"/>
  <c r="AL425"/>
  <c r="AL421"/>
  <c r="AL417"/>
  <c r="AL413"/>
  <c r="AL409"/>
  <c r="AL450"/>
  <c r="AL419"/>
  <c r="AH534"/>
  <c r="B536" s="1"/>
  <c r="AL439"/>
  <c r="AL423"/>
  <c r="AL407"/>
  <c r="AL516"/>
  <c r="AL508"/>
  <c r="AL500"/>
  <c r="AL492"/>
  <c r="AL484"/>
  <c r="AL476"/>
  <c r="AL443"/>
  <c r="AL427"/>
  <c r="AL411"/>
  <c r="AL514"/>
  <c r="AL506"/>
  <c r="AL498"/>
  <c r="AL490"/>
  <c r="AL482"/>
  <c r="AL474"/>
  <c r="AL431"/>
  <c r="AL415"/>
  <c r="AH578"/>
  <c r="B580" s="1"/>
  <c r="AG472"/>
  <c r="AJ518"/>
  <c r="AJ517"/>
  <c r="AG513"/>
  <c r="AG512"/>
  <c r="AJ510"/>
  <c r="AJ509"/>
  <c r="AG504"/>
  <c r="AJ502"/>
  <c r="AJ501"/>
  <c r="AG497"/>
  <c r="AG496"/>
  <c r="AJ494"/>
  <c r="AJ493"/>
  <c r="AG489"/>
  <c r="AG488"/>
  <c r="AJ486"/>
  <c r="AJ485"/>
  <c r="AG480"/>
  <c r="AJ478"/>
  <c r="AJ477"/>
  <c r="AG473"/>
  <c r="AG518"/>
  <c r="AJ516"/>
  <c r="AJ515"/>
  <c r="AG510"/>
  <c r="AJ508"/>
  <c r="AJ507"/>
  <c r="AG502"/>
  <c r="AJ500"/>
  <c r="AJ499"/>
  <c r="AG494"/>
  <c r="AJ492"/>
  <c r="AJ491"/>
  <c r="AG486"/>
  <c r="AJ484"/>
  <c r="AJ483"/>
  <c r="AG479"/>
  <c r="AG478"/>
  <c r="AJ476"/>
  <c r="AJ475"/>
  <c r="AG515"/>
  <c r="AG511"/>
  <c r="AG509"/>
  <c r="AG503"/>
  <c r="AG501"/>
  <c r="AG495"/>
  <c r="AG493"/>
  <c r="AG487"/>
  <c r="AG483"/>
  <c r="AG481"/>
  <c r="AG477"/>
  <c r="AG475"/>
  <c r="AL517"/>
  <c r="AL513"/>
  <c r="AL499"/>
  <c r="AL497"/>
  <c r="AL491"/>
  <c r="AL489"/>
  <c r="AL485"/>
  <c r="AL479"/>
  <c r="AL473"/>
  <c r="AG507"/>
  <c r="AG505"/>
  <c r="AJ406"/>
  <c r="AL446"/>
  <c r="AL438"/>
  <c r="AL430"/>
  <c r="AL422"/>
  <c r="AL414"/>
  <c r="AL447"/>
  <c r="AL442"/>
  <c r="AL434"/>
  <c r="AL426"/>
  <c r="AL418"/>
  <c r="AL410"/>
  <c r="AL449"/>
  <c r="AL451"/>
  <c r="AL452"/>
  <c r="AL448"/>
  <c r="AL444"/>
  <c r="AL440"/>
  <c r="AL436"/>
  <c r="AL432"/>
  <c r="AL428"/>
  <c r="AL424"/>
  <c r="AL420"/>
  <c r="AL416"/>
  <c r="AL412"/>
  <c r="AL408"/>
  <c r="AJ449"/>
  <c r="AJ445"/>
  <c r="AJ441"/>
  <c r="AJ437"/>
  <c r="AJ433"/>
  <c r="AJ429"/>
  <c r="AJ425"/>
  <c r="AJ421"/>
  <c r="AJ417"/>
  <c r="AJ413"/>
  <c r="AJ409"/>
  <c r="AL519" l="1"/>
  <c r="AL453"/>
  <c r="B457" s="1"/>
  <c r="AJ519"/>
  <c r="B520" s="1"/>
  <c r="Q387" l="1"/>
  <c r="Q388"/>
  <c r="Q389"/>
  <c r="Q390"/>
  <c r="Q391"/>
  <c r="H388"/>
  <c r="H389"/>
  <c r="H390"/>
  <c r="H391"/>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45"/>
  <c r="AG343"/>
  <c r="Q392" l="1"/>
  <c r="AG346"/>
  <c r="AG350"/>
  <c r="AG354"/>
  <c r="AG358"/>
  <c r="AG362"/>
  <c r="AG366"/>
  <c r="AG370"/>
  <c r="AG374"/>
  <c r="AG378"/>
  <c r="AG382"/>
  <c r="AG386"/>
  <c r="AG390"/>
  <c r="AG352"/>
  <c r="AG360"/>
  <c r="AG368"/>
  <c r="AG376"/>
  <c r="AG384"/>
  <c r="AG345"/>
  <c r="AG347"/>
  <c r="AG355"/>
  <c r="AG363"/>
  <c r="AG371"/>
  <c r="AG379"/>
  <c r="AG387"/>
  <c r="AG349"/>
  <c r="AG353"/>
  <c r="AG357"/>
  <c r="AG361"/>
  <c r="AG365"/>
  <c r="AG369"/>
  <c r="AG373"/>
  <c r="AG377"/>
  <c r="AG381"/>
  <c r="AG385"/>
  <c r="AG389"/>
  <c r="AG348"/>
  <c r="AG356"/>
  <c r="AG364"/>
  <c r="AG372"/>
  <c r="AG380"/>
  <c r="AG388"/>
  <c r="AG351"/>
  <c r="AG359"/>
  <c r="AG367"/>
  <c r="AG375"/>
  <c r="AG383"/>
  <c r="AG391"/>
  <c r="AG404"/>
  <c r="AH453"/>
  <c r="B455" s="1"/>
  <c r="AG453" l="1"/>
  <c r="B454" s="1"/>
  <c r="AJ453"/>
  <c r="B456" s="1"/>
  <c r="AG392"/>
  <c r="B393" s="1"/>
  <c r="AH331" l="1"/>
  <c r="AH330"/>
  <c r="AH329"/>
  <c r="AH328"/>
  <c r="AI331"/>
  <c r="AI330"/>
  <c r="AI329"/>
  <c r="AJ328"/>
  <c r="AJ327"/>
  <c r="AA332"/>
  <c r="H332"/>
  <c r="AI328"/>
  <c r="AI327"/>
  <c r="AI291"/>
  <c r="AI290"/>
  <c r="AI289"/>
  <c r="AI288"/>
  <c r="AI287"/>
  <c r="AI286"/>
  <c r="AI332" l="1"/>
  <c r="AH332"/>
  <c r="AH291"/>
  <c r="AG291"/>
  <c r="AH290"/>
  <c r="AG290"/>
  <c r="AH289"/>
  <c r="AG289"/>
  <c r="AH288"/>
  <c r="AG288"/>
  <c r="AH287"/>
  <c r="AG287"/>
  <c r="AH286"/>
  <c r="AG286"/>
  <c r="AG283"/>
  <c r="AH271"/>
  <c r="AG271"/>
  <c r="AH267"/>
  <c r="B277" s="1"/>
  <c r="B264"/>
  <c r="B578"/>
  <c r="B571"/>
  <c r="B564"/>
  <c r="B557"/>
  <c r="B548"/>
  <c r="B541"/>
  <c r="B525"/>
  <c r="B469"/>
  <c r="B403"/>
  <c r="B342"/>
  <c r="B283"/>
  <c r="B268"/>
  <c r="B229"/>
  <c r="B191"/>
  <c r="B175"/>
  <c r="B156"/>
  <c r="B234"/>
  <c r="B214"/>
  <c r="B207"/>
  <c r="B148"/>
  <c r="B137"/>
  <c r="AG197"/>
  <c r="B200" s="1"/>
  <c r="B201"/>
  <c r="B186"/>
  <c r="B185"/>
  <c r="B170"/>
  <c r="B150"/>
  <c r="AI139"/>
  <c r="AH139"/>
  <c r="AG139"/>
  <c r="B144" s="1"/>
  <c r="B133"/>
  <c r="B125"/>
  <c r="B116"/>
  <c r="B109"/>
  <c r="AG108"/>
  <c r="AG107"/>
  <c r="AH105"/>
  <c r="AI108"/>
  <c r="AJ108" s="1"/>
  <c r="AI107"/>
  <c r="AJ107" s="1"/>
  <c r="Z79"/>
  <c r="V79"/>
  <c r="R79"/>
  <c r="AG66"/>
  <c r="AH66"/>
  <c r="AG67"/>
  <c r="AH67"/>
  <c r="AG68"/>
  <c r="AH68"/>
  <c r="AG69"/>
  <c r="AH69"/>
  <c r="AG70"/>
  <c r="AH70"/>
  <c r="AG71"/>
  <c r="AH71"/>
  <c r="AG72"/>
  <c r="AH72"/>
  <c r="AG73"/>
  <c r="AH73"/>
  <c r="AG74"/>
  <c r="AH74"/>
  <c r="AG75"/>
  <c r="AH75"/>
  <c r="AG76"/>
  <c r="AH76"/>
  <c r="AG77"/>
  <c r="AH77"/>
  <c r="AG78"/>
  <c r="AH78"/>
  <c r="AH65"/>
  <c r="AG65"/>
  <c r="AG63"/>
  <c r="R54"/>
  <c r="AG53"/>
  <c r="B55" s="1"/>
  <c r="AG40"/>
  <c r="B56" s="1"/>
  <c r="B62"/>
  <c r="B38"/>
  <c r="B32"/>
  <c r="B24"/>
  <c r="AI66" l="1"/>
  <c r="AG328"/>
  <c r="AG329"/>
  <c r="AG330"/>
  <c r="AN288"/>
  <c r="B334" s="1"/>
  <c r="AJ285"/>
  <c r="AG331"/>
  <c r="AG327"/>
  <c r="AJ291"/>
  <c r="AJ288"/>
  <c r="AJ290"/>
  <c r="AJ287"/>
  <c r="AJ289"/>
  <c r="AJ286"/>
  <c r="AI271"/>
  <c r="B276" s="1"/>
  <c r="AJ139"/>
  <c r="B143" s="1"/>
  <c r="AJ109"/>
  <c r="B111" s="1"/>
  <c r="AH107"/>
  <c r="AH108"/>
  <c r="B81"/>
  <c r="AI65"/>
  <c r="AI69"/>
  <c r="AI73"/>
  <c r="AI68"/>
  <c r="AI77"/>
  <c r="AI72"/>
  <c r="AI76"/>
  <c r="AI75"/>
  <c r="AI71"/>
  <c r="AI67"/>
  <c r="AI78"/>
  <c r="AI74"/>
  <c r="AI70"/>
  <c r="AH550" l="1"/>
  <c r="B552" s="1"/>
  <c r="AG332"/>
  <c r="B335" s="1"/>
  <c r="AJ292"/>
  <c r="B333" s="1"/>
  <c r="AH109"/>
  <c r="B110" s="1"/>
  <c r="AI79"/>
  <c r="B80" s="1"/>
  <c r="AG519"/>
  <c r="B521" s="1"/>
</calcChain>
</file>

<file path=xl/sharedStrings.xml><?xml version="1.0" encoding="utf-8"?>
<sst xmlns="http://schemas.openxmlformats.org/spreadsheetml/2006/main" count="1263" uniqueCount="719">
  <si>
    <t>FIRMA</t>
  </si>
  <si>
    <t>OBSERVACIONES:</t>
  </si>
  <si>
    <t>Nombre completo:</t>
  </si>
  <si>
    <t>Cargo:</t>
  </si>
  <si>
    <t>Teléfono:</t>
  </si>
  <si>
    <t>Correo electrónico:</t>
  </si>
  <si>
    <t>Lada</t>
  </si>
  <si>
    <t>Número</t>
  </si>
  <si>
    <t>Fax:</t>
  </si>
  <si>
    <t>CONFIDENCIALIDAD</t>
  </si>
  <si>
    <t>OBLIGATORIEDAD</t>
  </si>
  <si>
    <t>PRESENTACIÓN</t>
  </si>
  <si>
    <t>ENTREGA DEL CUESTIONARIO</t>
  </si>
  <si>
    <t>DUDAS O COMENTARIOS</t>
  </si>
  <si>
    <t>COMENTARIOS GENERALES:</t>
  </si>
  <si>
    <t>1)</t>
  </si>
  <si>
    <t>2)</t>
  </si>
  <si>
    <t>3)</t>
  </si>
  <si>
    <t>4)</t>
  </si>
  <si>
    <t>5)</t>
  </si>
  <si>
    <t>Nombre:</t>
  </si>
  <si>
    <t>Área o Unidad orgánica de adscripción:</t>
  </si>
  <si>
    <t>6)</t>
  </si>
  <si>
    <t>Preguntas y/o Secciones Integradas</t>
  </si>
  <si>
    <t>Entidad Federativa</t>
  </si>
  <si>
    <t>Informante Básico</t>
  </si>
  <si>
    <t>Informante Complementario 1</t>
  </si>
  <si>
    <t>Informante Complementario 2</t>
  </si>
  <si>
    <t>99. No se sabe</t>
  </si>
  <si>
    <t>10. Mecanismos de comunicación con la sociedad ante desastres o emergencias</t>
  </si>
  <si>
    <t>Federal</t>
  </si>
  <si>
    <t>Desastre</t>
  </si>
  <si>
    <t>Plan DN-III</t>
  </si>
  <si>
    <t>Instrumento operativo militar que establece los lineamientos generales a los organismos del Ejército y Fuerza Aérea Mexicanos, para realizar actividades de auxilio a la población civil afectada por cualquier tipo de desastre.</t>
  </si>
  <si>
    <t>Plan Marina</t>
  </si>
  <si>
    <t>Plan que tiene como misión auxiliar a la población civil por conducto de la Secretaría de Marina, en casos y zonas de emergencia o desastre, en coordinación con otras autoridades.</t>
  </si>
  <si>
    <t>Recursos presupuestales</t>
  </si>
  <si>
    <t>Servidores Públicos que participaron en el llenado de la Sección</t>
  </si>
  <si>
    <r>
      <t xml:space="preserve">Conforme a lo dispuesto por el </t>
    </r>
    <r>
      <rPr>
        <b/>
        <sz val="10"/>
        <rFont val="Arial"/>
        <family val="2"/>
      </rPr>
      <t>Artículo 37</t>
    </r>
    <r>
      <rPr>
        <sz val="10"/>
        <rFont val="Arial"/>
        <family val="2"/>
      </rPr>
      <t xml:space="preserve">, párrafo primero de la </t>
    </r>
    <r>
      <rPr>
        <b/>
        <sz val="10"/>
        <rFont val="Arial"/>
        <family val="2"/>
      </rPr>
      <t>Ley del Sistema Nacional de Información Estadística y Geográfica</t>
    </r>
    <r>
      <rPr>
        <sz val="1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</si>
  <si>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t>1.-</t>
  </si>
  <si>
    <t>2.-</t>
  </si>
  <si>
    <t>2.1.-</t>
  </si>
  <si>
    <r>
      <t xml:space="preserve">Conforme a lo dispuesto por el </t>
    </r>
    <r>
      <rPr>
        <b/>
        <sz val="10"/>
        <rFont val="Arial"/>
        <family val="2"/>
      </rPr>
      <t>Artículo 45</t>
    </r>
    <r>
      <rPr>
        <sz val="10"/>
        <rFont val="Arial"/>
        <family val="2"/>
      </rPr>
      <t xml:space="preserve">, párrafo primero de la </t>
    </r>
    <r>
      <rPr>
        <b/>
        <sz val="10"/>
        <rFont val="Arial"/>
        <family val="2"/>
      </rPr>
      <t>Ley del Sistema Nacional de Información Estadística y Geográfica</t>
    </r>
    <r>
      <rPr>
        <sz val="10"/>
        <rFont val="Arial"/>
        <family val="2"/>
      </rPr>
      <t xml:space="preserve">: "Los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10"/>
        <rFont val="Arial"/>
        <family val="2"/>
      </rPr>
      <t>Artículo 46</t>
    </r>
    <r>
      <rPr>
        <sz val="10"/>
        <rFont val="Arial"/>
        <family val="2"/>
      </rPr>
      <t xml:space="preserve"> de la misma: "Los servidores públicos de la Federación, de las entidades federativas y de los municipios, tendrán la obligación de proporcionar la información básica que hubieren obtenido en el ejercicio de sus funciones y sirva para generar Información de Interés Nacional, que les solicite el Instituto..."</t>
    </r>
  </si>
  <si>
    <t>DERECHOS DE LAS UNIDADES DEL ESTADO</t>
  </si>
  <si>
    <t>Sección III: Protección Civil</t>
  </si>
  <si>
    <t>Informantes:</t>
  </si>
  <si>
    <t>13. Otros</t>
  </si>
  <si>
    <t>12. Pronóstico de escenarios relacionados con el cambio climático</t>
  </si>
  <si>
    <t>11. Medidas de seguridad para asentamientos humanos establecidos en zonas de riesgo</t>
  </si>
  <si>
    <t>Heridos</t>
  </si>
  <si>
    <t>Evacuados</t>
  </si>
  <si>
    <t>Desaparecidos</t>
  </si>
  <si>
    <t>Población afectada</t>
  </si>
  <si>
    <t>Damnificados</t>
  </si>
  <si>
    <t>Víctimas mortales</t>
  </si>
  <si>
    <t>Tormentas magnéticas</t>
  </si>
  <si>
    <t>Impacto de meteoritos</t>
  </si>
  <si>
    <t>Sismos</t>
  </si>
  <si>
    <t>Erupciones volcánicas</t>
  </si>
  <si>
    <t>Tsunamis</t>
  </si>
  <si>
    <t>Inestabilidad de laderas</t>
  </si>
  <si>
    <t>Flujos</t>
  </si>
  <si>
    <t>Caídos o derrumbes</t>
  </si>
  <si>
    <t>Hundimientos</t>
  </si>
  <si>
    <t>Subsidencia</t>
  </si>
  <si>
    <t>Agrietamientos</t>
  </si>
  <si>
    <t>Ciclones tropicales</t>
  </si>
  <si>
    <t>Lluvias extremas</t>
  </si>
  <si>
    <t>Inundaciones pluviales, fluviales, costeras y lacustres</t>
  </si>
  <si>
    <t>Tormentas de nieve, granizo, polvo y electricidad</t>
  </si>
  <si>
    <t>Heladas</t>
  </si>
  <si>
    <t>Sequías</t>
  </si>
  <si>
    <t>Ondas cálidas y gélidas</t>
  </si>
  <si>
    <t>Tornados</t>
  </si>
  <si>
    <t>Incendios de todo tipo</t>
  </si>
  <si>
    <t>Explosiones</t>
  </si>
  <si>
    <t>Fugas tóxicas</t>
  </si>
  <si>
    <t>Radiaciones</t>
  </si>
  <si>
    <t>Derrames</t>
  </si>
  <si>
    <t>Contaminación del aire, agua, suelo y alimentos</t>
  </si>
  <si>
    <t>Demostraciones de inconformidad social</t>
  </si>
  <si>
    <t>Concentración masiva de población</t>
  </si>
  <si>
    <t>Terrorismo</t>
  </si>
  <si>
    <t>Sabotaje</t>
  </si>
  <si>
    <t>Vandalismo</t>
  </si>
  <si>
    <t>Accidentes aéreos, marítimos o terrestres</t>
  </si>
  <si>
    <t>Interrupción o afectación de los servicios básicos o de infraestructura estratégica</t>
  </si>
  <si>
    <t>4.-</t>
  </si>
  <si>
    <t>4.1.-</t>
  </si>
  <si>
    <t>5.-</t>
  </si>
  <si>
    <t>5.1.-</t>
  </si>
  <si>
    <t>6.-</t>
  </si>
  <si>
    <t>6.1.-</t>
  </si>
  <si>
    <t>Glosario básico de la subsección:</t>
  </si>
  <si>
    <t>7.-</t>
  </si>
  <si>
    <t>7.1.-</t>
  </si>
  <si>
    <t>8.-</t>
  </si>
  <si>
    <t>Atlas de riesgos</t>
  </si>
  <si>
    <t>Atención de emergencias</t>
  </si>
  <si>
    <t>Recuperación y construcción</t>
  </si>
  <si>
    <t>Son las acciones orientadas al restablecimiento y vuelta a la normalidad del sistema afectado (población y entorno). Esta etapa incluye la reconstrucción y mejoramiento de infraestructura y servicios dañados o destruidos.</t>
  </si>
  <si>
    <t>Evaluación del impacto e incorporación de la experiencia</t>
  </si>
  <si>
    <t>Siniestro</t>
  </si>
  <si>
    <t>Emergencia</t>
  </si>
  <si>
    <t xml:space="preserve">Es el agente perturbador producido por la actividad humana. </t>
  </si>
  <si>
    <t>Fenómeno Natural Perturbador</t>
  </si>
  <si>
    <t xml:space="preserve">Es el agente perturbador producido por la naturaleza. </t>
  </si>
  <si>
    <t>Fenómeno Astronómico</t>
  </si>
  <si>
    <t>Son considerados los eventos, procesos o propiedades a los que están sometidos los objetos del espacio exterior incluidas las estrellas, planetas, cometas y meteoros. Algunos de estos fenómenos interactúan con la tierra, ocasionándole situaciones que generan perturbaciones que pueden ser destructivas tanto en la atmósfera como en la superficie terrestre, entre ellas se cuentan las tormentas magnéticas y el impacto de meteoritos.</t>
  </si>
  <si>
    <t>Fenómeno Antropogénico</t>
  </si>
  <si>
    <t>Fenómeno Geológico</t>
  </si>
  <si>
    <t>Fenómeno Hidrometeorológico</t>
  </si>
  <si>
    <t>Fenómeno Químico-Tecnológico</t>
  </si>
  <si>
    <t>Fenómeno Sanitario-Ecológico</t>
  </si>
  <si>
    <t>Es el agente perturbador que se genera por la acción patógena de agentes biológicos que afectan a la población, a los animales y a las cosechas, causando su muerte o la alteración de su salud. Las epidemias o plagas constituyen un desastre sanitario en el sentido estricto del término. En esta clasificación también se ubica la contaminación del aire, agua, suelo y alimentos.</t>
  </si>
  <si>
    <t>Fenómeno Socio-Organizativo</t>
  </si>
  <si>
    <t>Es el agente perturbador que se genera con motivo de errores humanos o por acciones premeditadas, que se dan en el marco de grandes concentraciones o movimientos masivos de población, tales como: demostraciones de inconformidad social; concentración masiva de población; terrorismo; sabotaje; vandalismo; accidentes aéreos, marítimos o terrestres; e interrupción o afectación de los servicios básicos o de infraestructura estratégica.</t>
  </si>
  <si>
    <t>Declaratoria de Emergencia</t>
  </si>
  <si>
    <t>Declaratoria de Desastre Natural</t>
  </si>
  <si>
    <t>Mitigación del cambio climático</t>
  </si>
  <si>
    <t>Huracanes</t>
  </si>
  <si>
    <t>Plagas</t>
  </si>
  <si>
    <t>Epidemias</t>
  </si>
  <si>
    <t>Aluviones</t>
  </si>
  <si>
    <t>Albergue</t>
  </si>
  <si>
    <t>Instalación que se establece para brindar resguardo a las personas que se han visto afectadas en sus viviendas por los efectos de fenómenos perturbadores y en donde permanecen hasta que se da la recuperación o reconstrucción de sus viviendas.</t>
  </si>
  <si>
    <t>Cambio climático</t>
  </si>
  <si>
    <t>Damnificado</t>
  </si>
  <si>
    <t>Evacuado</t>
  </si>
  <si>
    <t>Gestión Integral de Riesgos</t>
  </si>
  <si>
    <t>Identificación y análisis de riesgo</t>
  </si>
  <si>
    <t>Protección Civil</t>
  </si>
  <si>
    <t>Es la acción solidaria y participativa, que en consideración tanto de los riesgos de origen natural o antrópico como de los efectos adversos de los agentes perturbadores, prevé la coordinación y concertación de los sectores público, privado y social en el marco del Sistema Nacional, con el fin de crear un conjunto de disposiciones, planes, programas, estrategias, mecanismos y recursos para que de manera corresponsable, y privilegiando la Gestión Integral de Riesgos y la Continuidad de Operaciones, se apliquen las medidas y acciones que sean necesarias para salvaguardar la vida, integridad y salud de la población, así como sus bienes; la infraestructura, la plana productiva y el medio ambiente.</t>
  </si>
  <si>
    <t>Reducción de riesgos</t>
  </si>
  <si>
    <t>Refugio temporal</t>
  </si>
  <si>
    <t>La instalación física habilitada para brindar temporalmente protección y bienestar a las personas que no tienen posibilidades inmediatas de acceso a una habitación segura en caso de un riesgo inminente, una emergencia, siniestro o desastre.</t>
  </si>
  <si>
    <t>Riesgo</t>
  </si>
  <si>
    <t>Simulacro</t>
  </si>
  <si>
    <t>Es una herramienta que integra información cartográfica y estadística, útil en la elaboración de planes de prevención y auxilio, oportuna toma de decisiones en caso de desastre, así como auxiliar en la integración de otro tipo de trabajos encaminados al desarrollo municipal, procuración de justicia y seguridad pública.</t>
  </si>
  <si>
    <t>Es la manifestación pública por parte de la Secretaría de Gobernación, y a solicitud de alguna Entidad Federativa o dependencia federal, de que ha ocurrido un fenómeno natural perturbador en un lugar y tiempo determinado, mismo que ha causado daños tanto a la vivienda como a los servicios e infraestructura pública federal, estatal y/o municipal. Todo de acuerdo a lo que determinan las Reglas de Operación del Fondo de Desastres Naturales (FONDEN).</t>
  </si>
  <si>
    <t>Es el reconocimiento de la Secretaría de Gobernación de que uno o varios Municipios o Delegaciones de una Entidad Federativa, se encuentran ante la inminencia o alta probabilidad de que se presente un fenómeno perturbador de origen natural, que provoque un riesgo excesivo para la seguridad e integridad de la población. Dicha Declaratoria podrá subsistir aun ante la presencia de una Declaratoria de Desastre.</t>
  </si>
  <si>
    <t>Fondo de Desastres Naturales</t>
  </si>
  <si>
    <t>Es un instrumento financiero que busca responder de manera inmediata y oportuna, proporcionando suministros de auxilio y asistencia a la población que se encuentra ante la inminencia o alta probabilidad de que ocurra un fenómeno natural perturbador. Está a cargo de la Secretaría de Gobernación y se activa a través de la emisión de una Declaratoria de Emergencia.
Las Entidades Federativas, a través de sus Gobernadores o Jefe de Gobierno, o las dependencias federales a solicitud de sus titulares, son los facultados para solicitar el Fondo ante la Secretaría de Gobernación.</t>
  </si>
  <si>
    <t>III.2 Acciones de prevención</t>
  </si>
  <si>
    <t>5.2.-</t>
  </si>
  <si>
    <t>5.3.-</t>
  </si>
  <si>
    <t>III.3 Fenómenos perturbadores</t>
  </si>
  <si>
    <t>7.2.-</t>
  </si>
  <si>
    <t>7.3.-</t>
  </si>
  <si>
    <t>7.4.-</t>
  </si>
  <si>
    <t>9.-</t>
  </si>
  <si>
    <t>9.1.-</t>
  </si>
  <si>
    <t>10.-</t>
  </si>
  <si>
    <t>10.1.-</t>
  </si>
  <si>
    <t>III.4 Cambio climático</t>
  </si>
  <si>
    <t>11.-</t>
  </si>
  <si>
    <t>11.1.-</t>
  </si>
  <si>
    <t>Catálogo Formas de Aviso</t>
  </si>
  <si>
    <t>12.-</t>
  </si>
  <si>
    <t>Intervención preventiva de individuos, instituciones y comunidades que nos permite eliminar o reducir mediante acciones de preparación y mitigación, el impacto adverso de los desastres. Contempla la identificación de riesgos y el análisis de vulnerabilidades, resilencia y capacidades de respuesta, el desarrollo de una cultura de la protección civil, el compromiso público y el desarrollo de un marco institucional, la implementación de medidas de protección del medio ambiente, uso del suelo y planeación urbana, protección de la infraestructura crítica, generación de alianzas y desarrollo de sistemas de alertamiento.</t>
  </si>
  <si>
    <t>Resilencia</t>
  </si>
  <si>
    <t>Es la capacidad de un sistema, comunidad o sociedad potencialmente expuesta a un peligro para resistir, asimilar, adaptarse y recuperarse de sus efectos en un corto plazo y de manera eficiente, a través de la preservación y restauración de sus estructuras básicas y funcionales, logrando una mejor protección futura y mejorando las medidas de reducción de riesgos.</t>
  </si>
  <si>
    <t>Personas que pierden la vida por el impacto de cualquier tipo de agente perturbador en una comunidad.</t>
  </si>
  <si>
    <t>Variación del clima atribuido directa o indirectamente a la actividad humana, que altera la composición de la atmósfera global y se suma a la variabilidad natural del clima observada durante períodos comparables.</t>
  </si>
  <si>
    <t>Emisiones</t>
  </si>
  <si>
    <t>Gases de efecto invernadero</t>
  </si>
  <si>
    <t>13.-</t>
  </si>
  <si>
    <t>Seleccione con una "X" el o los códigos que correspondan.</t>
  </si>
  <si>
    <t>GLOSARIO ESPECÍFICO
Sección III: Protección Civil</t>
  </si>
  <si>
    <t>Código</t>
  </si>
  <si>
    <t>Tipos de siniestros, desastres y emergencias</t>
  </si>
  <si>
    <t>Fenómenos perturbadores</t>
  </si>
  <si>
    <t>Otros fenómenos astronómicos</t>
  </si>
  <si>
    <t>Otros fenómenos geológicos</t>
  </si>
  <si>
    <t>Otros fenómenos hidrometeorológicos</t>
  </si>
  <si>
    <t>Otros fenómenos químico-tecnológicos</t>
  </si>
  <si>
    <t>Otros fenómenos sanitario-ecológicos</t>
  </si>
  <si>
    <t>Otros fenómenos socio-organizativos</t>
  </si>
  <si>
    <t>7.5.-</t>
  </si>
  <si>
    <t>Efecto invernadero</t>
  </si>
  <si>
    <t>Probabilidad de que se produzca un daño, originado por un fenómeno perturbador.</t>
  </si>
  <si>
    <t>Autoridad que los atendió</t>
  </si>
  <si>
    <t>10. Autoprotección y protección corporativa</t>
  </si>
  <si>
    <t>11. Definir zonas de expansión urbana</t>
  </si>
  <si>
    <t>12. Otras</t>
  </si>
  <si>
    <t>6.2.-</t>
  </si>
  <si>
    <t>Temas</t>
  </si>
  <si>
    <t>Número de servidores públicos capacitados</t>
  </si>
  <si>
    <t>Total de sesiones</t>
  </si>
  <si>
    <t>Sistema Nacional de Cambio Climático (SINACC)</t>
  </si>
  <si>
    <t>8.1.-</t>
  </si>
  <si>
    <t>El conjunto de acciones encaminadas a la identificación, análisis, evaluación, control y reducción de los riesgos, considerándolos por su origen multifactorial y en un proceso permanente de construcción, que involucra a los tres niveles de gobierno, así como a los sectores  de la sociedad, lo que facilita la realización de acciones dirigidas a la creación e implementación de políticas públicas, estrategias y procedimientos integrados al logro de pautas de desarrollo sostenible, que combatan las causas estructurales de los desastres y fortalezcan las capacidades de resilencia o resistencia de la sociedad. Involucra las etapas de: identificación de los riesgos y/o su proceso de formación, previsión, prevención, mitigación, preparación, auxilio, recuperación y reconstrucción.</t>
  </si>
  <si>
    <t>Permite conocer los peligros y amenazas a los que se está expuesto; estudiar y conocer los fenómenos perturbadores, identificando dónde, cuándo y cómo afectan. Establecer a distintos niveles de escala y detalle, las características y niveles actuales de riesgo, entendiéndolo como el encuentro desafortunado del peligro (agente perturbador) con la vulnerabilidad (propensión a ser afectado) por medio de la exposición (el valor del sistema afectable).</t>
  </si>
  <si>
    <t>11. Otra</t>
  </si>
  <si>
    <t>S</t>
  </si>
  <si>
    <t xml:space="preserve">     Módulo 1: Administración Pública de la Entidad Federativa
     Módulo 2: Seguridad Pública
     Módulo 3: Sistema Penitenciario
     Módulo 4: Medio Ambiente
     Módulo 5: Justicia Cívica</t>
  </si>
  <si>
    <t>Una vez completada la revisión y validación del cuestionario, este será devuelto al servidor público adscrito a la Institución de la Administración Pública de su Entidad Federativa que lo haya entregado, a efecto de notificarle las modificaciones  que deberán realizarse al mismo, antes de imprimir la versión definitiva para firma, o bien, darle el Vo.Bo. para que se proceda a imprimir y firmar el archivo electrónico enviado, el cual será considerado como versión definitiva.</t>
  </si>
  <si>
    <t>1) Entrega electrónica:</t>
  </si>
  <si>
    <t>2) Entrega física:</t>
  </si>
  <si>
    <t>En caso de dudas o comentarios, hacerlas llegar al JDEGSPJ en la Coordinación Estatal del INEGI, quien tiene los siguientes datos:</t>
  </si>
  <si>
    <t>Gobierno de la Entidad Federativa</t>
  </si>
  <si>
    <t>(Responden: Titular de la Secretaría de Gobierno u homóloga, Titular de la Secretaría de Protección Civil u homólogo, y/o Titular de la Unidad de Protección Civil)</t>
  </si>
  <si>
    <r>
      <t xml:space="preserve">INFORMANTE COMPLEMENTARIO 2 </t>
    </r>
    <r>
      <rPr>
        <i/>
        <sz val="8"/>
        <rFont val="Arial"/>
        <family val="2"/>
      </rPr>
      <t>(Servidor público que representa a la unidad administrativa que, por las funciones que tiene asignadas dentro de la Secretaría de Gobierno o Secretaría de Protección Civil de la Entidad Federativa u homóloga, es la segunda principal productora y/o integradora de la información correspondiente en el presente módulo, y cuando menos se encuentra en el tercer nivel jerárquico de la Institución; mismo que complementará en lo que corresponda la información proporcionada por el "Informante Básico" y el "Informante Complementario 1". NOTA: En caso de no requerir al "Informante Complementario 2" deberá dejar las siguientes celdas en blanco)</t>
    </r>
  </si>
  <si>
    <r>
      <t xml:space="preserve">INFORMANTE BÁSICO </t>
    </r>
    <r>
      <rPr>
        <i/>
        <sz val="8"/>
        <rFont val="Arial"/>
        <family val="2"/>
      </rPr>
      <t>(Titular de la Secretaría de Gobierno, o de la Secretaría de Protección Civil, u homólogos).</t>
    </r>
  </si>
  <si>
    <r>
      <t xml:space="preserve">INFORMANTE COMPLEMENTARIO 1 </t>
    </r>
    <r>
      <rPr>
        <i/>
        <sz val="8"/>
        <rFont val="Arial"/>
        <family val="2"/>
      </rPr>
      <t>(Titular de la Unidad de Protección Civil u homóloga de la Secretaría de Gobierno, o Titular de la Unidad de Administración y/o Titular de la Unidad de Información Estadística u homólogas de la Secretaría de Protección Civil de la Entidad Federativa u homóloga, o servidor público que representa a la unidad administrativa que, por las funciones que tiene asignadas dentro de la institución, es la principal productora y/o integradora de la información correspondiente en el presente módulo, y cuando menos se encuentra en el segundo nivel jerárquico de la Institución; mismo que complementará en lo que corresponda la información proporcionada por el "Informante Básico". NOTA: En caso de no requerir al "Informante Complementario 1" deberá dejar las siguientes celdas en blanco)</t>
    </r>
  </si>
  <si>
    <r>
      <t xml:space="preserve">De conformidad con lo previsto por la </t>
    </r>
    <r>
      <rPr>
        <b/>
        <sz val="10"/>
        <rFont val="Arial"/>
        <family val="2"/>
      </rPr>
      <t>Ley del Sistema Nacional de Información Estadística y Geográfica</t>
    </r>
    <r>
      <rPr>
        <sz val="10"/>
        <rFont val="Arial"/>
        <family val="2"/>
      </rPr>
      <t>, las Unidades del Estado tendrán el derecho de solicitar al Instituto Nacional de Estadística y Geografía, que sean rectificados los datos que les conciernan, para lo cual deberán demostrar que son inexactos, incompletos o equívocos.</t>
    </r>
  </si>
  <si>
    <t>1. Sí</t>
  </si>
  <si>
    <t>2. No</t>
  </si>
  <si>
    <t>9. No se sabe</t>
  </si>
  <si>
    <t>1.</t>
  </si>
  <si>
    <t>2.</t>
  </si>
  <si>
    <t>3.</t>
  </si>
  <si>
    <t>4.</t>
  </si>
  <si>
    <t>5.</t>
  </si>
  <si>
    <t>6.</t>
  </si>
  <si>
    <t>7.</t>
  </si>
  <si>
    <t>8.</t>
  </si>
  <si>
    <t>9.</t>
  </si>
  <si>
    <t>10.</t>
  </si>
  <si>
    <t>11.</t>
  </si>
  <si>
    <t>12.</t>
  </si>
  <si>
    <t>13.</t>
  </si>
  <si>
    <t>14.</t>
  </si>
  <si>
    <t>Identificación y análisis de riesgos</t>
  </si>
  <si>
    <t>Mapas de riesgos y sistemas de alerta temprana</t>
  </si>
  <si>
    <t>Prevención y combate de incendios, y manejo de extintores</t>
  </si>
  <si>
    <t>Básico - Sistema Nacional de Protección Civil (SINAPROC)</t>
  </si>
  <si>
    <t>Simulacros</t>
  </si>
  <si>
    <t>Formación de brigadas de protección civil</t>
  </si>
  <si>
    <t>Señalética de protección civil</t>
  </si>
  <si>
    <t>Primeros auxilios</t>
  </si>
  <si>
    <t>Evacuación, búsqueda y rescate</t>
  </si>
  <si>
    <t>Manejo de crisis</t>
  </si>
  <si>
    <t>Marco regulatorio sobre protección civil</t>
  </si>
  <si>
    <r>
      <t>Comentarios u observaciones específicos</t>
    </r>
    <r>
      <rPr>
        <i/>
        <sz val="7"/>
        <color theme="1"/>
        <rFont val="Arial"/>
        <family val="2"/>
      </rPr>
      <t xml:space="preserve"> (en caso de tener algún comentario u observación al dato registrado en la respuesta de la presente pregunta, o los datos que derivan de la misma, anotarlo en el siguiente espacio, de lo contrario dejarlo en blanco)</t>
    </r>
    <r>
      <rPr>
        <sz val="7"/>
        <color theme="1"/>
        <rFont val="Arial"/>
        <family val="2"/>
      </rPr>
      <t>.</t>
    </r>
  </si>
  <si>
    <t>Elementos de Planeación</t>
  </si>
  <si>
    <t>Porcentaje de avance  %</t>
  </si>
  <si>
    <t>Objetivos</t>
  </si>
  <si>
    <t>Metas</t>
  </si>
  <si>
    <t>2. Análisis de desastres o emergencias</t>
  </si>
  <si>
    <t>3. Tratamiento y/o reducción de desastres o emergencias</t>
  </si>
  <si>
    <t>4. Evaluación del programa</t>
  </si>
  <si>
    <t>5. Vinculación con otras áreas del gobierno</t>
  </si>
  <si>
    <t>6. Unidades de protección civil en las instituciones del gobierno</t>
  </si>
  <si>
    <t>7. Esquemas de formación y capacitación a servidores públicos</t>
  </si>
  <si>
    <t>8. Esquemas de formación y capacitación a ciudadanos</t>
  </si>
  <si>
    <t>9. Mecanismos de comunicación permanentes con la sociedad</t>
  </si>
  <si>
    <t>1. Establecer políticas y estrategias de prevención.</t>
  </si>
  <si>
    <t>3. Medidas de seguridad para asentamientos humanos establecidos en zonas de riesgo</t>
  </si>
  <si>
    <t>4. Mejorar la toma de decisiones en relación con planes de desarrollo urbano.</t>
  </si>
  <si>
    <t>5. Evaluar pérdidas humanas y materiales, tanto para eventos simulados como inmediatamente después de ocurrido un fenómeno natural o antropogénico.</t>
  </si>
  <si>
    <t>6. Atender las necesidades de una emergencia derivadas de la ocurrencia de un fenómeno natural o antropogénico, es decir, estimar los recursos que deberían ser destinados a la zona afectada.</t>
  </si>
  <si>
    <t>7. Contribuir a la cultura de la autoprotección a través de la orientación y concientización de la población sobre riesgo.</t>
  </si>
  <si>
    <t>8. Mejorar la calidad en la contratación de seguros de la infraestructura pública, tal como escuelas, hospitales, vías de comunicación, etc., ante la acción de fenómenos naturales o antropogénicos.</t>
  </si>
  <si>
    <t>9. Establecimiento de acuerdos de colaboración con otras autoridades.</t>
  </si>
  <si>
    <t>En caso de seleccionar el código "99. (No se sabe)" no podrá seleccionar ningún otro código</t>
  </si>
  <si>
    <t>1. Identificación y análisis de riesgos</t>
  </si>
  <si>
    <t>2. Mitigación y prevención de riesgos</t>
  </si>
  <si>
    <t>3. Atención de emergencias</t>
  </si>
  <si>
    <t>4. Recuperación y reconstrucción</t>
  </si>
  <si>
    <t>5. Evaluación del impacto e incorporación de la experiencia</t>
  </si>
  <si>
    <t>6. Otra</t>
  </si>
  <si>
    <t>7. No se cuenta con ciclo de prevención de riesgos</t>
  </si>
  <si>
    <t>1. Realizar cursos de capacitación sobre identificación y análisis de riesgos</t>
  </si>
  <si>
    <t>2. Revisiones periódicas de instalaciones sanitarias y eléctricas</t>
  </si>
  <si>
    <t>3. Invitaciones a los Municipios para participar en las sesiones del Consejo Estatal de Protección Civil</t>
  </si>
  <si>
    <t>4. Fomento de la cultura de protección civil</t>
  </si>
  <si>
    <t>5. Elaboración de mapas de riesgos</t>
  </si>
  <si>
    <t>7. No se han realizado acciones de identificación y análisis de riesgos</t>
  </si>
  <si>
    <t>1. Mecanismos de alerta temprana</t>
  </si>
  <si>
    <t>3. Impartición de cursos de prevención</t>
  </si>
  <si>
    <t>5. Seguridad civil ciudadana en protección civil</t>
  </si>
  <si>
    <t>7. Seguridad civil ciudadana en protección civil</t>
  </si>
  <si>
    <t>8. Concientización sobre los usos del suelo</t>
  </si>
  <si>
    <t>9. Mesas sectoriales de información y pláticas sobre concientización</t>
  </si>
  <si>
    <t>En caso de seleccionar el código "2.Simulacros", deberá responder la pregunta 6.2.</t>
  </si>
  <si>
    <t>Medidas de seguridad y autoprotección civil</t>
  </si>
  <si>
    <t>Otro</t>
  </si>
  <si>
    <t>1. Siniestros</t>
  </si>
  <si>
    <t>2. Desastres</t>
  </si>
  <si>
    <t>3. Emergencias</t>
  </si>
  <si>
    <t>1.1</t>
  </si>
  <si>
    <t>1.2</t>
  </si>
  <si>
    <t>1.3</t>
  </si>
  <si>
    <t>2.1</t>
  </si>
  <si>
    <t>2.2</t>
  </si>
  <si>
    <t>2.3</t>
  </si>
  <si>
    <t>2.4</t>
  </si>
  <si>
    <t>2.5</t>
  </si>
  <si>
    <t>2.6</t>
  </si>
  <si>
    <t>2.7</t>
  </si>
  <si>
    <t>2.8</t>
  </si>
  <si>
    <t>2.9</t>
  </si>
  <si>
    <t>2.10</t>
  </si>
  <si>
    <t>2.11</t>
  </si>
  <si>
    <t>3.1</t>
  </si>
  <si>
    <t>3.2</t>
  </si>
  <si>
    <t>3.3</t>
  </si>
  <si>
    <t>3.4</t>
  </si>
  <si>
    <t>3.5</t>
  </si>
  <si>
    <t>3.6</t>
  </si>
  <si>
    <t>3.7</t>
  </si>
  <si>
    <t>3.8</t>
  </si>
  <si>
    <t>3.9</t>
  </si>
  <si>
    <t>3.10</t>
  </si>
  <si>
    <t>4.1</t>
  </si>
  <si>
    <t>4.2</t>
  </si>
  <si>
    <t>4.3</t>
  </si>
  <si>
    <t>4.4</t>
  </si>
  <si>
    <t>4.5</t>
  </si>
  <si>
    <t>4.6</t>
  </si>
  <si>
    <t>5.1</t>
  </si>
  <si>
    <t>5.2</t>
  </si>
  <si>
    <t>5.3</t>
  </si>
  <si>
    <t>5.4</t>
  </si>
  <si>
    <t>6.1</t>
  </si>
  <si>
    <t>6.2</t>
  </si>
  <si>
    <t>6.3</t>
  </si>
  <si>
    <t>6.4</t>
  </si>
  <si>
    <t>6.5</t>
  </si>
  <si>
    <t>6.6</t>
  </si>
  <si>
    <t>6.7</t>
  </si>
  <si>
    <t>6.8</t>
  </si>
  <si>
    <t>7.1</t>
  </si>
  <si>
    <t>7.2</t>
  </si>
  <si>
    <t>7.3</t>
  </si>
  <si>
    <t>7.4</t>
  </si>
  <si>
    <t>7.5</t>
  </si>
  <si>
    <t>Astronómicos</t>
  </si>
  <si>
    <t>Geológicos</t>
  </si>
  <si>
    <t>Hidrometeorológicos</t>
  </si>
  <si>
    <t>Químico-Tecnológicos</t>
  </si>
  <si>
    <t>Sanitario-Ecológicos</t>
  </si>
  <si>
    <t>Socio-Organizativos</t>
  </si>
  <si>
    <t>Otros fenómenos perturbadores
(Especifique)</t>
  </si>
  <si>
    <t>Medios Impresos</t>
  </si>
  <si>
    <t>Avisos casa por casa</t>
  </si>
  <si>
    <t>Avisos por medio de mensajes SMS (vía teléfono celular)</t>
  </si>
  <si>
    <t>No se sabe</t>
  </si>
  <si>
    <t>1. Declaratorias de Emergencia</t>
  </si>
  <si>
    <t>2. Declaratorias de Desastre Natural</t>
  </si>
  <si>
    <t>8. Promover proyectos municipales de desarrollo sustentable</t>
  </si>
  <si>
    <t xml:space="preserve">12. Otra </t>
  </si>
  <si>
    <t>La suma de las cantidades anotadas debe ser igual a las cantidades registradas como respuesta de la pregunta anterior.</t>
  </si>
  <si>
    <t>Plan de Emergencia o de Contingencia</t>
  </si>
  <si>
    <t>Función del subprograma de auxilio e instrumento principal de que disponen los centros nacional, estatal o municipal de operaciones para dar una respuesta oportuna, adecuada y coordinada a una situación de emergencia. Consiste en la organización de las acciones, personas, servicios y recursos disponibles para la atención del desastre, con base en la evaluación de riesgos, disponibilidad de recursos materiales y humanos preparación de la comunidad, capacidad de respuesta local e internacional, etcétera.</t>
  </si>
  <si>
    <t>Segmento de la población que padece directa o indirectamente los efectos de un fenómeno destructivo, y cuyas relaciones se ven substancialmente alteradas, lo cual provoca la aparición de reacciones diversas, condicionadas por factores tales como: Pautas comunes de comportamiento, arraigo, solidaridad y niveles culturales.</t>
  </si>
  <si>
    <t>Plan o Programa de Protección Civil</t>
  </si>
  <si>
    <t>En caso de seleccionar el código "99. (No se sabe)", no podrá seleccionar ningún otro código.</t>
  </si>
  <si>
    <t>Tema o eje rector</t>
  </si>
  <si>
    <t xml:space="preserve">Son los lineamientos o directrices que sirven de guía para ubicar puntos y delimitar áreas estratégicas, en el ejercicio de la función pública es la línea que transmite el sentido de orientación de las acciones de gobierno. </t>
  </si>
  <si>
    <t>3.-</t>
  </si>
  <si>
    <t>3.1.-</t>
  </si>
  <si>
    <t>Total</t>
  </si>
  <si>
    <t>1. Plan de Acción Climática Estatal</t>
  </si>
  <si>
    <t>2. Programas de reforestación</t>
  </si>
  <si>
    <t>3. Regulación en el manejo y transporte de residuos sólidos</t>
  </si>
  <si>
    <t>4. Cuidado y ahorro del agua</t>
  </si>
  <si>
    <t>5. Establecer el Programa de Contingencia Ambiental en términos de tránsito vehicular e intensidad industrial</t>
  </si>
  <si>
    <t>6. Regulación del consumo de energía eléctrica</t>
  </si>
  <si>
    <t>7. Reestructuración, conservación y aprovechamiento de recursos naturales</t>
  </si>
  <si>
    <t xml:space="preserve">9. Divulgación y fomento en campañas de reciclaje </t>
  </si>
  <si>
    <t>10. Campañas de separación de residuos</t>
  </si>
  <si>
    <t>11. Energías renovables y biocombustibles</t>
  </si>
  <si>
    <t>Se refiere a las acciones que deben tomarse inmediatamente antes, durante y después de un desastre con el fin de minimizar la pérdida de vidas humanas, procurar su seguridad, sus bienes y la planta productiva, así como preservar los servicios públicos y el medio ambiente, sin olvidar la atención prioritaria y apoyo a los damnificados.</t>
  </si>
  <si>
    <t>Persona afectada por un agente perturbador, ya sea que haya sufrido daños en su integridad física o un prejuicio en sus bienes de tal manera que requiera asistencia externa para su subsistencia; considerándose con esa condición en tanto no se concluya la emergencia o se restablezca la situación de normalidad previa al desastre.</t>
  </si>
  <si>
    <t>Los gases de efecto invernadero absorben eficazmente la radiación infrarroja emitida por la superficie de la tierra, por la propia atmósfera. La radiación atmosférica es emitida en todas direcciones, en particular hacia la superficie de la tierra. Por ello, los gases de efecto invernadero retienen calor en el sistema superficie troposfera.</t>
  </si>
  <si>
    <t>Es la situación anormal que puede causar un daño a la sociedad y propiciar un riesgo excesivo para la seguridad e integridad de la población en general, generada o asociada con la inminencia, alta probabilidad o presencia de un agente perturbador.</t>
  </si>
  <si>
    <t>Liberación a la atmósfera de gases de efecto invernadero y/o sus precursores y aerosoles en la atmósfera, incluyendo, en su caso, compuestos de efecto invernadero, en una zona y un periodo de tiempo específicos.</t>
  </si>
  <si>
    <t>Consiste en valorar el impacto económico y social, incluyendo daños directos e indirectos. Tiene, entre otras ventajas, las de determinar la capacidad del gobierno para enfrentar las tareas de reconstrucción, fijar las prioridades y determinar los requerimientos de apoyo y financiamiento, retroalimentar el diagnóstico de riesgos con información de las regiones más vulnerables y de mayor impacto histórico y calcular la relación costo-beneficio de inversión en acciones de mitigación.
La experiencia adquirida en las etapas anteriores del ciclo de la prevención, debe incorporarse para redefinir políticas de planeación, mitigación y reducción de vulnerabilidades, y evitar la reconstrucción del riesgo, es decir que un mismo fenómeno vuelva a impactar en el futuro de manera semejante.</t>
  </si>
  <si>
    <t>Es el agente perturbador que tiene como causa directa las acciones y movimientos de la corteza terrestre. A esta categoría pertenecen los sismos, las erupciones volcánicas, los tsunamis, la inestabilidad de laderas, los flujos, los caídos o derrumbes, los hundimientos, la subsidencia y los agrietamientos.</t>
  </si>
  <si>
    <t>Agente perturbador que se genera por la acción de los agentes atmosféricos, tales como: ciclones tropicales, lluvias extremas, inundaciones pluviales, fluviales, costeras y lacustres; tormentas de nieve, granizo, polvo y electricidad; heladas; sequías; ondas cálidas y gélidas; y tornados.</t>
  </si>
  <si>
    <t>Es el agente perturbador que se genera por la acción violenta de diferentes sustancias derivadas de su interacción molecular o nuclear. Comprende fenómenos destructivos tales como: incendios de todo tipo, explosiones, fugas tóxicas, radiaciones y derrames.</t>
  </si>
  <si>
    <t>Aquellos componentes gaseosos de la atmósfera, tanto naturales como antropógenos, que absorben y emiten radiación infrarroja. Estarán comprendidos los siguientes: 1) Bióxido de carbono; 2) Metano; 3) Óxido nitroso; 4) Carbono negro u hollín; 5) Clorofluorocarbonos; 6) Hidroclorofluorocarbonos; 7) Hidrofluorocarbonos; 8) Perfluorocarbonos; 9) Hexafluoruro de azufre; 10) Trifluoruro de nitrógeno; 11) Éteres halogenados; 12) Halocarburos; 13) Mezclas de los anteriores, y 14) todos aquellos gases y compuestos de efecto invernadero que se determinen como tales.</t>
  </si>
  <si>
    <t>Servidor público que representa a la institución que, por las funciones que tiene asignadas dentro de la Administración Pública de su Entidad Federativa, es la principal productora y/o integradora de la información correspondiente al tema del cuestionario.</t>
  </si>
  <si>
    <t>Servidor público que representa a la institución que, por las funciones que tiene asignadas dentro de la Administración Pública de su Entidad Federativa, es la segunda principal productora y/o integradora de la información correspondiente al tema del cuestionario.</t>
  </si>
  <si>
    <t>Servidor público que representa a la institución que, por las funciones que tiene asignadas dentro de la Administración Pública de su Entidad Federativa, es la tercera principal productora y/o integradora de la información correspondiente al tema del cuestionario.</t>
  </si>
  <si>
    <t>Son las actividades realizadas por el hombre para reducir las emisiones de gases de efecto invernadero producto de las actividades antropogénicas, fomentando los sumideros que capturan bióxido de carbono y otros gases de efecto invernadero de la atmósfera.</t>
  </si>
  <si>
    <t>Plan o Programa Interno de Protección Civil</t>
  </si>
  <si>
    <t>Es un instrumento de planeación y operación circunscrito al ámbito de una dependencia, entidad, institución u organismo del sector público, privado o social; que se compone por el plan operativo para la Unidad Interna de Protección Civil, el plan para la continuidad de operaciones y el plan de contingencias, y tiene como propósito mitigar los riesgos previamente identificados y definir acciones preventivas y de respuesta para estar en condiciones de atender la eventualidad de alguna emergencia o desastre que se presente en las Entidades Federativas.</t>
  </si>
  <si>
    <t>Prevención y mitigación de riesgos</t>
  </si>
  <si>
    <t>Se basa en la identificación de riesgos, consiste en diseñar acciones y programas para mitigar, así como reducir el impacto de los posibles desastres antes de que éstos ocurran. Incluye la implementación de medidas estructurales y no estructurales para la reducción de la vulnerabilidad o la peligrosidad de un fenómeno, implementando acciones como: planeación del uso de suelo, reducción de la pobreza urbana, acceso a vivienda, servicios de calidad, aplicación de códigos de construcción, realización de obras de protección, educación y capacitación a la población, elaboración de planes operativos de protección civil, manuales de procedimientos, diseño de sistemas de monitoreo y de alerta temprana, investigación, y aprovechamiento de nuevas tecnologías de mitigación, preparación para la atención de emergencias (disponibilidad de recursos, albergues, rutas de evacuación, simulacros), entre muchos otros.</t>
  </si>
  <si>
    <t>Información presupuestaria del ejercicio del presupuesto de egresos a partir de su clasificación administrativa y por objeto del gasto.</t>
  </si>
  <si>
    <t>Representación mediante simulación de las acciones de respuesta previamente planeadas con el fin de observar, probar y corregir una respuesta eficaz ante posibles situaciones reales de emergencia o desastre. Implica el montaje de un escenario en terreno específico, diseñado a partir de la identificación y análisis de riesgos y la vulnerabilidad de los sistemas afectables.</t>
  </si>
  <si>
    <t>Es la situación crítica y dañina generada por la incidencia de uno o más fenómenos perturbadores en un inmueble o instalación, afectando a su población y equipo, con posible afectación a instalaciones circundantes.</t>
  </si>
  <si>
    <t>Es el mecanismo permanente de concurrencia, comunicación, colaboración, coordinación y concertación sobre la política nacional de cambio climático, entre los distintos órdenes de gobierno y los sectores público, privado y social, con el fin de propiciar sinergias para enfrentar de manera conjunta la vulnerabilidad y los riesgos, así como establecer las acciones prioritarias de mitigación y adaptación en todo el país, ante tal fenómeno.
Al SINACC lo integran la Comisión Intersecretarial de Cambio Climático (CICC); el Instituto Nacional de Ecología y Cambio Climático (INECC); el Consejo de Cambio Climático (C3); las entidades federativas; las asociaciones de autoridades municipales; y el Congreso de la Unión.</t>
  </si>
  <si>
    <t>Consejo o Comité de Protección Civil</t>
  </si>
  <si>
    <t>Son órganos consultivos de coordinación de acciones y de participación social para llevar a cabo acciones de planeación en materia de Protección Civil en el ámbito de su competencia territorial, además de ser el conducto formal para convocar a los sectores de la sociedad para su integración al sistema de protección civil, con la finalidad de establecer acciones que mitiguen o eliminen las afectaciones a la población, sus bienes y su entorno ante la ocurrencia de los fenómenos perturbadores.</t>
  </si>
  <si>
    <t>La autoprotección tiene como objetivo desarrollar conocimientos y destrezas que permitan la supervivencia del ciudadano o la comunidad, en caso de emergencias y desastres, mientras recibe la ayuda de los organismos de atención y respuesta primaria y secundaria.</t>
  </si>
  <si>
    <t>Autoprotección civil</t>
  </si>
  <si>
    <t>Tiempo de respuesta de las autoridades</t>
  </si>
  <si>
    <t xml:space="preserve">Es el plazo en que las autoridades toman las acciones necesarias para atender las llamadas, alertas o previsiones en materia de protección civil, y la inmediatez de los plazos de respuesta. </t>
  </si>
  <si>
    <t>Contingencia</t>
  </si>
  <si>
    <t>Evento súbito donde existe la probabilidad de causar daños a personas, el ambiente o los bienes, considerándose una perturbación de las actividades normales en todo centro de trabajo, establecimiento, unidad de explotación, empresas, instituciones públicas o privadas y que demanda una acción inmediata.</t>
  </si>
  <si>
    <t>Desarrollo sustentable</t>
  </si>
  <si>
    <t>Acción concertada de las naciones para impulsar un modelo de desarrollo económico mundial compatible con la conservación del medio ambiente y con la equidad social.</t>
  </si>
  <si>
    <t>III.1 Capacitación en materia de protección civil</t>
  </si>
  <si>
    <t>Seleccione con una "X" un solo código.</t>
  </si>
  <si>
    <t>Plan o programa</t>
  </si>
  <si>
    <t>En caso de seleccionar el código "99. (No se sabe)" no podrá seleccionar ningún otro código.</t>
  </si>
  <si>
    <t>10. Aplicación de criterios y métodos uniformes en la evaluación de peligros, vulnerabilidad y/o riesgos para distintos fenómenos perturbadores.</t>
  </si>
  <si>
    <t>Población identificada que ha sido ayudada a abandonar obligatoriamente un territorio por razones militares, políticas, sanitarias, etc., y se hayan en circunstancias dispuestas para brindar alojamiento a las personas afectadas por una emergencia o desastre durante el tiempo que resulte necesario.
Se considera que, a los efectos de estas instrucciones, el alojamiento provee al evacuado comodidades, alimentos y elementos durante su permanencia en el mismo.</t>
  </si>
  <si>
    <t>De igual forma, una vez que el archivo electrónico haya sido impreso y firmado, se llevará a cabo la entrega del cuestionario mediante vía electrónica y de manera física, para lo cual, se debe tomar en cuenta lo siguiente:</t>
  </si>
  <si>
    <t>Índice</t>
  </si>
  <si>
    <t>Presentación</t>
  </si>
  <si>
    <t>Informantes</t>
  </si>
  <si>
    <t>Participantes y comentarios</t>
  </si>
  <si>
    <t>Glosario</t>
  </si>
  <si>
    <t xml:space="preserve">    </t>
  </si>
  <si>
    <t>Indicadores</t>
  </si>
  <si>
    <t>Líneas de acción para la prevención de desastres</t>
  </si>
  <si>
    <t>CENSO NACIONAL DE GOBIERNO,
SEGURIDAD PÚBLICA Y SISTEMA
PENITENCIARIO ESTATALES
2017
Módulo 1:
Administración Pública de la Entidad Federativa</t>
  </si>
  <si>
    <t>CNGSPSPE 2017</t>
  </si>
  <si>
    <t>Siglas con las que se identifica al Censo Nacional de Gobierno, Seguridad Pública y Sistema Penitenciario Estatales 2017.</t>
  </si>
  <si>
    <t>Para efectos del CNGPSPSPE 2017, se considera a las personas afectadas por un agente perturbador y cuya localización se desconoce después del impacto del desastre en la comunidad afectada.</t>
  </si>
  <si>
    <t>Para efectos del CNGPSPSE 2017, se considera al resultado de la ocurrencia de uno o más agentes perturbadores severos y/o extremos, concatenados o no, de origen natural o de la actividad humana, que cuando acontecen en un tiempo y en una zona determinada, causan daños y que por su magnitud exceden la capacidad de respuesta de la comunidad afectada. Los fenómenos que pueden resultar en amenazas y provocar desastres se clasifican para efectos del presente cuestionario en los siguientes:
Geológico: Agente perturbador que tiene como causa directa las acciones y movimientos de la corteza terrestre. A esta categoría pertenecen los sismos, las erupciones volcánicas, los tsunamis, la inestabilidad de laderas, los flujos, los caídos o derrumbes, los hundimientos, la subsidencia y los agrietamientos.
Hidrometeorológico: Agente perturbador que se genera por la acción de los agentes atmosféricos, tales como: ciclones tropicales, lluvias extremas, inundaciones pluviales, fluviales, costeras y lacustres; tormentas de nieve, granizo, polvo y electricidad; heladas; sequías; ondas cálidas y gélidas; y tornados.
Químico-Tecnológico: Agente perturbador que se genera por la acción violenta de diferentes sustancias derivadas de su interacción molecular o nuclear. Comprende fenómenos destructivos tales como: incendios de todo tipo, explosiones, fugas tóxicas, radiaciones y derrames.
Sanitario-Ecológico: Agente perturbador que se genera por la acción patógena de agentes biológicos que afectan a la población, a los animales y a las cosechas, causando su muerte o la alteración de su salud. Las epidemias o plagas constituyen un desastre sanitario en el sentido estricto del término. En esta clasificación también se ubica la contaminación del aire, agua, suelo y alimentos.
Socio-Organizativo: Agente perturbador que se genera con motivo de errores humanos o por acciones premeditadas, que se dan en el marco de grandes concentraciones o movimientos masivos de población, tales como: demostraciones de inconformidad social, concentración masiva de población, terrorismo, sabotaje, vandalismo, accidentes aéreos, marítimos o terrestres, e interrupción o afectación de los servicios básicos o de infraestructura estratégica.
Otros: Son todos aquellos fenómenos que no hayan sido clasificados en las definiciones anteriores.</t>
  </si>
  <si>
    <t xml:space="preserve">1.- Periodo de referencia de los datos: 
Al cierre del año: la información se refiere a lo existente al 31 de diciembre de 2016.
Durante el año: la información se refiere a lo existente del 1 de enero al 31 de diciembre de 2016.
Actualmente: la información se refiere a lo existente al momento del llenado del cuestionario.
</t>
  </si>
  <si>
    <t>1. Total de reuniones regulares celebradas durante el año 2016</t>
  </si>
  <si>
    <t>2. Total de reuniones extraordinarias celebradas durante el año 2016</t>
  </si>
  <si>
    <t>Apartado 2. En él se recaba información sobre los servidores públicos responsables de entregar la información requerida en el cuestionario.</t>
  </si>
  <si>
    <t>Apartado 4. Presenta un espacio destinado al registro de los servidores públicos que participaron en el llenado de cada módulo; de igual manera contiene una hoja para que los informantes puedan anotar comentarios generales que consideren convenientes respecto a la información que están proporcionando en el censo.</t>
  </si>
  <si>
    <t>Apartado 5. Contiene un glosario de términos específicos que son considerados relevantes para el módulo.</t>
  </si>
  <si>
    <t>Los servidores públicos que se establecen como informantes, deberán validar y formalizar la información proporcionada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Sistema Nacional de Información Estadística y Geográfica.</t>
  </si>
  <si>
    <t>Instrucciones generales para las preguntas de la subsección:</t>
  </si>
  <si>
    <r>
      <rPr>
        <b/>
        <sz val="10"/>
        <rFont val="Arial"/>
        <family val="2"/>
      </rPr>
      <t>El Instituto Nacional de Estadística y Geografía (INEGI)</t>
    </r>
    <r>
      <rPr>
        <sz val="10"/>
        <rFont val="Arial"/>
        <family val="2"/>
      </rPr>
      <t xml:space="preserve"> presenta el </t>
    </r>
    <r>
      <rPr>
        <b/>
        <sz val="10"/>
        <rFont val="Arial"/>
        <family val="2"/>
      </rPr>
      <t xml:space="preserve">Censo Nacional de Gobierno, Seguridad Pública y Sistema Penitenciario Estatales 2017 (CNGSPSPE 2017) </t>
    </r>
    <r>
      <rPr>
        <sz val="10"/>
        <rFont val="Arial"/>
        <family val="2"/>
      </rPr>
      <t xml:space="preserve">como respuesta a su responsabilidad de suministrar a la sociedad y al Estado, información de calidad, pertinente, veraz y oportuna, atendiendo al mandato constitucional de normar y coordinar el </t>
    </r>
    <r>
      <rPr>
        <b/>
        <sz val="10"/>
        <rFont val="Arial"/>
        <family val="2"/>
      </rPr>
      <t>Sistema Nacional de Información Estadística y Geográfica (SNIEG).</t>
    </r>
  </si>
  <si>
    <t>Los subsistemas son los siguientes:</t>
  </si>
  <si>
    <t>• Subsistema Nacional de Información Demográfica y Social.
• Subsistema Nacional de Información Económica.
• Subsistema Nacional de Información Geográfica y del Medio Ambiente.
• Subsistema Nacional de Información de Gobierno, Seguridad Pública e Impartición de Justicia.</t>
  </si>
  <si>
    <r>
      <t xml:space="preserve">El </t>
    </r>
    <r>
      <rPr>
        <b/>
        <sz val="10"/>
        <rFont val="Arial"/>
        <family val="2"/>
      </rPr>
      <t>Subsistema Nacional de Información de Gobierno, Seguridad Pública e Impartición de Justicia (SNIGSPIJ)</t>
    </r>
    <r>
      <rPr>
        <sz val="10"/>
        <rFont val="Arial"/>
        <family val="2"/>
      </rPr>
      <t xml:space="preserve">, fue creado mediante acuerdo de la Junta de Gobierno del </t>
    </r>
    <r>
      <rPr>
        <b/>
        <sz val="10"/>
        <rFont val="Arial"/>
        <family val="2"/>
      </rPr>
      <t>INEGI</t>
    </r>
    <r>
      <rPr>
        <sz val="10"/>
        <rFont val="Arial"/>
        <family val="2"/>
      </rPr>
      <t xml:space="preserve"> el 8 de diciembre de 2008, y como propuesta del Consejo Consultivo, de acuerdo con lo que establece en el artículo 15 fracción III de la Ley del SNIEG.</t>
    </r>
  </si>
  <si>
    <r>
      <t xml:space="preserve">Derivado del proceso de implementación de los censos nacionales de gobierno y como parte de los proyectos estratégicos elaborados por el </t>
    </r>
    <r>
      <rPr>
        <b/>
        <sz val="10"/>
        <rFont val="Arial"/>
        <family val="2"/>
      </rPr>
      <t>SNIGSPIJ</t>
    </r>
    <r>
      <rPr>
        <sz val="10"/>
        <rFont val="Arial"/>
        <family val="2"/>
      </rPr>
      <t>, en 2010 se llevó a cabo el primer ejercicio para la generación información estadística y geográfica de la gestión y desempeño de las instituciones que integran a la administración pública de cada Entidad Federativa, específicamente en las funciones de gobierno, seguridad pública, sistema penitenciario y medio ambiente del país, así como justicia cívica únicamente para el caso de la Ciudad de México, con la finalidad de que ésta se vincule con el quehacer gubernamental en el proceso de diseño, implementación, monitoreo y evaluación de las políticas públicas de alcance nacional en las materias de gobierno, seguridad pública y sistema penitenciario.</t>
    </r>
  </si>
  <si>
    <t xml:space="preserve">Cada módulo está conformado por los siguientes apartados: </t>
  </si>
  <si>
    <t>Apartado 1. Contiene la presentación, descripción del objetivo y estructura  del censo, así como las instrucciones generales para la entrega formal del cuestionario.</t>
  </si>
  <si>
    <t>Considerando la relevancia y diversidad de la información solicitada mediante el censo,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 4 referido líneas arriba denominado Servidores Públicos que Participaron en el Llenado del Módulo.</t>
  </si>
  <si>
    <r>
      <t xml:space="preserve">El </t>
    </r>
    <r>
      <rPr>
        <b/>
        <sz val="10"/>
        <rFont val="Arial"/>
        <family val="2"/>
      </rPr>
      <t>SNIGSPIJ</t>
    </r>
    <r>
      <rPr>
        <sz val="10"/>
        <rFont val="Arial"/>
        <family val="2"/>
      </rPr>
      <t xml:space="preserve">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al Estado Mexicano, y a sus respectivos poderes, en las funciones de gobierno, seguridad pública e impartición de justicia, para apoyar los procesos de diseño, implementación, monitoreo y evaluación de las políticas públicas en estas materias”.</t>
    </r>
  </si>
  <si>
    <t>4.- En caso de que los registros con los que cuenta no le permitan desglosar la totalidad de las cifras, por no contar con información para responder en más de un dato de los que se solicitan, anotar "NS" (no se sabe) en las celdas donde no disponga de información.</t>
  </si>
  <si>
    <t xml:space="preserve">5.- No dejar celdas en blanco, salvo en los casos en que la instrucción así lo solicite. </t>
  </si>
  <si>
    <t>3.- En caso de que los registros con los que cuenta no le permitan desglosar la totalidad de las cifras, por no contar con información para responder en más de un dato de los que se solicitan, anotar "NS" (no se sabe) en las celdas donde no disponga de información.</t>
  </si>
  <si>
    <t xml:space="preserve">4.- No dejar celdas en blanco, salvo en los casos en que la instrucción así lo solicite. </t>
  </si>
  <si>
    <t>Dicho Sistema se integra por cuatro subsistemas que permiten agrupar los diversos campos de información de interés nacional de manera temática, lo que permite lograr que la generación, suministro y difusión de información se realice de manera ordenada y bajo esquemas integrales y homogéneos que promuevan el cumplimiento de los objetivos del SNIEG.</t>
  </si>
  <si>
    <t>A siete años de distancia de iniciado el proyecto y para darle continuidad a dichos trabajos, ahora se presenta el cuestionario del octavo ejercicio como parte de la serie documental,¹ denominado “Censo Nacional de Gobierno, Seguridad Pública y Sistema Penitenciario Estatales 2017” (CNGSPSPE 2017), mismo que se conforma por los siguientes módulos.</t>
  </si>
  <si>
    <t>Apartado 3. Lo conforma el cuestionario del módulo. Con el fin de facilitar la ubicación de los temas que lo conforman, la versión electrónica del mismo, se ha dividido en tantas pestañas como secciones de información son requeridas. En la primera hoja se presenta un índice con el contenido de cada módulo.</t>
  </si>
  <si>
    <t>Serán considerados los 31 Estados integrantes de la Federación, así como la Ciudad de México.</t>
  </si>
  <si>
    <t>Conjunto de servidores públicos cuya misión es dirigir y conducir las actividades propias del Estado y/o de la Ciudad de México, tendientes a que dicha institución cumpla con las atribuciones que tiene conferidas por ley.</t>
  </si>
  <si>
    <t>2.2.-</t>
  </si>
  <si>
    <t>La cantidad de cursos impartidos, se debe obtener a partir de los cursos, diplomados, talleres y seminarios que se hayan impartido al personal del 1 de enero al 31 de diciembre de 2016.</t>
  </si>
  <si>
    <t>Total acciones de capacitación y/o profesionalización</t>
  </si>
  <si>
    <t>Hombres</t>
  </si>
  <si>
    <t>Mujeres</t>
  </si>
  <si>
    <t>Es caso de que una persona haya acreditado más de una acción de capacitación, deberá registrarla tantas veces sea necesario en la o las modalidades correspondientes.</t>
  </si>
  <si>
    <t xml:space="preserve">La cifra que registre en la columna de "Porcentaje de avance" deberá representar el cumplimiento de las metas y objetivos establecidos para el año 2016. Si se cuenta con metas y objetivos para años posteriores, se deberá registrar el avance proporcional respecto al año fijado. </t>
  </si>
  <si>
    <t xml:space="preserve">Anote cuántas sesiones celebró el Consejo o Comité de Protección Civil durante el año 2016. </t>
  </si>
  <si>
    <t xml:space="preserve">Deberá responder esta pregunta sólo en caso de haber seleccionado el código "2. (Simulacros)" en la respuesta de la pregunta anterior. </t>
  </si>
  <si>
    <t>Cantidad               Total</t>
  </si>
  <si>
    <t>Cantidad total de siniestros, desastres y emergencias en las que se dio aviso oportuno a la sociedad</t>
  </si>
  <si>
    <t xml:space="preserve">En caso de que en alguno de los siniestros el tiempo de respuesta máxima por parte de las autoridades haya sido menor a 24 horas, en la columna "Tiempo de respuesta máxima por parte de las autoridades" deberá registrar  un día natural. </t>
  </si>
  <si>
    <t>Las cantidades anotadas deben ser iguales o menores a las cantidades registradas como respuesta de la pregunta 7.1.</t>
  </si>
  <si>
    <t xml:space="preserve">Total de siniestros, desastres y emergencias en los que se aplicó el Plan DN-III. </t>
  </si>
  <si>
    <t xml:space="preserve">Total de siniestros, desastres y emergencias en los que se aplicó el Plan Marina. </t>
  </si>
  <si>
    <t>En las columnas de "Objetivos", "Metas", "Indicadores" y "Líneas de acción para la prevención de desastres", debe anotar la cantidad total de elementos que componen cada Plan o Programa.</t>
  </si>
  <si>
    <t>Si en la respuesta del numeral 1. Plan o Programa de Protección Civil de la pregunta anterior registró en la columna "¿Contaba con el Plan o Programa?", los códigos "2. (en proceso de integración)", "3. (no cuenta con Plan o Programa)" o "9. (No se sabe si se cuenta con Plan o Programa)", no debe contestar esta pregunta.</t>
  </si>
  <si>
    <t>Estatal o de la Ciudad de México</t>
  </si>
  <si>
    <t>Medios masivos de comunicación (spots de radio y televisión)</t>
  </si>
  <si>
    <t>Municipal o delegacional</t>
  </si>
  <si>
    <t>Si la Administración Pública Municipal o Delegacional dio aviso oportuno a la sociedad sobre los siniestros, desastres y emergencias, seleccione con una "X"  el o los códigos que correspondan a la forma en la que fue dado el aviso, de acuerdo con el catálogo de la parte inferior. En caso de seleccionar el código "9. (No se sabe)" no podrá seleccionar ningún otro código</t>
  </si>
  <si>
    <t>La cantidad anotada debe ser igual o menor a la cantidad total registrada como respuesta de la pregunta 7.1.</t>
  </si>
  <si>
    <t xml:space="preserve">1.- Periodo de referencia de los datos: 
Al cierre del año: la información se refiere a lo existente al 31 de diciembre de 2016.
Durante el año: la información se refiere a lo existente del 1 de enero al 31 de diciembre de 2016.
</t>
  </si>
  <si>
    <t xml:space="preserve">1.- Periodo de referencia de los datos: 
Durante el año: la información se refiere a lo existente del 1 de enero al 31 de diciembre de 2016.
</t>
  </si>
  <si>
    <t xml:space="preserve">1.- Periodo de referencia de los datos: 
Durante el año: la información se refiere a lo existente del 1 de enero al 31 de diciembre de 2016.
Actualmente: la información se refiere a lo existente al momento del llenado del cuestionario.
</t>
  </si>
  <si>
    <t>Avisos por medio de redes sociales (facebook, twitter, youtube, blog,etc.</t>
  </si>
  <si>
    <t>Otras</t>
  </si>
  <si>
    <t xml:space="preserve">Indique las acciones previstas en el Atlas de Riesgos referido en la respuesta de la pregunta anterior. </t>
  </si>
  <si>
    <t>Si selecciona los códigos "7. (No se cuenta con ciclo de prevención de riesgos)" o "9. (No se sabe)", no podrá seleccionar ningún otro código.</t>
  </si>
  <si>
    <t>Si selecciona los códigos "7. (No se han realizado acciones de identificación y análisis de riesgos)" o "9. (No se sabe)", no podrá seleccionar ningún otro código.</t>
  </si>
  <si>
    <t>La suma de las cantidades anotadas en las desagregaciones según el tipo de siniestros, desastres y emergencias dará como resultado el total del fenómeno perturbador registrado.</t>
  </si>
  <si>
    <t xml:space="preserve">En caso de que en uno de los tipos de fenómenos perturbadores se hubiera presentado más de un siniestro, desastre o emergencia, deberá anotar la cantidad total de los mismos. </t>
  </si>
  <si>
    <t xml:space="preserve">En caso de que en alguno de los siniestros se hayan registrado tiempos de respuesta distintos por parte de las autoridades, en la columna "Tiempo de respuesta máxima por parte de las autoridades" deberá registrar el periodo más largo. </t>
  </si>
  <si>
    <t xml:space="preserve">Indique si durante el año 2016 el Ejército Mexicano aplicó el Plan DN-III ante alguno de los siniestros, desastres o emergencias registrados en la respuesta de la pregunta 7.1. </t>
  </si>
  <si>
    <t xml:space="preserve">Indique si durante el año 2016 la Marina Armada de México aplicó el Plan Marina ante alguno de los siniestros, desastres y emergencias registrados en la respuesta de la pregunta 7.1. </t>
  </si>
  <si>
    <t>Asimismo, tomando en consideración la información solicitada para la sección IV del módulo 1 en materia de catastro, se presentan 5 complementos con tablas a requisitar por municipios/delegaciones que gestionan directamente su catastro, que están incluidos en el Programa de Modernización Catastral, cubiertos por el vuelo fotogramétrico, por las ortofotos y por las imágenes satélite; también, para la sección X del módulo 1, se presenta un anexo que contiene una guía de áreas de especialidad pericial. Para los módulos 2 y 3 se anexan dos complementos desagregando los delitos del fuero común y del fuero federal, y además en el caso del primero, se solicita requisitar una tabla respecto a las intervenciones de la policía de mando único por municipio, así como la desagregación de delitos del fuero común y federal por ubicación geográfica en caso de que la Entidad Federativa cuente con más de 24 municipios; mientras que en los módulos 2 y 5 se incluye un anexo en el que se enlistan 61 infracciones señaladas en las disposiciones administrativas de seguridad pública o ciudadana. Finalmente, en el módulo 5, se identifica un anexo que contiene un listado de infracciones consideradas en la Ley de Cultura Cívica del Distrito Federal.</t>
  </si>
  <si>
    <t>De manera particular, en el móduo 1 se solicita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armonización contable, transparencia, archivos, catastro, control interno y anticorrupción, defensoría de oficio, servicios periciales y justica y atención para las mujeres.</t>
  </si>
  <si>
    <t>Para efectos del CNGSPSPE 2017, son aquellas personas lesionadas o con contusiones debido al impacto de agentes perturbadores en una comunidad.</t>
  </si>
  <si>
    <t xml:space="preserve">2.- Los catálogos utilizados en el presente cuestionario corresponden a denominaciones estándar, de tal manera que si alguno no coincide exactamente con lo que se encuentra actualmente en su Entidad Federativa, deberá registrar los datos en aquel que sea  similar u homólogo. </t>
  </si>
  <si>
    <t>3.- Para las instituciones de la Administración Pública a las que se refiere el cuestionario, únicamente debe considerar aquellas que forman parte de la estructura orgánica de la Administración Pública de su Entidad Federativa de acuerdo con la Ley Orgánica o reglamento interior correspondiente, por lo que NO debe considerar Instituciones que corresponden a organismos autónomos, ni instituciones de los Gobiernos Municipales o Delegacionales, así como del Poder Legislativo y Judicial Estatal o de la Ciudad de México.</t>
  </si>
  <si>
    <t xml:space="preserve">Indique si al cierre del año 2016 se contaba con algún programa de formación, capacitación y/o profesionalización en materia de Protección Civil para el personal de las instituciones de la Administración Pública de su Entidad Federativa. </t>
  </si>
  <si>
    <t>Para esta respuesta debe considerar, si es que existen, las áreas o programas de formación, capacitación, y/o profesionalización en materia de Protección Civil que sean responsabilidad de la Administración Pública de la Entidad Federativa, por lo que NO deberá contemplar las áreas, programas o institutos de formación, capacitación, y/o profesionalización de Protección Civil que sean responsabilidad de la Administración Pública Municipal, Delegacional o Federal.</t>
  </si>
  <si>
    <t xml:space="preserve">Indique si durante el año 2016 se impartieron cursos, diplomados, talleres o seminarios sobre protección civil al personal de la Administración Pública de su Entidad Federativa. </t>
  </si>
  <si>
    <t>Considerar el personal que, exclusivamente, estaba adscrito a instituciones u organizaciones en la Administración Pública de la Entidad Federativa por lo que no deberá considerar el personal de instituciones correspondientes a la Administración Pública Municipal o Federal.</t>
  </si>
  <si>
    <t>Anote la cantidad total de acciones de capacitación y/o profesionalización que durante el año 2016 fueron dirigidas al personal de la Administración Pública de su Entidad Federativa , de acuerdo con los temas que se enlistan en la siguiente tabla:</t>
  </si>
  <si>
    <t xml:space="preserve">Para las cantidades que registre deberá considerar tanto las acciones de capacitación o profesionalización realizadas por capacitadores de la Administración Pública de la Entidad Federativa o por medio de instituciones académicas, públicas o privadas, siempre y cuando hayan sido registradas por la Administración pública de la Entidad Federativa y dirigidas a su personal.  </t>
  </si>
  <si>
    <t xml:space="preserve">Anote la cantidad total de personal de la Administración Pública de su Entidad Federativa que durante el año 2016, acreditó alguno de los temas de capacitación y/o profesionalización enlistados en la siguiente tabla, especificando el sexo. </t>
  </si>
  <si>
    <t>Para las cantidades que registre, deberá considerar al personal de la Administración Pública de su Entidad Federativa, que haya obtenido el certificado, constancia, calificación aprobatoria, o cualquier documento que acredite la conclusión de la modalidad de capacitación que corresponda.</t>
  </si>
  <si>
    <t xml:space="preserve">Contabilizar el total de personal que laboró en las instituciones  de la Administración Pública de su Entidad Federativa, considerando a todo el personal, de todos los tipos de régimen de contratación (personal de confianza, base y/o sindicalizado, eventual, honorarios o cualquier otro tipo). </t>
  </si>
  <si>
    <t xml:space="preserve">Indique si en la Administración Pública de su Entidad Federativa existían, al cierre del año 2016, Planes o Programas de Protección Civil o de Contingencia. En caso afirmativo, señale si éstos contaban con "Misión" y "Visión". Asimismo, anote la cantidad de elementos de planeación con los que contaron y el porcentaje de avance conforme a las metas e indicadores del referido Plan o Programa. </t>
  </si>
  <si>
    <t xml:space="preserve">En caso de que la Administración Pública de su Entidad Federativa cuente con alguno de los Planes o Programas enlistados, deberá registrar el código "1. (Si)" en la celda que corresponda, y responder como se indica las columnas relativas a los elementos de planeación y porcentaje de avance del referido Plan o Programa. </t>
  </si>
  <si>
    <t>En caso de que alguno de los Planes o Programas enlistados se encuentren en proceso de integración o la Administración Pública de su Entidad Federativa no cuente con alguno de los Planes o Programas enlistados, deberá registrar el código "2." (En proceso de integración) o "3." (No), respectivamente, en la celda que corresponda. En caso de que no cuente con información sobre si la Administración Pública de su Entidad Federativa contaba con el Plan o Programa, deberá registrar el código "9." (No se sabe). En estos casos se deberá dejar el resto de las celdas de la fila de los "Elementos de Planeación" y "Porcentaje de avance" en blanco.</t>
  </si>
  <si>
    <t>Si la Administración Pública de su Entidad Federativa contó con un Plan o Programa de Protección Civil, indique los temas o ejes rectores considerados y/o atendidos en él.</t>
  </si>
  <si>
    <t>Indique si al cierre del año 2016 el gobierno de su Entidad Federativa contaba con un Consejo o Comité de Protección Civil.</t>
  </si>
  <si>
    <t xml:space="preserve">Indique si actualmente el gobierno de su Entidad Federativa cuenta con un Atlas de Riesgos. </t>
  </si>
  <si>
    <t>2. Detección de zonas de riesgo en el territorio de la Entidad Federativa</t>
  </si>
  <si>
    <t xml:space="preserve">Indique las etapas para atender el ciclo de prevención de riesgos con las que cuenta el Atlas de Riesgos de su Entidad Federativa. </t>
  </si>
  <si>
    <t>Indique las principales acciones que ha realizado su Entidad Federativa para la identificación y análisis de riesgos.</t>
  </si>
  <si>
    <t xml:space="preserve">Indique si actualmente se llevan a cabo en su Entidad Federativa acciones orientadas a fomentar y contribuir a que la población tenga una cultura de la autoprotección civil en caso de desastres. </t>
  </si>
  <si>
    <t xml:space="preserve">Indique las acciones adoptadas en su Entidad Federativa para fomentar entre sus habitantes la cultura de la autoprotección civil. </t>
  </si>
  <si>
    <t xml:space="preserve">Anote la cantidad total de simulacros que se llevaron a cabo en su Entidad Federativa durante el año 2016. </t>
  </si>
  <si>
    <t>Contabilizar el total de ocasiones en las que la Administración Pública de su Entidad Federativa coordinó, gestionó y/o difundió la realización de simulacros en todos los inmuebles, establecimientos y espacios de los sectores público, social y privado.</t>
  </si>
  <si>
    <t>Total de simulacros realizados en la Entidad Federativa</t>
  </si>
  <si>
    <t xml:space="preserve">Indique si durante el año 2016 su Entidad Federativa sufrió algún siniestro, desastre o emergencia. </t>
  </si>
  <si>
    <t xml:space="preserve">Anote la cantidad total de siniestros, desastres y emergencias que impactaron durante el año 2016, a su Entidad Federativa. </t>
  </si>
  <si>
    <t xml:space="preserve">De acuerdo con la respuesta de la pregunta anterior, en la siguiente tabla anote la cantidad total de siniestros, desastres y emergencias que impactaron a su Entidad Federativa durante el año 2016, según su tipo. </t>
  </si>
  <si>
    <t>Cantidad total de siniestros, desastres y emergencias que impactaron a la Entidad Federativa</t>
  </si>
  <si>
    <t xml:space="preserve">De acuerdo con la respuesta de la pregunta 7.2, en la siguiente tabla anote la cantidad total de siniestros, desastres y emergencias que impactaron a su Entidad Federativa durante el año 2016, según su tipo y la autoridad que los atendió. </t>
  </si>
  <si>
    <t>La suma de las cantidades anotadas en la columna "Cantidad total de siniestros, desastres y emergencias que impactaron a la Entidad Federativa" debe ser igual a la cantidad total registrada como respuesta en la pregunta 7.1.</t>
  </si>
  <si>
    <t>Marque con una "X" el tipo de autoridades que participaron en la atención de los siniestros, desastres y emergencias ocurridos en la Entidad Federativa.</t>
  </si>
  <si>
    <t xml:space="preserve">En caso de que a su Entidad Federativa le haya impactado más de un siniestro, desastre o emergencia del mismo tipo durante el año 2016, deberá anotar la cantidad total de éstos según la autoridad que los atendió. </t>
  </si>
  <si>
    <t xml:space="preserve">De acuerdo con la cantidad total de siniestros, desastres o emergencias que impactaron a su Entidad Federativa durante el año 2016, especifique su tipo y por cada uno de ellos indique si se dio aviso oportuno a la sociedad, la forma en la que se dio el aviso y la cantidad de fenómenos en los que el aviso fue oportuno. Asimismo, anote el tiempo de respuesta máxima (días naturales) por parte de las autoridades que los atendieron. </t>
  </si>
  <si>
    <t>Las cantidades que registre en la columna "Cantidad de siniestros, desastres y emergencias en las que se dio aviso oportuno a la sociedad" deben ser menores o iguales a las cantidades reportadas en la columna "Cantidad total de siniestros, desastres y emergencias que impactaron a la Entidad Federativa" de la pregunta 7.2.</t>
  </si>
  <si>
    <t xml:space="preserve">En caso de que la Administración Pública de su Entidad Federativa no haya dado aviso oportuno a la sociedad sobre los siniestros, desastres y emergencias enlistados, o no cuente con información al respecto, seleccione el código "2. (No)" o "9. (No se sabe)", respectivamente, en la celda que corresponda y deje en blanco la celda "Forma de aviso". </t>
  </si>
  <si>
    <t>Aviso en oficinas de la Administración Pública de la Entidad Federativa</t>
  </si>
  <si>
    <t xml:space="preserve">De acuerdo con la respuesta de la pregunta 7.2, en la siguiente tabla anote la cantidad de víctimas mortales y de población afectada para cada uno de los tipos de siniestro, desastre y emergencia que impactaron a su Entidad Federativa durante el año 2016. </t>
  </si>
  <si>
    <t xml:space="preserve">Indique si durante el año 2016, el gobierno de su Entidad Federativa solicitó al gobierno federal la emisión de Declaratorias de Emergencia y/o de Desastre Natural en favor de la Entidad Federativa.       </t>
  </si>
  <si>
    <t xml:space="preserve">Anote la cantidad total de Declaratorias de Emergencia y de Desastre Natural que durante el año 2016, solicitó el gobierno de su Entidad Federativa al gobierno federal. </t>
  </si>
  <si>
    <t xml:space="preserve">Indique si durante el año 2016 el gobierno federal emitió Declaratorias de Emergencia y/o de Desastre Natural en favor de su Entidad Federativa.                                                                                                                                                                                      </t>
  </si>
  <si>
    <t xml:space="preserve">Anote la cantidad total de Declaratorias de Emergencia o de Desastre Natural emitidas durante el año 2016 por el gobierno federal (Secretaría de Gobernación) en favor de  su Entidad Federativa. </t>
  </si>
  <si>
    <t xml:space="preserve">Anote en cuántos siniestros, desastres y emergencias que impactaron a la Entidad Federativa se aplicó el Plan DN-III. </t>
  </si>
  <si>
    <t xml:space="preserve">Anote en cuántos siniestros, desastres y emergencias que impactaron a la Entidad Federativa se aplicó el Plan Marina. </t>
  </si>
  <si>
    <t xml:space="preserve">Indique las principales medidas adoptadas por su Entidad Federativa durante el año 2016 en materia de cambio climático y mitigación de emisiones de gases de efecto invernadero. </t>
  </si>
  <si>
    <t>13. En la Entidad Federativa no se realizan acciones para atender el tema de cambio climático y mitigación de emisiones de gases de efecto invernadero</t>
  </si>
  <si>
    <t xml:space="preserve">Indique si actualmente el gobierno de su Entidad Federativa tiene participación en el Sistema Nacional de Cambio Climático. </t>
  </si>
  <si>
    <r>
      <t xml:space="preserve">2. No </t>
    </r>
    <r>
      <rPr>
        <i/>
        <sz val="8"/>
        <color theme="1"/>
        <rFont val="Arial"/>
        <family val="2"/>
      </rPr>
      <t>(Pase a la pregunta 3)</t>
    </r>
  </si>
  <si>
    <r>
      <t xml:space="preserve">9. No se sabe </t>
    </r>
    <r>
      <rPr>
        <i/>
        <sz val="8"/>
        <color theme="1"/>
        <rFont val="Arial"/>
        <family val="2"/>
      </rPr>
      <t>(Pase a la pregunta 3)</t>
    </r>
  </si>
  <si>
    <t>Elaboración de programas o instrumentos de protección civil</t>
  </si>
  <si>
    <r>
      <t>1.-</t>
    </r>
    <r>
      <rPr>
        <b/>
        <i/>
        <sz val="8"/>
        <color theme="1"/>
        <rFont val="Arial"/>
        <family val="2"/>
      </rPr>
      <t xml:space="preserve"> Atención de emergencias,</t>
    </r>
    <r>
      <rPr>
        <i/>
        <sz val="8"/>
        <color theme="1"/>
        <rFont val="Arial"/>
        <family val="2"/>
      </rPr>
      <t xml:space="preserve"> se refiere a las acciones que deben tomarse inmediatamente antes, durante y después de un desastre con el fin de minimizar la pérdida de vidas humanas, procurar su seguridad, sus bienes y la planta productiva, así como preservar los servicios públicos y el medio ambiente, sin olvidar la atención prioritaria y apoyo a los damnificados.</t>
    </r>
  </si>
  <si>
    <r>
      <t>2.-</t>
    </r>
    <r>
      <rPr>
        <b/>
        <i/>
        <sz val="8"/>
        <color theme="1"/>
        <rFont val="Arial"/>
        <family val="2"/>
      </rPr>
      <t xml:space="preserve"> Atlas de riesgos,</t>
    </r>
    <r>
      <rPr>
        <i/>
        <sz val="8"/>
        <color theme="1"/>
        <rFont val="Arial"/>
        <family val="2"/>
      </rPr>
      <t xml:space="preserve"> es una herramienta que integra información cartográfica y estadística, útil en la elaboración de planes de prevención y auxilio, oportuna toma de decisiones en caso de desastre, así como auxiliar en la integración de otro tipo de trabajos encaminados al desarrollo municipal, procuración de justicia y seguridad pública.</t>
    </r>
  </si>
  <si>
    <r>
      <t>3.-</t>
    </r>
    <r>
      <rPr>
        <b/>
        <i/>
        <sz val="8"/>
        <color theme="1"/>
        <rFont val="Arial"/>
        <family val="2"/>
      </rPr>
      <t xml:space="preserve"> Evaluación del impacto e incorporación de la experiencia,</t>
    </r>
    <r>
      <rPr>
        <i/>
        <sz val="8"/>
        <color theme="1"/>
        <rFont val="Arial"/>
        <family val="2"/>
      </rPr>
      <t xml:space="preserve"> consiste en valorar el impacto económico y social, incluyendo daños directos e indirectos. Tiene, entre otras ventajas, las de determinar la capacidad del gobierno para enfrentar las tareas de reconstrucción, fijar las prioridades y determinar los requerimientos de apoyo y financiamiento, retroalimentar el diagnóstico de riesgos con información de las regiones más vulnerables y de mayor impacto histórico y calcular la relación costo-beneficio de inversión en acciones de mitigación.
La experiencia adquirida en las etapas anteriores del ciclo de la prevención, debe incorporarse para redefinir políticas de planeación, mitigación y reducción de vulnerabilidades, y evitar la reconstrucción del riesgo, es decir que un mismo fenómeno vuelva a impactar en el futuro de manera semejante.</t>
    </r>
  </si>
  <si>
    <r>
      <t>4.-</t>
    </r>
    <r>
      <rPr>
        <b/>
        <i/>
        <sz val="8"/>
        <color theme="1"/>
        <rFont val="Arial"/>
        <family val="2"/>
      </rPr>
      <t xml:space="preserve"> Identificación y análisis de riesgos,</t>
    </r>
    <r>
      <rPr>
        <i/>
        <sz val="8"/>
        <color theme="1"/>
        <rFont val="Arial"/>
        <family val="2"/>
      </rPr>
      <t xml:space="preserve"> permite conocer los peligros y amenazas a los que se está expuesto; estudiar y conocer los fenómenos perturbadores, identificando dónde, cuándo y cómo afectan. Establecer a distintos niveles de escala y detalle, las características y niveles actuales de riesgo, entendiéndolo como el encuentro desafortunado del peligro (agente perturbador) con la vulnerabilidad (propensión a ser afectado) por medio de la exposición (el valor del sistema afectable).</t>
    </r>
  </si>
  <si>
    <r>
      <t>5.-</t>
    </r>
    <r>
      <rPr>
        <b/>
        <i/>
        <sz val="8"/>
        <color theme="1"/>
        <rFont val="Arial"/>
        <family val="2"/>
      </rPr>
      <t xml:space="preserve"> Prevención y mitigación de riesgos,</t>
    </r>
    <r>
      <rPr>
        <i/>
        <sz val="8"/>
        <color theme="1"/>
        <rFont val="Arial"/>
        <family val="2"/>
      </rPr>
      <t xml:space="preserve"> se basa en la identificación de riesgos, consiste en diseñar acciones y programas para mitigar, así como reducir el impacto de los posibles desastres antes de que éstos ocurran. Incluye la implementación de medidas estructurales y no estructurales para la reducción de la vulnerabilidad o la peligrosidad de un fenómeno, implementando acciones como: planeación del uso de suelo, reducción de la pobreza urbana, acceso a vivienda, servicios de calidad, aplicación de códigos de construcción, realización de obras de protección, educación y capacitación a la población, elaboración de planes operativos de protección civil, manuales de procedimientos, diseño de sistemas de monitoreo y de alerta temprana, investigación, y aprovechamiento de nuevas tecnologías de mitigación, preparación para la atención de emergencias (disponibilidad de recursos, albergues, rutas de evacuación, simulacros), entre muchos otros.</t>
    </r>
  </si>
  <si>
    <r>
      <t>6.-</t>
    </r>
    <r>
      <rPr>
        <b/>
        <i/>
        <sz val="8"/>
        <color theme="1"/>
        <rFont val="Arial"/>
        <family val="2"/>
      </rPr>
      <t xml:space="preserve"> Recuperación y reconstrucción,</t>
    </r>
    <r>
      <rPr>
        <i/>
        <sz val="8"/>
        <color theme="1"/>
        <rFont val="Arial"/>
        <family val="2"/>
      </rPr>
      <t xml:space="preserve"> son las acciones orientadas al restablecimiento y vuelta a la normalidad del sistema afectado (población y entorno). Esta etapa incluye la reconstrucción y mejoramiento de infraestructura y servicios dañados o destruidos.</t>
    </r>
  </si>
  <si>
    <r>
      <t xml:space="preserve">¿Contaba con el Plan o Programa?
</t>
    </r>
    <r>
      <rPr>
        <i/>
        <sz val="8"/>
        <color theme="1"/>
        <rFont val="Arial"/>
        <family val="2"/>
      </rPr>
      <t>(1.Sí
2. En proceso de Integración
3. No 
9. No se sabe)</t>
    </r>
  </si>
  <si>
    <r>
      <t xml:space="preserve">Misión
</t>
    </r>
    <r>
      <rPr>
        <i/>
        <sz val="8"/>
        <color theme="1"/>
        <rFont val="Arial"/>
        <family val="2"/>
      </rPr>
      <t>1.Sí
2. En proceso de Integración
3. No 
9. No se sabe)</t>
    </r>
  </si>
  <si>
    <r>
      <t xml:space="preserve">Visión
</t>
    </r>
    <r>
      <rPr>
        <i/>
        <sz val="8"/>
        <color theme="1"/>
        <rFont val="Arial"/>
        <family val="2"/>
      </rPr>
      <t>1.Sí
2. En proceso de Integración
3. No 
9. No se sabe</t>
    </r>
    <r>
      <rPr>
        <i/>
        <sz val="9"/>
        <color theme="1"/>
        <rFont val="Arial"/>
        <family val="2"/>
      </rPr>
      <t>)</t>
    </r>
  </si>
  <si>
    <r>
      <t xml:space="preserve">1. Identificación de zonas propensas a desastres o emergencias </t>
    </r>
    <r>
      <rPr>
        <i/>
        <sz val="8"/>
        <color theme="1"/>
        <rFont val="Arial"/>
        <family val="2"/>
      </rPr>
      <t>(atlas de riesgos)</t>
    </r>
  </si>
  <si>
    <r>
      <t xml:space="preserve">3. No </t>
    </r>
    <r>
      <rPr>
        <i/>
        <sz val="8"/>
        <color theme="1"/>
        <rFont val="Arial"/>
        <family val="2"/>
      </rPr>
      <t>(Pase a la pregunta 5)</t>
    </r>
  </si>
  <si>
    <r>
      <t xml:space="preserve">2. En proceso de integración </t>
    </r>
    <r>
      <rPr>
        <i/>
        <sz val="8"/>
        <color theme="1"/>
        <rFont val="Arial"/>
        <family val="2"/>
      </rPr>
      <t>(Pase a la pregunta 5)</t>
    </r>
  </si>
  <si>
    <r>
      <t xml:space="preserve">9. No se sabe </t>
    </r>
    <r>
      <rPr>
        <i/>
        <sz val="8"/>
        <color theme="1"/>
        <rFont val="Arial"/>
        <family val="2"/>
      </rPr>
      <t>(Pase a la pregunta 5)</t>
    </r>
  </si>
  <si>
    <r>
      <t xml:space="preserve">2. No </t>
    </r>
    <r>
      <rPr>
        <i/>
        <sz val="8"/>
        <color theme="1"/>
        <rFont val="Arial"/>
        <family val="2"/>
      </rPr>
      <t>(Pase a la pregunta 6)</t>
    </r>
  </si>
  <si>
    <r>
      <t xml:space="preserve">9. No se sabe </t>
    </r>
    <r>
      <rPr>
        <i/>
        <sz val="8"/>
        <color theme="1"/>
        <rFont val="Arial"/>
        <family val="2"/>
      </rPr>
      <t>(Pase a la pregunta 6)</t>
    </r>
  </si>
  <si>
    <r>
      <t xml:space="preserve">6. Otras </t>
    </r>
    <r>
      <rPr>
        <i/>
        <sz val="8"/>
        <color theme="1"/>
        <rFont val="Arial"/>
        <family val="2"/>
      </rPr>
      <t xml:space="preserve">(Especifique) </t>
    </r>
  </si>
  <si>
    <r>
      <t xml:space="preserve">2. No </t>
    </r>
    <r>
      <rPr>
        <i/>
        <sz val="8"/>
        <color theme="1"/>
        <rFont val="Arial"/>
        <family val="2"/>
      </rPr>
      <t>(Pase a la pregunta 7)</t>
    </r>
  </si>
  <si>
    <r>
      <t xml:space="preserve">9. No se sabe </t>
    </r>
    <r>
      <rPr>
        <i/>
        <sz val="8"/>
        <color theme="1"/>
        <rFont val="Arial"/>
        <family val="2"/>
      </rPr>
      <t>(Pase a la pregunta 7)</t>
    </r>
  </si>
  <si>
    <r>
      <t xml:space="preserve">2. Simulacros </t>
    </r>
    <r>
      <rPr>
        <i/>
        <sz val="8"/>
        <color theme="1"/>
        <rFont val="Arial"/>
        <family val="2"/>
      </rPr>
      <t>(Responda la pregunta 6.2)</t>
    </r>
  </si>
  <si>
    <r>
      <t xml:space="preserve">4. Coordinación de programas educativos preventivos </t>
    </r>
    <r>
      <rPr>
        <i/>
        <sz val="8"/>
        <color theme="1"/>
        <rFont val="Arial"/>
        <family val="2"/>
      </rPr>
      <t>(capacitación de estudiantes para la evaluación de daños en viviendas)</t>
    </r>
  </si>
  <si>
    <r>
      <t>6. Elaboración de mapas de riesgo</t>
    </r>
    <r>
      <rPr>
        <i/>
        <sz val="9"/>
        <color theme="1"/>
        <rFont val="Arial"/>
        <family val="2"/>
      </rPr>
      <t xml:space="preserve"> </t>
    </r>
    <r>
      <rPr>
        <i/>
        <sz val="8"/>
        <color theme="1"/>
        <rFont val="Arial"/>
        <family val="2"/>
      </rPr>
      <t>(amenazas y capacitación sobre vulnerabilidad)</t>
    </r>
  </si>
  <si>
    <r>
      <t xml:space="preserve">3.- </t>
    </r>
    <r>
      <rPr>
        <b/>
        <i/>
        <sz val="8"/>
        <color theme="1"/>
        <rFont val="Arial"/>
        <family val="2"/>
      </rPr>
      <t>Desastre</t>
    </r>
    <r>
      <rPr>
        <i/>
        <sz val="8"/>
        <color theme="1"/>
        <rFont val="Arial"/>
        <family val="2"/>
      </rPr>
      <t>, para efectos del CNGPSPSE 2017, se considera al resultado de la ocurrencia de uno o más agentes perturbadores severos y/o extremos, concatenados o no, de origen natural o de la actividad humana, que cuando acontecen en un tiempo y en una zona determinada, causan daños y que por su magnitud exceden la capacidad de respuesta de la comunidad afectada. Los fenómenos que pueden resultar en amenazas y provocar desastres se clasifican para efectos del presente cuestionario en los siguientes: Antropogénico, Astronómico, Geológico, Hidrometeorológico, Natural perturbador, Químico-Tecnológico, Sanitario-Ecológico, Socio-Organizativo y Otros.</t>
    </r>
  </si>
  <si>
    <r>
      <t xml:space="preserve">4.- </t>
    </r>
    <r>
      <rPr>
        <b/>
        <i/>
        <sz val="8"/>
        <color theme="1"/>
        <rFont val="Arial"/>
        <family val="2"/>
      </rPr>
      <t>Emergencia,</t>
    </r>
    <r>
      <rPr>
        <i/>
        <sz val="8"/>
        <color theme="1"/>
        <rFont val="Arial"/>
        <family val="2"/>
      </rPr>
      <t xml:space="preserve"> es la situación anormal que puede causar un daño a la sociedad y propiciar un riesgo excesivo para la seguridad e integridad de la población en general, generada o asociada con la inminencia, alta probabilidad o presencia de un agente perturbador.</t>
    </r>
  </si>
  <si>
    <r>
      <t xml:space="preserve">5.- </t>
    </r>
    <r>
      <rPr>
        <b/>
        <i/>
        <sz val="8"/>
        <color theme="1"/>
        <rFont val="Arial"/>
        <family val="2"/>
      </rPr>
      <t>Fenómeno Antropogénico,</t>
    </r>
    <r>
      <rPr>
        <i/>
        <sz val="8"/>
        <color theme="1"/>
        <rFont val="Arial"/>
        <family val="2"/>
      </rPr>
      <t xml:space="preserve"> es el agente perturbador producido por la actividad humana.</t>
    </r>
  </si>
  <si>
    <r>
      <t xml:space="preserve">6.- </t>
    </r>
    <r>
      <rPr>
        <b/>
        <i/>
        <sz val="8"/>
        <color theme="1"/>
        <rFont val="Arial"/>
        <family val="2"/>
      </rPr>
      <t>Fenómeno Astronómico,</t>
    </r>
    <r>
      <rPr>
        <i/>
        <sz val="8"/>
        <color theme="1"/>
        <rFont val="Arial"/>
        <family val="2"/>
      </rPr>
      <t xml:space="preserve"> son considerados los eventos, procesos o propiedades a los que están sometidos los objetos del espacio exterior incluidas las estrellas, planetas, cometas y meteoros. Algunos de estos fenómenos interactúan con la tierra, ocasionándole situaciones que generan perturbaciones que pueden ser destructivas tanto en la atmósfera como en la superficie terrestre, entre ellas se cuentan las tormentas magnéticas y el impacto de meteoritos.</t>
    </r>
  </si>
  <si>
    <r>
      <t xml:space="preserve">7.- </t>
    </r>
    <r>
      <rPr>
        <b/>
        <i/>
        <sz val="8"/>
        <color theme="1"/>
        <rFont val="Arial"/>
        <family val="2"/>
      </rPr>
      <t>Fenómeno Geológico,</t>
    </r>
    <r>
      <rPr>
        <i/>
        <sz val="8"/>
        <color theme="1"/>
        <rFont val="Arial"/>
        <family val="2"/>
      </rPr>
      <t xml:space="preserve"> es el agente perturbador que tiene como causa directa las acciones y movimientos de la corteza terrestre. A esta categoría pertenecen los sismos, las erupciones volcánicas, los tsunamis, la inestabilidad de laderas, los flujos, los caídos o derrumbes, los hundimientos, la subsidencia y los agrietamientos.</t>
    </r>
  </si>
  <si>
    <r>
      <t xml:space="preserve">8.- </t>
    </r>
    <r>
      <rPr>
        <b/>
        <i/>
        <sz val="8"/>
        <color theme="1"/>
        <rFont val="Arial"/>
        <family val="2"/>
      </rPr>
      <t>Fenómeno Hidrometeorológico,</t>
    </r>
    <r>
      <rPr>
        <i/>
        <sz val="8"/>
        <color theme="1"/>
        <rFont val="Arial"/>
        <family val="2"/>
      </rPr>
      <t xml:space="preserve"> agente perturbador que se genera por la acción de los agentes atmosféricos, tales como: ciclones tropicales, lluvias extremas, inundaciones pluviales, fluviales, costeras y lacustres; tormentas de nieve, granizo, polvo y electricidad; heladas; sequías; ondas cálidas y gélidas; y tornados.</t>
    </r>
  </si>
  <si>
    <r>
      <t xml:space="preserve">9.- </t>
    </r>
    <r>
      <rPr>
        <b/>
        <i/>
        <sz val="8"/>
        <color theme="1"/>
        <rFont val="Arial"/>
        <family val="2"/>
      </rPr>
      <t>Fenómeno Natural Perturbador,</t>
    </r>
    <r>
      <rPr>
        <i/>
        <sz val="8"/>
        <color theme="1"/>
        <rFont val="Arial"/>
        <family val="2"/>
      </rPr>
      <t xml:space="preserve"> es el agente perturbador producido por la naturaleza. </t>
    </r>
  </si>
  <si>
    <r>
      <t xml:space="preserve">10.- </t>
    </r>
    <r>
      <rPr>
        <b/>
        <i/>
        <sz val="8"/>
        <color theme="1"/>
        <rFont val="Arial"/>
        <family val="2"/>
      </rPr>
      <t>Fenómeno Químico-Tecnológico,</t>
    </r>
    <r>
      <rPr>
        <i/>
        <sz val="8"/>
        <color theme="1"/>
        <rFont val="Arial"/>
        <family val="2"/>
      </rPr>
      <t xml:space="preserve"> es el agente perturbador que se genera por la acción violenta de diferentes sustancias derivadas de su interacción molecular o nuclear. Comprende fenómenos destructivos tales como: incendios de todo tipo, explosiones, fugas tóxicas, radiaciones y derrames.</t>
    </r>
  </si>
  <si>
    <r>
      <t xml:space="preserve">11.- </t>
    </r>
    <r>
      <rPr>
        <b/>
        <i/>
        <sz val="8"/>
        <color theme="1"/>
        <rFont val="Arial"/>
        <family val="2"/>
      </rPr>
      <t>Fenómeno Sanitario-Ecológico,</t>
    </r>
    <r>
      <rPr>
        <i/>
        <sz val="8"/>
        <color theme="1"/>
        <rFont val="Arial"/>
        <family val="2"/>
      </rPr>
      <t xml:space="preserve"> es el agente perturbador que se genera por la acción patógena de agentes biológicos que afectan a la población, a los animales y a las cosechas, causando su muerte o la alteración de su salud. Las epidemias o plagas constituyen un desastre sanitario en el sentido estricto del término. En esta clasificación también se ubica la contaminación del aire, agua, suelo y alimentos.</t>
    </r>
  </si>
  <si>
    <r>
      <t xml:space="preserve">12.- </t>
    </r>
    <r>
      <rPr>
        <b/>
        <i/>
        <sz val="8"/>
        <color theme="1"/>
        <rFont val="Arial"/>
        <family val="2"/>
      </rPr>
      <t>Fenómeno Socio-Organizativo,</t>
    </r>
    <r>
      <rPr>
        <i/>
        <sz val="8"/>
        <color theme="1"/>
        <rFont val="Arial"/>
        <family val="2"/>
      </rPr>
      <t xml:space="preserve"> es el agente perturbador que se genera con motivo de errores humanos o por acciones premeditadas, que se dan en el marco de grandes concentraciones o movimientos masivos de población, tales como: demostraciones de inconformidad social; concentración masiva de población; terrorismo; sabotaje; vandalismo; accidentes aéreos, marítimos o terrestres; e interrupción o afectación de los servicios básicos o de infraestructura estratégica.</t>
    </r>
  </si>
  <si>
    <r>
      <t xml:space="preserve">13.- </t>
    </r>
    <r>
      <rPr>
        <b/>
        <i/>
        <sz val="8"/>
        <color theme="1"/>
        <rFont val="Arial"/>
        <family val="2"/>
      </rPr>
      <t>Siniestro,</t>
    </r>
    <r>
      <rPr>
        <i/>
        <sz val="8"/>
        <color theme="1"/>
        <rFont val="Arial"/>
        <family val="2"/>
      </rPr>
      <t xml:space="preserve"> es la situación crítica y dañina generada por la incidencia de uno o más fenómenos perturbadores en un inmueble o instalación, afectando a su población y equipo, con posible afectación a instalaciones circundantes.</t>
    </r>
  </si>
  <si>
    <r>
      <t xml:space="preserve">2. No </t>
    </r>
    <r>
      <rPr>
        <i/>
        <sz val="8"/>
        <color theme="1"/>
        <rFont val="Arial"/>
        <family val="2"/>
      </rPr>
      <t>(Pase a la pregunta 12)</t>
    </r>
  </si>
  <si>
    <r>
      <t xml:space="preserve">9. No se sabe </t>
    </r>
    <r>
      <rPr>
        <i/>
        <sz val="8"/>
        <color theme="1"/>
        <rFont val="Arial"/>
        <family val="2"/>
      </rPr>
      <t>(Pase a la pregunta 12)</t>
    </r>
  </si>
  <si>
    <r>
      <t>Total</t>
    </r>
    <r>
      <rPr>
        <i/>
        <sz val="9"/>
        <color theme="1"/>
        <rFont val="Arial"/>
        <family val="2"/>
      </rPr>
      <t xml:space="preserve"> </t>
    </r>
    <r>
      <rPr>
        <i/>
        <sz val="8"/>
        <color theme="1"/>
        <rFont val="Arial"/>
        <family val="2"/>
      </rPr>
      <t>(suma de 1 + 2 + 3)</t>
    </r>
  </si>
  <si>
    <r>
      <t xml:space="preserve">Otros fenómenos perturbadores
</t>
    </r>
    <r>
      <rPr>
        <i/>
        <sz val="8"/>
        <color theme="1"/>
        <rFont val="Arial"/>
        <family val="2"/>
      </rPr>
      <t>(Especifique)</t>
    </r>
  </si>
  <si>
    <r>
      <t xml:space="preserve">Otros fenómenos perturbadores
</t>
    </r>
    <r>
      <rPr>
        <b/>
        <sz val="8"/>
        <color theme="1"/>
        <rFont val="Arial"/>
        <family val="2"/>
      </rPr>
      <t>(Especifique)</t>
    </r>
  </si>
  <si>
    <r>
      <rPr>
        <b/>
        <sz val="8"/>
        <color theme="1"/>
        <rFont val="Arial"/>
        <family val="2"/>
      </rPr>
      <t>Se dio aviso oportuno a la sociedad</t>
    </r>
    <r>
      <rPr>
        <sz val="8"/>
        <color theme="1"/>
        <rFont val="Arial"/>
        <family val="2"/>
      </rPr>
      <t xml:space="preserve">
</t>
    </r>
    <r>
      <rPr>
        <i/>
        <sz val="8"/>
        <color theme="1"/>
        <rFont val="Arial"/>
        <family val="2"/>
      </rPr>
      <t>(1.Sí, 2.No, 9.No se sabe)</t>
    </r>
  </si>
  <si>
    <r>
      <t xml:space="preserve">Forma de Aviso
</t>
    </r>
    <r>
      <rPr>
        <i/>
        <sz val="8"/>
        <color theme="1"/>
        <rFont val="Arial"/>
        <family val="2"/>
      </rPr>
      <t>(Ver Catálogo)</t>
    </r>
  </si>
  <si>
    <r>
      <t xml:space="preserve">Tiempo de respuesta máxima por parte de las autoridades
</t>
    </r>
    <r>
      <rPr>
        <i/>
        <sz val="8"/>
        <color theme="1"/>
        <rFont val="Arial"/>
        <family val="2"/>
      </rPr>
      <t>(días naturales)</t>
    </r>
  </si>
  <si>
    <r>
      <t xml:space="preserve">2. No </t>
    </r>
    <r>
      <rPr>
        <i/>
        <sz val="8"/>
        <color theme="1"/>
        <rFont val="Arial"/>
        <family val="2"/>
      </rPr>
      <t>(Pase a la pregunta 9)</t>
    </r>
  </si>
  <si>
    <r>
      <t xml:space="preserve">9. No se sabe </t>
    </r>
    <r>
      <rPr>
        <i/>
        <sz val="8"/>
        <color theme="1"/>
        <rFont val="Arial"/>
        <family val="2"/>
      </rPr>
      <t>(Pase a la pregunta 9)</t>
    </r>
  </si>
  <si>
    <r>
      <t xml:space="preserve">2. No </t>
    </r>
    <r>
      <rPr>
        <i/>
        <sz val="8"/>
        <color theme="1"/>
        <rFont val="Arial"/>
        <family val="2"/>
      </rPr>
      <t>(Pase a la pregunta 10)</t>
    </r>
  </si>
  <si>
    <r>
      <t xml:space="preserve">9. No se sabe </t>
    </r>
    <r>
      <rPr>
        <i/>
        <sz val="8"/>
        <color theme="1"/>
        <rFont val="Arial"/>
        <family val="2"/>
      </rPr>
      <t>(Pase a la pregunta 10)</t>
    </r>
  </si>
  <si>
    <r>
      <t xml:space="preserve">2. No </t>
    </r>
    <r>
      <rPr>
        <i/>
        <sz val="8"/>
        <color theme="1"/>
        <rFont val="Arial"/>
        <family val="2"/>
      </rPr>
      <t>(Pase a la pregunta 11)</t>
    </r>
  </si>
  <si>
    <r>
      <t xml:space="preserve">9. No se sabe </t>
    </r>
    <r>
      <rPr>
        <i/>
        <sz val="8"/>
        <color theme="1"/>
        <rFont val="Arial"/>
        <family val="2"/>
      </rPr>
      <t>(Pase a la pregunta 11)</t>
    </r>
  </si>
  <si>
    <r>
      <t xml:space="preserve">1.- </t>
    </r>
    <r>
      <rPr>
        <b/>
        <i/>
        <sz val="8"/>
        <color theme="1"/>
        <rFont val="Arial"/>
        <family val="2"/>
      </rPr>
      <t>Cambio climático, v</t>
    </r>
    <r>
      <rPr>
        <i/>
        <sz val="8"/>
        <color theme="1"/>
        <rFont val="Arial"/>
        <family val="2"/>
      </rPr>
      <t>ariación del clima atribuido directa o indirectamente a la actividad humana, que altera la composición de la atmósfera global y se suma a la variabilidad natural del clima observada durante períodos comparables.</t>
    </r>
  </si>
  <si>
    <r>
      <t xml:space="preserve">2.- </t>
    </r>
    <r>
      <rPr>
        <b/>
        <i/>
        <sz val="8"/>
        <color theme="1"/>
        <rFont val="Arial"/>
        <family val="2"/>
      </rPr>
      <t>Efecto invernadero,</t>
    </r>
    <r>
      <rPr>
        <i/>
        <sz val="8"/>
        <color theme="1"/>
        <rFont val="Arial"/>
        <family val="2"/>
      </rPr>
      <t xml:space="preserve"> los gases de efecto invernadero absorben eficazmente la radiación infrarroja emitida por la superficie de la tierra, por la propia atmósfera. La radiación atmosférica es emitida en todas direcciones, en particular hacia la superficie de la tierra. Por ello, los gases de efecto invernadero retienen calor en el sistema superficie troposfera.</t>
    </r>
  </si>
  <si>
    <r>
      <t xml:space="preserve">3.- </t>
    </r>
    <r>
      <rPr>
        <b/>
        <i/>
        <sz val="8"/>
        <color theme="1"/>
        <rFont val="Arial"/>
        <family val="2"/>
      </rPr>
      <t>Mitigación del cambio climático,</t>
    </r>
    <r>
      <rPr>
        <i/>
        <sz val="8"/>
        <color theme="1"/>
        <rFont val="Arial"/>
        <family val="2"/>
      </rPr>
      <t xml:space="preserve"> son las actividades realizadas por el hombre para reducir las emisiones de gases de efecto invernadero producto de las actividades antropogénicas, fomentando los sumideros que capturan bióxido de carbono y otros gases de efecto invernadero de la atmósfera.</t>
    </r>
  </si>
  <si>
    <r>
      <t xml:space="preserve">4.- </t>
    </r>
    <r>
      <rPr>
        <b/>
        <i/>
        <sz val="8"/>
        <color theme="1"/>
        <rFont val="Arial"/>
        <family val="2"/>
      </rPr>
      <t>Sistema Nacional de Cambio Climático, e</t>
    </r>
    <r>
      <rPr>
        <i/>
        <sz val="8"/>
        <color theme="1"/>
        <rFont val="Arial"/>
        <family val="2"/>
      </rPr>
      <t>s el mecanismo permanente de concurrencia, comunicación, colaboración, coordinación y concertación sobre la política nacional de cambio climático, entre los distintos órdenes de gobierno y los sectores público, privado y social, con el fin de propiciar sinergias para enfrentar de manera conjunta la vulnerabilidad y los riesgos, así como establecer las acciones prioritarias de mitigación y adaptación en todo el país, ante tal fenómeno.
Al SINACC lo integran la Comisión Intersecretarial de Cambio Climático (CICC); el Instituto Nacional de Ecología y Cambio Climático (INECC); el Consejo de Cambio Climático (C3); las entidades federativas; las asociaciones de autoridades municipales; y el Congreso de la Unión.</t>
    </r>
  </si>
  <si>
    <r>
      <rPr>
        <b/>
        <sz val="10"/>
        <color theme="1"/>
        <rFont val="Arial"/>
        <family val="2"/>
      </rPr>
      <t>Agrietamientos:</t>
    </r>
    <r>
      <rPr>
        <sz val="10"/>
        <color theme="1"/>
        <rFont val="Arial"/>
        <family val="2"/>
      </rPr>
      <t xml:space="preserve"> Manifestación superficial, y en ocasiones a profundidad, de una serie esfuerzos de tensión y distorsiones que se generan en el subsuelo debido a las fuerzas y deformaciones inducidas por el hundimiento regional, la desecación de los suelos, los deslizamientos de laderas, la aplicación de sobrecargas, la ocurrencia de sismos, la presencia de fallas geológicas, la licuación de suelos, la generación de flujos subterráneos, las excavaciones subterráneas, entre otros. Se trata de un fenómeno que difícilmente podría ocurrir de manera espontánea, por lo que su origen siempre está ligado a otro fenómeno que lo detona.</t>
    </r>
  </si>
  <si>
    <r>
      <rPr>
        <b/>
        <sz val="10"/>
        <color theme="1"/>
        <rFont val="Arial"/>
        <family val="2"/>
      </rPr>
      <t>Caídos o derrumbes:</t>
    </r>
    <r>
      <rPr>
        <sz val="10"/>
        <color theme="1"/>
        <rFont val="Arial"/>
        <family val="2"/>
      </rPr>
      <t xml:space="preserve"> Fenómeno geológico que consiste en la caída libre y en el rodamiento de materiales en forma abrupta, a partir de cortes verticales o casi verticales de terrenos en desnivel. Se diferencia de los deslizamientos, por ser la caída libre su principal forma de movimiento, y por no existir una bien marcada superficie de deslizamiento. Los derrumbes pueden ser tanto de rocas como de suelos. Los derrumbes de suelos no son generalmente de gran magnitud, ya que su poca consolidación impide la formación de cortes de suelo de gran altura; en cambio, los de rocas sí pueden producirse en grandes riscos y desniveles.</t>
    </r>
  </si>
  <si>
    <r>
      <rPr>
        <b/>
        <sz val="10"/>
        <color theme="1"/>
        <rFont val="Arial"/>
        <family val="2"/>
      </rPr>
      <t>Erupciones volcánicas</t>
    </r>
    <r>
      <rPr>
        <sz val="10"/>
        <color theme="1"/>
        <rFont val="Arial"/>
        <family val="2"/>
      </rPr>
      <t>: Son fenómenos geológicos que consisten en la liberación de magma proveniente de capas profundas de la tierra; aflora a la superficie por aberturas o fisuras de la corteza terrestre.</t>
    </r>
  </si>
  <si>
    <r>
      <rPr>
        <b/>
        <sz val="10"/>
        <color theme="1"/>
        <rFont val="Arial"/>
        <family val="2"/>
      </rPr>
      <t xml:space="preserve">Flujos: </t>
    </r>
    <r>
      <rPr>
        <sz val="10"/>
        <color theme="1"/>
        <rFont val="Arial"/>
        <family val="2"/>
      </rPr>
      <t xml:space="preserve">Movimientos de suelos y / o fragmentos de rocas ladera abajo, en donde sus partículas, granos o fragmentos tienen movimientos relativos dentro de la masa que se mueve o desliza sobre una superficie de falla.
</t>
    </r>
    <r>
      <rPr>
        <b/>
        <sz val="10"/>
        <color theme="1"/>
        <rFont val="Arial"/>
        <family val="2"/>
      </rPr>
      <t>Flujo de lava:</t>
    </r>
    <r>
      <rPr>
        <sz val="10"/>
        <color theme="1"/>
        <rFont val="Arial"/>
        <family val="2"/>
      </rPr>
      <t xml:space="preserve"> escurrimiento de roca fundida que fluye desde el cráter de una prominencia volcánica, durante una erupción. En términos generales, el riesgo asociado a los flujos de lava está condicionado por su composición, por las pendientes sobre las cuales se mueve y por la velocidad de su emisión. Las temperaturas de los flujos de lava se encuentran generalmente en el rango de los 900 a los 1100 grados centígrados, y sus velocidades de desplazamiento varían sobre rangos muy amplios. Las velocidades más comúnmente reportadas son del orden de 5 a 1000 metros por hora; pero, excepcionalmente, se han observado flujos de 30 km/h (Ny irangongo) y de 64 km/h (Mauna Loa). Los alcances máximos reportados son de 11 kilómetros para lava de bloques y de 45 kilómetros para lava del tipo pahoehoe.
</t>
    </r>
    <r>
      <rPr>
        <b/>
        <sz val="10"/>
        <color theme="1"/>
        <rFont val="Arial"/>
        <family val="2"/>
      </rPr>
      <t>Flujo o corriente de lodo:</t>
    </r>
    <r>
      <rPr>
        <sz val="10"/>
        <color theme="1"/>
        <rFont val="Arial"/>
        <family val="2"/>
      </rPr>
      <t xml:space="preserve"> mezcla de materiales sólidos de diferentes tamaños y agua que se desplazan por efecto de las pendientes del terreno.
</t>
    </r>
    <r>
      <rPr>
        <b/>
        <sz val="10"/>
        <color theme="1"/>
        <rFont val="Arial"/>
        <family val="2"/>
      </rPr>
      <t xml:space="preserve">Flujos piroplasticos: </t>
    </r>
    <r>
      <rPr>
        <sz val="10"/>
        <color theme="1"/>
        <rFont val="Arial"/>
        <family val="2"/>
      </rPr>
      <t>mezclas de materiales volcánicos fragmentados y gases a altas temperaturas (de 300 a 1200 ºC), que generalmente se producen por colapso de la columna eruptiva que emerge de los cráteres durante un episodio de actividad volcánica. Las velocidades de los flujos piroclásticos han sido estimadas en un espectro quinético de entre 10 y 200 m/seg., siendo la velocidad más comúnmente registrada, aquella que fluctúa alrededor de los 20 /seg. La extensión de las áreas que suele afectar este tipo de flujos, puede ser muy variable, y asciende desde unos 70 hasta varios cientos de kilómetros cuadrados.</t>
    </r>
  </si>
  <si>
    <r>
      <rPr>
        <b/>
        <sz val="10"/>
        <color theme="1"/>
        <rFont val="Arial"/>
        <family val="2"/>
      </rPr>
      <t>Hundimientos:</t>
    </r>
    <r>
      <rPr>
        <sz val="10"/>
        <color theme="1"/>
        <rFont val="Arial"/>
        <family val="2"/>
      </rPr>
      <t xml:space="preserve"> Dislocación de la corteza terrestre que da lugar a la remoción en sentido vertical de fragmentos de la misma.</t>
    </r>
  </si>
  <si>
    <r>
      <rPr>
        <b/>
        <sz val="10"/>
        <color theme="1"/>
        <rFont val="Arial"/>
        <family val="2"/>
      </rPr>
      <t>Inestabilidad de laderas</t>
    </r>
    <r>
      <rPr>
        <sz val="10"/>
        <color theme="1"/>
        <rFont val="Arial"/>
        <family val="2"/>
      </rPr>
      <t>: Conocidas también como deslizamiento del terreno, o de tierra, implica movimiento de rocas y/o suelo por la acción de la gravedad. Los deslizamientos de tierra sucedidos en el pasado son responsables de las características topográficas del paisaje natural actual.</t>
    </r>
  </si>
  <si>
    <r>
      <rPr>
        <b/>
        <sz val="10"/>
        <color theme="1"/>
        <rFont val="Arial"/>
        <family val="2"/>
      </rPr>
      <t>Subsidencia:</t>
    </r>
    <r>
      <rPr>
        <sz val="10"/>
        <color theme="1"/>
        <rFont val="Arial"/>
        <family val="2"/>
      </rPr>
      <t xml:space="preserve"> Progresivo hundimiento de una superficie, generalmente de la litósfera, bien sea por el movimiento relativo de las placas tectónicas que incluyen tanto la convergencia de las mismas como su divergencia o, en una escala mayor, por el asentamiento del terreno en las cuencas sedimentarias (a menudo acelerado por la acción humana, como es el caso de las cuencas petroleras) o por el cese de la actividad volcánica en áreas reducidas en torno a los volcanes propiamente dichos, como sucede en el caso de los atolones.</t>
    </r>
  </si>
  <si>
    <r>
      <rPr>
        <b/>
        <sz val="10"/>
        <color theme="1"/>
        <rFont val="Arial"/>
        <family val="2"/>
      </rPr>
      <t>Tsunamis</t>
    </r>
    <r>
      <rPr>
        <sz val="10"/>
        <color theme="1"/>
        <rFont val="Arial"/>
        <family val="2"/>
      </rPr>
      <t>: Es una serie de olas originadas por el desplazamiento repentino de una masa de agua (en un océano o lago). Las olas se caracterizan por una longitud de onda muy larga, y una amplitud mucho más pequeña cuanto más lejos están de la costa.</t>
    </r>
  </si>
  <si>
    <r>
      <rPr>
        <b/>
        <sz val="10"/>
        <color theme="1"/>
        <rFont val="Arial"/>
        <family val="2"/>
      </rPr>
      <t>Ciclones tropicales:</t>
    </r>
    <r>
      <rPr>
        <sz val="10"/>
        <color theme="1"/>
        <rFont val="Arial"/>
        <family val="2"/>
      </rPr>
      <t xml:space="preserve"> Fenómeno natural que se origina y desarrolla en mares de aguas cálidas y templadas, con nubes tempestuosas, fuertes vientos y lluvias abundantes. Según la velocidad de los vientos, se clasifican en </t>
    </r>
    <r>
      <rPr>
        <b/>
        <sz val="10"/>
        <color theme="1"/>
        <rFont val="Arial"/>
        <family val="2"/>
      </rPr>
      <t>depresión tropical</t>
    </r>
    <r>
      <rPr>
        <sz val="10"/>
        <color theme="1"/>
        <rFont val="Arial"/>
        <family val="2"/>
      </rPr>
      <t xml:space="preserve">, cuando sus vientos máximos constantes alcanzan 62 Km/h; </t>
    </r>
    <r>
      <rPr>
        <b/>
        <sz val="10"/>
        <color theme="1"/>
        <rFont val="Arial"/>
        <family val="2"/>
      </rPr>
      <t>tormenta tropical</t>
    </r>
    <r>
      <rPr>
        <sz val="10"/>
        <color theme="1"/>
        <rFont val="Arial"/>
        <family val="2"/>
      </rPr>
      <t xml:space="preserve">, cuando sus vientos máximos constantes se encuentran entre 63 y 118 Km/h y </t>
    </r>
    <r>
      <rPr>
        <b/>
        <sz val="10"/>
        <color theme="1"/>
        <rFont val="Arial"/>
        <family val="2"/>
      </rPr>
      <t>huracán</t>
    </r>
    <r>
      <rPr>
        <sz val="10"/>
        <color theme="1"/>
        <rFont val="Arial"/>
        <family val="2"/>
      </rPr>
      <t>, cuando sus vientos máximos constantes exceden de 119 Km/h.</t>
    </r>
  </si>
  <si>
    <r>
      <rPr>
        <b/>
        <sz val="10"/>
        <color theme="1"/>
        <rFont val="Arial"/>
        <family val="2"/>
      </rPr>
      <t>Helada</t>
    </r>
    <r>
      <rPr>
        <sz val="10"/>
        <color theme="1"/>
        <rFont val="Arial"/>
        <family val="2"/>
      </rPr>
      <t>: Fenómeno hidrometeorológico producido por masas de aire polar con bajo contenido de humedad, cuando el aire alcanza temperaturas inferiores a los cero grados centígrados. Cuanto más baja sea la temperatura, más intensa resultará la helada.</t>
    </r>
  </si>
  <si>
    <r>
      <rPr>
        <b/>
        <sz val="10"/>
        <color theme="1"/>
        <rFont val="Arial"/>
        <family val="2"/>
      </rPr>
      <t xml:space="preserve">Inundación: </t>
    </r>
    <r>
      <rPr>
        <sz val="10"/>
        <color theme="1"/>
        <rFont val="Arial"/>
        <family val="2"/>
      </rPr>
      <t>Efecto generado por el flujo de una corriente, cuando sobrepasa las condiciones que le son normales y alcanza niveles extraordinarios que no pueden ser controlados en los vasos naturales o artificiales que la contienen, lo cual deriva, ordinariamente, en daños que el agua desbordada ocasiona en zonas urbanas, tierras productivas y, en general en valles y sitios bajos. Atendiendo a los lugares donde se producen, las inundaciones pueden ser: costeras, fluviales, lacustres y pluviales, según se registren en las costas marítimas, en las zonas aledañas a los márgenes de los ríos y lagos, y en terrenos de topografía plana, a causa de la lluvia excesiva y a la inexistencia o defecto del sistema de drenaje, respectivamente.</t>
    </r>
  </si>
  <si>
    <r>
      <t xml:space="preserve">Inundación pluvial o fluvial: </t>
    </r>
    <r>
      <rPr>
        <sz val="10"/>
        <color theme="1"/>
        <rFont val="Arial"/>
        <family val="2"/>
      </rPr>
      <t>Desbordamiento de las aguas del cauce normal del río, cuya capacidad ha sido excedida, las que invaden sus planicies aledañas, normalmente libres de agua.</t>
    </r>
  </si>
  <si>
    <r>
      <rPr>
        <b/>
        <sz val="10"/>
        <color theme="1"/>
        <rFont val="Arial"/>
        <family val="2"/>
      </rPr>
      <t>Inundación costera</t>
    </r>
    <r>
      <rPr>
        <sz val="10"/>
        <color theme="1"/>
        <rFont val="Arial"/>
        <family val="2"/>
      </rPr>
      <t>: Desbordamiento del mar sobre la costa más arriba de la cota de marea alta. Se presenta en dos formas: a) por la aceleración elevada del nivel del mar como si se tratara de una marea rápida, aunque obedeciendo a causas diferentes a la atracción lunar que normalmente produce este fenómeno; y b) un oleaje que cabalga sobre la superficie de la elevación marítima y cuya altura va creciendo conforme se reduce el fondo marino.</t>
    </r>
  </si>
  <si>
    <r>
      <rPr>
        <b/>
        <sz val="10"/>
        <color theme="1"/>
        <rFont val="Arial"/>
        <family val="2"/>
      </rPr>
      <t>Inundación lacustre</t>
    </r>
    <r>
      <rPr>
        <sz val="10"/>
        <color theme="1"/>
        <rFont val="Arial"/>
        <family val="2"/>
      </rPr>
      <t>: Desbordamiento extraordinario de las masas de agua continentales o cuerpos lacustres en sus zonas adyacentes. En ocasiones el hombre se establece en las áreas dejadas al descubierto por la masa de agua al descender su nivel, siendo seriamente afectado cuando el cuerpo lacustre recupera sus niveles originales y cubre nuevamente dichas áreas.</t>
    </r>
  </si>
  <si>
    <r>
      <rPr>
        <b/>
        <sz val="10"/>
        <color theme="1"/>
        <rFont val="Arial"/>
        <family val="2"/>
      </rPr>
      <t>Ondas cálidas y gélidas</t>
    </r>
    <r>
      <rPr>
        <sz val="10"/>
        <color theme="1"/>
        <rFont val="Arial"/>
        <family val="2"/>
      </rPr>
      <t xml:space="preserve">: Forma de propagación espacio-temporal de una perturbación en un medio en el vacío. Se produce al provocar en una partícula de un medio elástico un movimiento vibratorio, por propagación de dicho movimiento de unas partículas a otras, o por el cambio periódico de alguna magnitud física (temperatura, intensidad de campo electromagnético, presión). Pueden ser longitudinales, cuando la vibración de las partículas del medio o de la magnitud física se producen en la misma dirección en que se propaga el movimiento ondulatorio (movimiento de los péndulos, el sonido), y transversales, cuando la vibración de las partículas es perpendicular a la dirección en que se propaga el movimiento ondulatorio (la luz). Una onda se caracteriza por su longitud, período, frecuencia, velocidad de propagación (en el medio considerado) y amplitud de las oscilaciones.
</t>
    </r>
    <r>
      <rPr>
        <b/>
        <sz val="10"/>
        <color theme="1"/>
        <rFont val="Arial"/>
        <family val="2"/>
      </rPr>
      <t>Onda de cuerpo:</t>
    </r>
    <r>
      <rPr>
        <sz val="10"/>
        <color theme="1"/>
        <rFont val="Arial"/>
        <family val="2"/>
      </rPr>
      <t xml:space="preserve"> ondas que se propagan en el interior de un medio continuo, a diferencia de la ondas superficiales, las cuales se propagan precisamente en la superficie.
</t>
    </r>
    <r>
      <rPr>
        <b/>
        <sz val="10"/>
        <color theme="1"/>
        <rFont val="Arial"/>
        <family val="2"/>
      </rPr>
      <t>Onda (P) primus</t>
    </r>
    <r>
      <rPr>
        <sz val="10"/>
        <color theme="1"/>
        <rFont val="Arial"/>
        <family val="2"/>
      </rPr>
      <t xml:space="preserve">: Onda de cuerpo compresional o longitudinal generada por un sismo. El movimiento de las partículas del medio que atraviesa la onda en el sentido de propagación, causa compresión y rarefacción. Es la onda que viaja más rápido; su velocidad varía entre 6 y 14 km/seg y su período entre 0.1 y 2.0 seg.
</t>
    </r>
    <r>
      <rPr>
        <b/>
        <sz val="10"/>
        <color theme="1"/>
        <rFont val="Arial"/>
        <family val="2"/>
      </rPr>
      <t xml:space="preserve">Onda (S) secunus: </t>
    </r>
    <r>
      <rPr>
        <sz val="10"/>
        <color theme="1"/>
        <rFont val="Arial"/>
        <family val="2"/>
      </rPr>
      <t xml:space="preserve">Onda sísmica de cuerpo transversal o de cizalla. El movimiento de las partículas del medio que atraviesa la onda es perpendicular a la dirección de propagación. Es más lenta que la onda P y su período es usualmente dos veces mayor que el de la onda P.
</t>
    </r>
    <r>
      <rPr>
        <b/>
        <sz val="10"/>
        <color theme="1"/>
        <rFont val="Arial"/>
        <family val="2"/>
      </rPr>
      <t>Ondas superficiales (Love y Raleigh)</t>
    </r>
    <r>
      <rPr>
        <sz val="10"/>
        <color theme="1"/>
        <rFont val="Arial"/>
        <family val="2"/>
      </rPr>
      <t xml:space="preserve">: Ondas que se propagan por la corteza terrestre, generadas por interferencia de ondas S polarizadas horizontalmente (Love), o de ondas P y S polarizadas horizontalmente (Raleigh). Sus velocidades van de aproximadamente 2.5 a 4.5 km/seg. para la onda Love; y de 1.0 a 4.0 km/seg. para la onda Raleigh. Son ondas de períodos largos. 
</t>
    </r>
    <r>
      <rPr>
        <b/>
        <sz val="10"/>
        <color theme="1"/>
        <rFont val="Arial"/>
        <family val="2"/>
      </rPr>
      <t>Onda tropical:</t>
    </r>
    <r>
      <rPr>
        <sz val="10"/>
        <color theme="1"/>
        <rFont val="Arial"/>
        <family val="2"/>
      </rPr>
      <t xml:space="preserve"> Perturbación de los vientos alisios; viaja con ellos hacia el oeste, a una velocidad media de 15 km/h. Puede producir nublados por nubes bajas, chubascos de lluvia y tormentas eléctricas. Generalmente se manifiesta más intensa y organizada en la parte inferior de la troposfera.
</t>
    </r>
  </si>
  <si>
    <r>
      <rPr>
        <b/>
        <sz val="10"/>
        <color theme="1"/>
        <rFont val="Arial"/>
        <family val="2"/>
      </rPr>
      <t>Sequia:</t>
    </r>
    <r>
      <rPr>
        <sz val="10"/>
        <color theme="1"/>
        <rFont val="Arial"/>
        <family val="2"/>
      </rPr>
      <t xml:space="preserve"> Condición del medio ambiente en la que se registra deficiencia de humedad, debido a que durante un lapso más o menos prolongado, la precipitación pluvial es escasa. El ciclo hidrológico se desestabiliza al extremo de que el agua disponible llega a resultar insuficiente para satisfacer las necesidades de los ecosistemas, lo cual disminuye las alternativas de supervivencia e interrumpe o cancela múltiples actividades asociadas con el empleo del agua.</t>
    </r>
  </si>
  <si>
    <r>
      <rPr>
        <b/>
        <sz val="10"/>
        <color theme="1"/>
        <rFont val="Arial"/>
        <family val="2"/>
      </rPr>
      <t>Tormenta de nieve:</t>
    </r>
    <r>
      <rPr>
        <sz val="10"/>
        <color theme="1"/>
        <rFont val="Arial"/>
        <family val="2"/>
      </rPr>
      <t xml:space="preserve"> Fenómeno meteorológico que consiste en la precipitación semisólida en forma de pequeños cristales ramificados como copos blancos y ligeros.
</t>
    </r>
  </si>
  <si>
    <r>
      <rPr>
        <b/>
        <sz val="10"/>
        <color theme="1"/>
        <rFont val="Arial"/>
        <family val="2"/>
      </rPr>
      <t>Tormenta de granizo</t>
    </r>
    <r>
      <rPr>
        <sz val="10"/>
        <color theme="1"/>
        <rFont val="Arial"/>
        <family val="2"/>
      </rPr>
      <t>: Fenómeno meteorológico que consiste en la precipitación violenta de cristales de hielo sobre la superficie de la tierra. Los granizos se originan en los nubarrones oscuros de tormenta, conocidos como cumulonimbos, en los niveles más altos de la troposfera.</t>
    </r>
  </si>
  <si>
    <r>
      <rPr>
        <b/>
        <sz val="10"/>
        <color theme="1"/>
        <rFont val="Arial"/>
        <family val="2"/>
      </rPr>
      <t>Tormenta de electricidad</t>
    </r>
    <r>
      <rPr>
        <sz val="10"/>
        <color theme="1"/>
        <rFont val="Arial"/>
        <family val="2"/>
      </rPr>
      <t>: Fenómeno meteorológico que consiste en la descarga pasajera de corriente de alta tensión en la atmósfera, a la vista, se manifiesta en forma de relámpago luminoso que llena de claridad el cielo y al oído, como ruido ensordecedor, al cual se le conoce comúnmente como trueno. Este fenómeno se presenta en las nubes de tipo cumulonimbos.</t>
    </r>
  </si>
  <si>
    <r>
      <rPr>
        <b/>
        <sz val="10"/>
        <color theme="1"/>
        <rFont val="Arial"/>
        <family val="2"/>
      </rPr>
      <t>Tornados</t>
    </r>
    <r>
      <rPr>
        <sz val="10"/>
        <color theme="1"/>
        <rFont val="Arial"/>
        <family val="2"/>
      </rPr>
      <t>: Perturbación atmosférica con poca área de influencia, se manifiesta en forma de masa de aire inestable, gira rápidamente en un torbellino de un diámetro de 100 metros cerca del centro, donde la presión atmosférica es menor a la del aire envolvente y el viento puede alcanzar una velocidad superior a la del huracán más violento. Se origina por el contacto, generalmente durante las transiciones estacionales, entre masas de aire caliente y aire frío. Normalmente aparece colgando de la base un cumulonimbos y su apariencia es la de un embudo o una trompa de elefante.</t>
    </r>
  </si>
  <si>
    <r>
      <t xml:space="preserve">Epidemias: </t>
    </r>
    <r>
      <rPr>
        <sz val="10"/>
        <color theme="1"/>
        <rFont val="Arial"/>
        <family val="2"/>
      </rPr>
      <t>Generalización de enfermedades infecciosas a un gran número de personas y en un determinado lugar.</t>
    </r>
  </si>
  <si>
    <r>
      <t xml:space="preserve">Contaminación del aire: </t>
    </r>
    <r>
      <rPr>
        <sz val="10"/>
        <color theme="1"/>
        <rFont val="Arial"/>
        <family val="2"/>
      </rPr>
      <t>Se considera que el aire está contaminado cuando contiene impurezas en forma de humos, gases, vapores, cenizas, polvos, partículas en suspensión, bacterias patógenas, elementos químicos extraños y partículas radiactivas, durante lapsos prolongados y en cantidades que rebasen los grados de tolerancia permitidos, y que además resultan dañinos a la salud humana, a sus recursos o a sus bienes. En el fenómeno de la contaminación del aire, atendiendo al punto de vista de las causas que la producen, existen dos aspectos fundamentales a considerar: las fuentes contaminantes y la capacidad de ventilación atmosférica del medio. Las fuentes contaminantes se clasifican en fijas, móviles y naturales. Las siguientes son las más importantes: industrias, depósitos y almacenamientos; medios de transporte; actividades agrícolas; actividades domésticas y fuentes naturales.</t>
    </r>
  </si>
  <si>
    <r>
      <t xml:space="preserve">Contaminación del agua: </t>
    </r>
    <r>
      <rPr>
        <sz val="10"/>
        <color theme="1"/>
        <rFont val="Arial"/>
        <family val="2"/>
      </rPr>
      <t xml:space="preserve">Proceso ecológico degenerativo, en el curso del cual el agua incorpora microorganismos patógenos, sustancias químicas tóxicas, minerales y ocasionalmente, radiactivas, en suspensión y en concentraciones variables. La contaminación del agua puede producirse de manera mecánica, biológica y química. Las aguas superficiales se contaminan, a partir de: agua de lluvia que arrastra bacterias y otras impurezas, descargas de las aguas de uso doméstico, descargas de las aguas con desechos de las poblaciones urbanas y descargas de los efluvios de las industrias.
Las aguas subterráneas pueden contaminarse por la infiltración de agentes químicos y biológicos: en las actividades agrícolas, por el uso de plaguicidas, fertilizantes y otros productos similares derivados de desechos bacteriales provenientes de fosas sépticas residenciales y pozos negros o letrinas; de los basureros o tiraderos urbanos y del fecalismo al aire libre.
</t>
    </r>
  </si>
  <si>
    <r>
      <t xml:space="preserve">Contaminación del suelo: </t>
    </r>
    <r>
      <rPr>
        <sz val="10"/>
        <color theme="1"/>
        <rFont val="Arial"/>
        <family val="2"/>
      </rPr>
      <t xml:space="preserve">Un suelo se considera contaminado cuando su composición química y sus características bióticas, entrañan peligros para la vida. Muy a menudo este tipo de contaminación es resultado de la acumulación de desechos sólidos y líquidos que contienen sustancias químicas tóxicas, materias no biodegradables, materias orgánicas en descomposición o microorganismos peligrosos. La contaminación de un suelo equivale muchas veces a su inutilidad total.
Las principales causas de la contaminación de los suelos son las siguientes: prácticas agrícolas nocivas, basadas en el uso de aguas negras o de aguas de ríos contaminados; uso indiscriminado de pesticidas, plaguicidas o fertilizantes peligrosos en la agricultura; carencia o uso inadecuado de sistemas tecnificados de eliminación de basuras urbanas; actividades industriales con sistemas inadecuados para la eliminación de los desechos y causas naturales.
</t>
    </r>
  </si>
  <si>
    <r>
      <t>Contaminación de alimentos:</t>
    </r>
    <r>
      <rPr>
        <sz val="10"/>
        <color theme="1"/>
        <rFont val="Arial"/>
        <family val="2"/>
      </rPr>
      <t xml:space="preserve"> Incorporación en el contenido de los alimentos de organismos o sustancias químicas susceptibles de afectar negativamente la salud humana. Este tipo de contaminación se clasifica en dos grandes grupos: biológica y química. La contaminación biológica se produce por la presencia de organismos patógenos que causan enfermedades infecciosas (tifoidea, disentería, amibiasis, etcétera), o de las toxinas que producen la descomposición de los alimentos causando intoxicaciones o envenenamientos (botulismo, fiebre hemorrágica, etcétera). La contaminación química se produce por infiltración en los alimentos de plaguicidas, fertilizantes u otras sustancias similares. Las causas de la contaminación de alimentos, pueden ser las siguientes:
Carencia o inadecuación del sistema de control higiénico-sanitario a lo largo de su proceso de producción, distribución y consumo; educación higiénica-sanitaria insuficiente inadecuada de los habitantes; carencia o deficiencia en los procesos de limpieza, desinfección y conservación de los alimentos; escasez de agua en los centros de producción y comercialización alimentaria, o uso de agua contaminada.
</t>
    </r>
  </si>
  <si>
    <r>
      <t xml:space="preserve">Plagas: </t>
    </r>
    <r>
      <rPr>
        <sz val="10"/>
        <color theme="1"/>
        <rFont val="Arial"/>
        <family val="2"/>
      </rPr>
      <t>Calamidades producidas en las cosechas por cierto tipo de animales.</t>
    </r>
  </si>
  <si>
    <r>
      <t xml:space="preserve">Concentración masiva de población: </t>
    </r>
    <r>
      <rPr>
        <sz val="10"/>
        <color theme="1"/>
        <rFont val="Arial"/>
        <family val="2"/>
      </rPr>
      <t>Son todos aquellos derivados de grandes concentraciones de personas organizadas, como eventos deportivos, políticos, manifestaciones, huelgas, carnavales, fiestas regionales y otros, que ya sea por sí mismas o por los fines que persiguen, si no se cumplen con las condiciones necesarias para su realización pueden ser generadoras de otros fenómenos como la alteración e interrupción del tránsito vehicular en carreteras, avenidas, calles u otros accesos e interrupción o afectación de los servicios básicos o de infraestructura estratégica.</t>
    </r>
  </si>
  <si>
    <r>
      <t xml:space="preserve">Sabotaje: </t>
    </r>
    <r>
      <rPr>
        <sz val="10"/>
        <color theme="1"/>
        <rFont val="Arial"/>
        <family val="2"/>
      </rPr>
      <t>Acción deliberada sancionada por la ley, consistente en dañar, destruir o entorpecer temporal o definitivamente, el funcionamiento de instalaciones o de servicios fundamentales para la subsistencia de la comunidad o para su defensa, con el fin de trastornar la vida económica de un país o afectar su capacidad de defensa.</t>
    </r>
  </si>
  <si>
    <r>
      <t xml:space="preserve">Terrorismo: </t>
    </r>
    <r>
      <rPr>
        <sz val="10"/>
        <color theme="1"/>
        <rFont val="Arial"/>
        <family val="2"/>
      </rPr>
      <t>Acción deliberada sancionada por la ley que se realiza a través del empleo de medios violentos cuyos efectos pueden vulnerar la seguridad y la integridad de las personas, de las cosas o de los servicios públicos, produciendo alarma o temor entre la población en general o en un sector de ella, para perturbar la paz pública, buscar el menoscabo de la autoridad del Estado o presionar a la autoridad para que tome una determinación.</t>
    </r>
  </si>
  <si>
    <r>
      <t xml:space="preserve">Vandalismo: </t>
    </r>
    <r>
      <rPr>
        <sz val="10"/>
        <color theme="1"/>
        <rFont val="Arial"/>
        <family val="2"/>
      </rPr>
      <t>Devastación, destrucción característica de los vándalos. Vándalo: Se utiliza para designar a los grupos de personas que provocan destrozos y saqueos en algún lugar.</t>
    </r>
  </si>
  <si>
    <r>
      <t xml:space="preserve">Interrupción o afectación de los servicios básicos o de infraestructura estratégica: </t>
    </r>
    <r>
      <rPr>
        <sz val="10"/>
        <color theme="1"/>
        <rFont val="Arial"/>
        <family val="2"/>
      </rPr>
      <t>Situación que se produce por la suspensión o disminución de funciones en los sistemas de servicios. Ejemplo, la suspensión en los servicios de agua potable, energía eléctrica, transporte o abasto.</t>
    </r>
  </si>
  <si>
    <r>
      <t xml:space="preserve">1.- </t>
    </r>
    <r>
      <rPr>
        <b/>
        <i/>
        <sz val="8"/>
        <color theme="1"/>
        <rFont val="Arial"/>
        <family val="2"/>
      </rPr>
      <t>Declaratoria de Desastre Natural</t>
    </r>
    <r>
      <rPr>
        <i/>
        <sz val="8"/>
        <color theme="1"/>
        <rFont val="Arial"/>
        <family val="2"/>
      </rPr>
      <t>, es la manifestación pública por parte de la Secretaría de Gobernación, y a solicitud de alguna Entidad Federativa o dependencia federal, de que ha ocurrido un fenómeno natural perturbador en un lugar y tiempo determinado, mismo que ha causado daños tanto a la vivienda como a los servicios e infraestructura pública federal, estatal y/o municipal. Todo de acuerdo a lo que determinan las Reglas de Operación del Fondo de Desastres Naturales (FONDEN).</t>
    </r>
  </si>
  <si>
    <r>
      <t xml:space="preserve">2.- </t>
    </r>
    <r>
      <rPr>
        <b/>
        <i/>
        <sz val="8"/>
        <color theme="1"/>
        <rFont val="Arial"/>
        <family val="2"/>
      </rPr>
      <t>Declaratoria de Emergencia</t>
    </r>
    <r>
      <rPr>
        <i/>
        <sz val="8"/>
        <color theme="1"/>
        <rFont val="Arial"/>
        <family val="2"/>
      </rPr>
      <t>, es el reconocimiento de la Secretaría de Gobernación de que uno o varios municipios o delegaciones de una Entidad Federativa, se encuentran ante la inminencia o alta probabilidad de que se presente un fenómeno perturbador de origen natural, que provoque un riesgo excesivo para la seguridad e integridad de la población. Dicha Declaratoria podrá subsistir aun ante la presencia de una Declaratoria de Desastre.</t>
    </r>
  </si>
  <si>
    <t xml:space="preserve">Para ello, este módulo contiene 462 preguntas agrupadas en las siguientes secciones:
Sección I. Estructura organizacional y ejercicio de la función de gobierno
Sección II. Trámites y servicios
Sección III. Protección Civil
Sección IV. Catastro
Sección V. Transparencia
Sección VI. Control interno y anticorrupción
Sección VII. Participación ciudadana
Sección VIII. Marco regulatorio
Sección IX. Defensoría de Oficio
Sección X. Servicios Periciales
Sección XI. Centros de Justicia para las Mujeres o Centros Especializados para la Atención de las Mujeres </t>
  </si>
  <si>
    <t>Si selecciona los códigos "13. (En la Entidad Federativa no se realizan acciones en materia de cambio climático y mitigación de emisiones de gases de efecto invernadero)" o "99. (No se sabe)", no podrá seleccionar ningún otro código.</t>
  </si>
  <si>
    <t xml:space="preserve">En caso de seleccionar la opción "6. Otras" deberá especificar las acciones realizadas. </t>
  </si>
  <si>
    <t xml:space="preserve">Si en su Entidad Federativa no se presentó alguno de los tipos de siniestros, desastres y emergencias enlistados, deberá registrar "0" en la columna "Cantidad total de siniestros, desastres y emergencias que impactaron a la Entidad Federativa". </t>
  </si>
  <si>
    <t>Otro (Especifique)</t>
  </si>
  <si>
    <t>Si en su Entidad Federativa no se presentó alguno de los tipos de siniestros, desastres y emergencias enlistados, deberá  dejar la fila correspondiente  en blanco.</t>
  </si>
  <si>
    <t>CATALOGO</t>
  </si>
  <si>
    <t>SI,EN PROCES,NO,NOSESABE</t>
  </si>
  <si>
    <t>si,no y no se sabe</t>
  </si>
  <si>
    <t>X</t>
  </si>
  <si>
    <t>""</t>
  </si>
  <si>
    <t>NS</t>
  </si>
  <si>
    <t>suma</t>
  </si>
  <si>
    <t>Comp</t>
  </si>
  <si>
    <t>ns</t>
  </si>
  <si>
    <t>esp tot</t>
  </si>
  <si>
    <t xml:space="preserve">esp fil </t>
  </si>
  <si>
    <t>comp</t>
  </si>
  <si>
    <t>NUM DEC</t>
  </si>
  <si>
    <t>COMP DECIMALES</t>
  </si>
  <si>
    <t>Esp tot</t>
  </si>
  <si>
    <t xml:space="preserve">SUMA </t>
  </si>
  <si>
    <t>COMP</t>
  </si>
  <si>
    <t>cantidad total</t>
  </si>
  <si>
    <t>Comprobación suma por grupos</t>
  </si>
  <si>
    <t>P7.1</t>
  </si>
  <si>
    <t>P7.2</t>
  </si>
  <si>
    <t>Com filas ant</t>
  </si>
  <si>
    <t>Comprobación especifique</t>
  </si>
  <si>
    <t>LLENADO</t>
  </si>
  <si>
    <t>COD 9</t>
  </si>
  <si>
    <t>p7.2</t>
  </si>
  <si>
    <t>VICT MORT</t>
  </si>
  <si>
    <t>Espacios de toda la pregunta</t>
  </si>
  <si>
    <t>Comprobación emergencias</t>
  </si>
  <si>
    <t>Comprobación desastres</t>
  </si>
  <si>
    <t>TOTAL FPE</t>
  </si>
  <si>
    <t>Aguascalientes</t>
  </si>
  <si>
    <t>01</t>
  </si>
  <si>
    <t>Baja California</t>
  </si>
  <si>
    <t>02</t>
  </si>
  <si>
    <t>Baja California Sur</t>
  </si>
  <si>
    <t>03</t>
  </si>
  <si>
    <t>Campeche</t>
  </si>
  <si>
    <t>04</t>
  </si>
  <si>
    <t>Coahuila de Zaragoza</t>
  </si>
  <si>
    <t>05</t>
  </si>
  <si>
    <t>Colima</t>
  </si>
  <si>
    <t>06</t>
  </si>
  <si>
    <t>Chiapas</t>
  </si>
  <si>
    <t>07</t>
  </si>
  <si>
    <t>Chihuahua</t>
  </si>
  <si>
    <t>08</t>
  </si>
  <si>
    <t>09</t>
  </si>
  <si>
    <t>Durango</t>
  </si>
  <si>
    <t>10</t>
  </si>
  <si>
    <t>Guanajuato</t>
  </si>
  <si>
    <t>11</t>
  </si>
  <si>
    <t>Guerrero</t>
  </si>
  <si>
    <t>12</t>
  </si>
  <si>
    <t>Hidalgo</t>
  </si>
  <si>
    <t>13</t>
  </si>
  <si>
    <t>Jalisco</t>
  </si>
  <si>
    <t>14</t>
  </si>
  <si>
    <t>México</t>
  </si>
  <si>
    <t>15</t>
  </si>
  <si>
    <t>Michoacán de Ocampo</t>
  </si>
  <si>
    <t>16</t>
  </si>
  <si>
    <t>Morelos</t>
  </si>
  <si>
    <t>17</t>
  </si>
  <si>
    <t>Nayarit</t>
  </si>
  <si>
    <t>18</t>
  </si>
  <si>
    <t>Nuevo León</t>
  </si>
  <si>
    <t>19</t>
  </si>
  <si>
    <t>Oaxaca</t>
  </si>
  <si>
    <t>20</t>
  </si>
  <si>
    <t>Puebla</t>
  </si>
  <si>
    <t>21</t>
  </si>
  <si>
    <t>Querétaro</t>
  </si>
  <si>
    <t>22</t>
  </si>
  <si>
    <t>Quintana Roo</t>
  </si>
  <si>
    <t>23</t>
  </si>
  <si>
    <t>San Luis Potosí</t>
  </si>
  <si>
    <t>24</t>
  </si>
  <si>
    <t>Sinaloa</t>
  </si>
  <si>
    <t>25</t>
  </si>
  <si>
    <t>Sonora</t>
  </si>
  <si>
    <t>26</t>
  </si>
  <si>
    <t>Tabasco</t>
  </si>
  <si>
    <t>27</t>
  </si>
  <si>
    <t>Tamaulipas</t>
  </si>
  <si>
    <t>28</t>
  </si>
  <si>
    <t>Tlaxcala</t>
  </si>
  <si>
    <t>29</t>
  </si>
  <si>
    <t>Veracruz de Ignacio de la Llave</t>
  </si>
  <si>
    <t>30</t>
  </si>
  <si>
    <t>Yucatán</t>
  </si>
  <si>
    <t>31</t>
  </si>
  <si>
    <t>Zacatecas</t>
  </si>
  <si>
    <t>32</t>
  </si>
  <si>
    <t xml:space="preserve">entidad </t>
  </si>
  <si>
    <t>clve</t>
  </si>
  <si>
    <t>Ciudad de México</t>
  </si>
  <si>
    <r>
      <t xml:space="preserve">La versión definitiva del cuestionario en su versión electrónica, debe ser la misma que se entrega en versión física, de conformidad con las instrucciones correspondientes, y se enviará a más tardar el </t>
    </r>
    <r>
      <rPr>
        <b/>
        <sz val="10"/>
        <rFont val="Arial"/>
        <family val="2"/>
      </rPr>
      <t>7 de Abril de 2017</t>
    </r>
    <r>
      <rPr>
        <sz val="10"/>
        <rFont val="Arial"/>
        <family val="2"/>
      </rPr>
      <t xml:space="preserve"> a la siguiente dirección electrónica:</t>
    </r>
  </si>
  <si>
    <r>
      <t xml:space="preserve">A efecto de llevar a cabo la revisión y validación del presente cuestionario, una vez que se haya completado, debe ser enviado en versión preliminar, a más tardar el </t>
    </r>
    <r>
      <rPr>
        <b/>
        <sz val="10"/>
        <rFont val="Arial"/>
        <family val="2"/>
      </rPr>
      <t>31</t>
    </r>
    <r>
      <rPr>
        <b/>
        <sz val="10"/>
        <color rgb="FFFF0000"/>
        <rFont val="Arial"/>
        <family val="2"/>
      </rPr>
      <t xml:space="preserve"> </t>
    </r>
    <r>
      <rPr>
        <b/>
        <sz val="10"/>
        <rFont val="Arial"/>
        <family val="2"/>
      </rPr>
      <t>de Marzo</t>
    </r>
    <r>
      <rPr>
        <b/>
        <sz val="10"/>
        <color rgb="FFFF0000"/>
        <rFont val="Arial"/>
        <family val="2"/>
      </rPr>
      <t xml:space="preserve"> </t>
    </r>
    <r>
      <rPr>
        <b/>
        <sz val="10"/>
        <rFont val="Arial"/>
        <family val="2"/>
      </rPr>
      <t>de 2017</t>
    </r>
    <r>
      <rPr>
        <sz val="10"/>
        <rFont val="Arial"/>
        <family val="2"/>
      </rPr>
      <t>, a la dirección electrónica del Jefe de Departamento de Estadísticas de Gobierno, Seguridad Pública y Justicia (JDEGSPJ) en la Coordinación Estatal del INEGI, que es la siguiente:</t>
    </r>
  </si>
  <si>
    <t>La versión definitiva del cuestionario en su versión electrónica, debe imprimirse para recabar firmas y sellos de los servidores públicos que se registraron en la portada, y una vez realizado lo anterior, deberá  entregarse en original a más tardar el 12 de Mayo de 2017, al JDEGSPJ en la Coordinación Estatal del INEGI.</t>
  </si>
</sst>
</file>

<file path=xl/styles.xml><?xml version="1.0" encoding="utf-8"?>
<styleSheet xmlns="http://schemas.openxmlformats.org/spreadsheetml/2006/main">
  <numFmts count="1">
    <numFmt numFmtId="43" formatCode="_-* #,##0.00_-;\-* #,##0.00_-;_-* &quot;-&quot;??_-;_-@_-"/>
  </numFmts>
  <fonts count="61">
    <font>
      <sz val="11"/>
      <color theme="1"/>
      <name val="Calibri"/>
      <family val="2"/>
      <scheme val="minor"/>
    </font>
    <font>
      <sz val="11"/>
      <color indexed="8"/>
      <name val="Calibri"/>
      <family val="2"/>
    </font>
    <font>
      <b/>
      <sz val="9"/>
      <name val="Arial"/>
      <family val="2"/>
    </font>
    <font>
      <sz val="9"/>
      <name val="Arial"/>
      <family val="2"/>
    </font>
    <font>
      <sz val="10"/>
      <name val="Arial"/>
      <family val="2"/>
    </font>
    <font>
      <sz val="9"/>
      <color indexed="8"/>
      <name val="Arial"/>
      <family val="2"/>
    </font>
    <font>
      <i/>
      <sz val="9"/>
      <name val="Arial"/>
      <family val="2"/>
    </font>
    <font>
      <b/>
      <sz val="10"/>
      <name val="Arial"/>
      <family val="2"/>
    </font>
    <font>
      <b/>
      <sz val="15"/>
      <name val="Arial"/>
      <family val="2"/>
    </font>
    <font>
      <b/>
      <sz val="11"/>
      <name val="Arial"/>
      <family val="2"/>
    </font>
    <font>
      <sz val="11"/>
      <name val="Arial"/>
      <family val="2"/>
    </font>
    <font>
      <b/>
      <sz val="12"/>
      <name val="Arial"/>
      <family val="2"/>
    </font>
    <font>
      <sz val="11"/>
      <name val="Calibri"/>
      <family val="2"/>
      <scheme val="minor"/>
    </font>
    <font>
      <sz val="10"/>
      <color indexed="8"/>
      <name val="Arial"/>
      <family val="2"/>
    </font>
    <font>
      <b/>
      <sz val="11"/>
      <color indexed="8"/>
      <name val="Arial"/>
      <family val="2"/>
    </font>
    <font>
      <sz val="11"/>
      <color indexed="8"/>
      <name val="Arial"/>
      <family val="2"/>
    </font>
    <font>
      <b/>
      <i/>
      <u/>
      <sz val="10"/>
      <color indexed="8"/>
      <name val="Arial"/>
      <family val="2"/>
    </font>
    <font>
      <b/>
      <i/>
      <sz val="10"/>
      <color indexed="8"/>
      <name val="Arial"/>
      <family val="2"/>
    </font>
    <font>
      <sz val="9"/>
      <color theme="1"/>
      <name val="Arial"/>
      <family val="2"/>
    </font>
    <font>
      <b/>
      <sz val="15"/>
      <color theme="1"/>
      <name val="Arial"/>
      <family val="2"/>
    </font>
    <font>
      <sz val="10"/>
      <color theme="1"/>
      <name val="Arial"/>
      <family val="2"/>
    </font>
    <font>
      <b/>
      <sz val="11"/>
      <color theme="1"/>
      <name val="Arial"/>
      <family val="2"/>
    </font>
    <font>
      <b/>
      <sz val="14"/>
      <name val="Arial"/>
      <family val="2"/>
    </font>
    <font>
      <sz val="12"/>
      <name val="Arial"/>
      <family val="2"/>
    </font>
    <font>
      <i/>
      <sz val="10"/>
      <name val="Arial"/>
      <family val="2"/>
    </font>
    <font>
      <i/>
      <sz val="8"/>
      <name val="Arial"/>
      <family val="2"/>
    </font>
    <font>
      <b/>
      <sz val="12"/>
      <color theme="1"/>
      <name val="Arial"/>
      <family val="2"/>
    </font>
    <font>
      <sz val="8"/>
      <color theme="1"/>
      <name val="Arial"/>
      <family val="2"/>
    </font>
    <font>
      <sz val="11"/>
      <color theme="1"/>
      <name val="Calibri"/>
      <family val="2"/>
      <scheme val="minor"/>
    </font>
    <font>
      <sz val="10"/>
      <color rgb="FFC00000"/>
      <name val="Arial"/>
      <family val="2"/>
    </font>
    <font>
      <b/>
      <sz val="11"/>
      <color rgb="FFC00000"/>
      <name val="Arial"/>
      <family val="2"/>
    </font>
    <font>
      <sz val="7"/>
      <color theme="1"/>
      <name val="Arial"/>
      <family val="2"/>
    </font>
    <font>
      <i/>
      <sz val="7"/>
      <color theme="1"/>
      <name val="Arial"/>
      <family val="2"/>
    </font>
    <font>
      <i/>
      <sz val="12"/>
      <name val="Arial"/>
      <family val="2"/>
    </font>
    <font>
      <u/>
      <sz val="11"/>
      <color theme="10"/>
      <name val="Calibri"/>
      <family val="2"/>
      <scheme val="minor"/>
    </font>
    <font>
      <sz val="12"/>
      <color theme="1"/>
      <name val="Arial"/>
      <family val="2"/>
    </font>
    <font>
      <u/>
      <sz val="12"/>
      <color theme="10"/>
      <name val="Calibri"/>
      <family val="2"/>
      <scheme val="minor"/>
    </font>
    <font>
      <b/>
      <u/>
      <sz val="14"/>
      <color theme="10"/>
      <name val="Arial"/>
      <family val="2"/>
    </font>
    <font>
      <sz val="11"/>
      <color theme="1"/>
      <name val="Arial"/>
      <family val="2"/>
    </font>
    <font>
      <b/>
      <sz val="13"/>
      <name val="Arial"/>
      <family val="2"/>
    </font>
    <font>
      <sz val="11"/>
      <color rgb="FFC00000"/>
      <name val="Arial"/>
      <family val="2"/>
    </font>
    <font>
      <b/>
      <sz val="12"/>
      <color indexed="8"/>
      <name val="Arial"/>
      <family val="2"/>
    </font>
    <font>
      <i/>
      <sz val="8"/>
      <color theme="1"/>
      <name val="Arial"/>
      <family val="2"/>
    </font>
    <font>
      <b/>
      <u/>
      <sz val="14"/>
      <color theme="1"/>
      <name val="Arial"/>
      <family val="2"/>
    </font>
    <font>
      <b/>
      <sz val="9"/>
      <color theme="1"/>
      <name val="Arial"/>
      <family val="2"/>
    </font>
    <font>
      <b/>
      <sz val="10"/>
      <color theme="1"/>
      <name val="Arial"/>
      <family val="2"/>
    </font>
    <font>
      <i/>
      <sz val="9"/>
      <color theme="1"/>
      <name val="Arial"/>
      <family val="2"/>
    </font>
    <font>
      <b/>
      <i/>
      <sz val="9"/>
      <color theme="1"/>
      <name val="Arial"/>
      <family val="2"/>
    </font>
    <font>
      <b/>
      <sz val="8"/>
      <color theme="1"/>
      <name val="Arial"/>
      <family val="2"/>
    </font>
    <font>
      <b/>
      <sz val="11"/>
      <color theme="1"/>
      <name val="Symbol"/>
      <family val="1"/>
      <charset val="2"/>
    </font>
    <font>
      <b/>
      <i/>
      <sz val="8"/>
      <color theme="1"/>
      <name val="Arial"/>
      <family val="2"/>
    </font>
    <font>
      <sz val="10"/>
      <color theme="1"/>
      <name val="Calibri"/>
      <family val="2"/>
    </font>
    <font>
      <b/>
      <sz val="11"/>
      <color theme="1"/>
      <name val="Calibri"/>
      <family val="2"/>
      <scheme val="minor"/>
    </font>
    <font>
      <b/>
      <sz val="9"/>
      <color rgb="FFFF0000"/>
      <name val="Arial"/>
      <family val="2"/>
    </font>
    <font>
      <b/>
      <sz val="9"/>
      <color theme="5" tint="-0.249977111117893"/>
      <name val="Arial"/>
      <family val="2"/>
    </font>
    <font>
      <b/>
      <sz val="9"/>
      <color rgb="FF0070C0"/>
      <name val="Arial"/>
      <family val="2"/>
    </font>
    <font>
      <b/>
      <sz val="9"/>
      <color indexed="10"/>
      <name val="Arial"/>
      <family val="2"/>
    </font>
    <font>
      <b/>
      <sz val="10"/>
      <color indexed="10"/>
      <name val="Arial"/>
      <family val="2"/>
    </font>
    <font>
      <b/>
      <sz val="10"/>
      <color rgb="FF0070C0"/>
      <name val="Arial"/>
      <family val="2"/>
    </font>
    <font>
      <b/>
      <sz val="10"/>
      <color rgb="FFFF0000"/>
      <name val="Arial"/>
      <family val="2"/>
    </font>
    <font>
      <b/>
      <u/>
      <sz val="14"/>
      <color rgb="FF0070C0"/>
      <name val="Arial"/>
      <family val="2"/>
    </font>
  </fonts>
  <fills count="17">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rgb="FFFFCCFF"/>
        <bgColor indexed="64"/>
      </patternFill>
    </fill>
    <fill>
      <patternFill patternType="solid">
        <fgColor rgb="FF92D050"/>
        <bgColor indexed="64"/>
      </patternFill>
    </fill>
    <fill>
      <patternFill patternType="solid">
        <fgColor theme="9"/>
        <bgColor indexed="64"/>
      </patternFill>
    </fill>
    <fill>
      <patternFill patternType="solid">
        <fgColor rgb="FFFFFF00"/>
        <bgColor indexed="64"/>
      </patternFill>
    </fill>
    <fill>
      <patternFill patternType="solid">
        <fgColor rgb="FF00B0F0"/>
        <bgColor indexed="64"/>
      </patternFill>
    </fill>
    <fill>
      <patternFill patternType="solid">
        <fgColor theme="9" tint="0.79998168889431442"/>
        <bgColor indexed="64"/>
      </patternFill>
    </fill>
  </fills>
  <borders count="42">
    <border>
      <left/>
      <right/>
      <top/>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indexed="64"/>
      </left>
      <right style="thin">
        <color indexed="64"/>
      </right>
      <top/>
      <bottom style="thin">
        <color indexed="64"/>
      </bottom>
      <diagonal/>
    </border>
    <border>
      <left/>
      <right/>
      <top style="medium">
        <color theme="1" tint="0.499984740745262"/>
      </top>
      <bottom/>
      <diagonal/>
    </border>
    <border>
      <left style="thin">
        <color indexed="64"/>
      </left>
      <right/>
      <top style="medium">
        <color theme="1" tint="0.499984740745262"/>
      </top>
      <bottom/>
      <diagonal/>
    </border>
    <border>
      <left/>
      <right style="thin">
        <color indexed="64"/>
      </right>
      <top style="medium">
        <color theme="1" tint="0.499984740745262"/>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6">
    <xf numFmtId="0" fontId="0" fillId="0" borderId="0"/>
    <xf numFmtId="0" fontId="4" fillId="0" borderId="0"/>
    <xf numFmtId="9" fontId="1" fillId="0" borderId="0" applyFont="0" applyFill="0" applyBorder="0" applyAlignment="0" applyProtection="0"/>
    <xf numFmtId="0" fontId="1" fillId="0" borderId="0"/>
    <xf numFmtId="43" fontId="28" fillId="0" borderId="0" applyFont="0" applyFill="0" applyBorder="0" applyAlignment="0" applyProtection="0"/>
    <xf numFmtId="0" fontId="34" fillId="0" borderId="0" applyNumberFormat="0" applyFill="0" applyBorder="0" applyAlignment="0" applyProtection="0"/>
  </cellStyleXfs>
  <cellXfs count="661">
    <xf numFmtId="0" fontId="0" fillId="0" borderId="0" xfId="0"/>
    <xf numFmtId="0" fontId="0" fillId="0" borderId="0" xfId="0" applyFont="1" applyAlignment="1" applyProtection="1">
      <alignment vertical="center"/>
    </xf>
    <xf numFmtId="0" fontId="4" fillId="3" borderId="0" xfId="0" applyFont="1" applyFill="1" applyBorder="1" applyAlignment="1" applyProtection="1">
      <alignment vertical="center"/>
    </xf>
    <xf numFmtId="0" fontId="3" fillId="3" borderId="0" xfId="0" applyFont="1" applyFill="1" applyAlignment="1" applyProtection="1">
      <alignment vertical="center"/>
    </xf>
    <xf numFmtId="0" fontId="2" fillId="5" borderId="0" xfId="0" applyFont="1" applyFill="1" applyBorder="1" applyAlignment="1" applyProtection="1">
      <alignment horizontal="right" vertical="top"/>
    </xf>
    <xf numFmtId="0" fontId="3" fillId="5" borderId="0" xfId="0" applyFont="1" applyFill="1" applyProtection="1"/>
    <xf numFmtId="0" fontId="3" fillId="3" borderId="0" xfId="0" applyFont="1" applyFill="1" applyAlignment="1" applyProtection="1">
      <alignment vertical="top"/>
    </xf>
    <xf numFmtId="0" fontId="3" fillId="5" borderId="0" xfId="0" applyFont="1" applyFill="1" applyBorder="1" applyAlignment="1" applyProtection="1">
      <alignment vertical="center"/>
    </xf>
    <xf numFmtId="0" fontId="3" fillId="3" borderId="0" xfId="0" applyFont="1" applyFill="1" applyBorder="1" applyAlignment="1" applyProtection="1">
      <alignment horizontal="right" vertical="center"/>
    </xf>
    <xf numFmtId="0" fontId="12" fillId="5" borderId="0" xfId="0" applyFont="1" applyFill="1" applyProtection="1"/>
    <xf numFmtId="0" fontId="4" fillId="3" borderId="0" xfId="0" applyFont="1" applyFill="1" applyAlignment="1" applyProtection="1">
      <alignment vertical="top"/>
    </xf>
    <xf numFmtId="0" fontId="9" fillId="3" borderId="2" xfId="0" applyFont="1" applyFill="1" applyBorder="1" applyAlignment="1" applyProtection="1">
      <alignment vertical="center"/>
    </xf>
    <xf numFmtId="0" fontId="9" fillId="3" borderId="3" xfId="0" applyFont="1" applyFill="1" applyBorder="1" applyAlignment="1" applyProtection="1">
      <alignment vertical="center"/>
    </xf>
    <xf numFmtId="0" fontId="10" fillId="3" borderId="2" xfId="0" applyFont="1" applyFill="1" applyBorder="1" applyAlignment="1" applyProtection="1">
      <alignment vertical="center"/>
    </xf>
    <xf numFmtId="0" fontId="10" fillId="3" borderId="3" xfId="0" applyFont="1" applyFill="1" applyBorder="1" applyAlignment="1" applyProtection="1">
      <alignment vertical="center"/>
    </xf>
    <xf numFmtId="0" fontId="10" fillId="3" borderId="0" xfId="0" applyFont="1" applyFill="1" applyAlignment="1" applyProtection="1">
      <alignment vertical="top"/>
    </xf>
    <xf numFmtId="0" fontId="9"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0" fillId="3" borderId="5" xfId="0" applyFont="1" applyFill="1" applyBorder="1" applyAlignment="1" applyProtection="1">
      <alignment vertical="center"/>
    </xf>
    <xf numFmtId="0" fontId="10" fillId="3" borderId="6" xfId="0" applyFont="1" applyFill="1" applyBorder="1" applyAlignment="1" applyProtection="1">
      <alignment vertical="center"/>
    </xf>
    <xf numFmtId="0" fontId="10" fillId="3" borderId="7" xfId="0" applyFont="1" applyFill="1" applyBorder="1" applyAlignment="1" applyProtection="1">
      <alignment vertical="center"/>
    </xf>
    <xf numFmtId="0" fontId="10" fillId="3" borderId="8" xfId="0" applyFont="1" applyFill="1" applyBorder="1" applyAlignment="1" applyProtection="1">
      <alignment vertical="center"/>
    </xf>
    <xf numFmtId="0" fontId="10" fillId="3" borderId="9" xfId="0" applyFont="1" applyFill="1" applyBorder="1" applyAlignment="1" applyProtection="1">
      <alignment vertical="center"/>
    </xf>
    <xf numFmtId="0" fontId="4" fillId="3" borderId="10" xfId="0" applyFont="1" applyFill="1" applyBorder="1" applyAlignment="1" applyProtection="1">
      <alignment vertical="center"/>
    </xf>
    <xf numFmtId="0" fontId="10" fillId="3" borderId="11" xfId="0" applyFont="1" applyFill="1" applyBorder="1" applyAlignment="1" applyProtection="1">
      <alignment vertical="center"/>
    </xf>
    <xf numFmtId="0" fontId="12" fillId="5" borderId="0" xfId="0" applyFont="1" applyFill="1" applyBorder="1" applyProtection="1"/>
    <xf numFmtId="0" fontId="10" fillId="3" borderId="0" xfId="0" applyFont="1" applyFill="1" applyAlignment="1" applyProtection="1">
      <alignment vertical="center"/>
    </xf>
    <xf numFmtId="0" fontId="9" fillId="3" borderId="9" xfId="0" applyFont="1" applyFill="1" applyBorder="1" applyAlignment="1" applyProtection="1">
      <alignment vertical="center"/>
    </xf>
    <xf numFmtId="0" fontId="9" fillId="3" borderId="11" xfId="0" applyFont="1" applyFill="1" applyBorder="1" applyAlignment="1" applyProtection="1">
      <alignment vertical="center"/>
    </xf>
    <xf numFmtId="0" fontId="4" fillId="3" borderId="0" xfId="0" applyFont="1" applyFill="1" applyAlignment="1" applyProtection="1">
      <alignment vertical="center"/>
    </xf>
    <xf numFmtId="0" fontId="12" fillId="0" borderId="0" xfId="0" applyFont="1" applyFill="1" applyBorder="1" applyProtection="1"/>
    <xf numFmtId="0" fontId="12" fillId="0" borderId="0" xfId="0" applyFont="1" applyFill="1" applyProtection="1"/>
    <xf numFmtId="0" fontId="3" fillId="2" borderId="0" xfId="0" applyFont="1" applyFill="1" applyBorder="1" applyProtection="1"/>
    <xf numFmtId="0" fontId="3" fillId="2" borderId="0" xfId="0" applyFont="1" applyFill="1" applyProtection="1"/>
    <xf numFmtId="0" fontId="9" fillId="5" borderId="0" xfId="0" applyFont="1" applyFill="1" applyBorder="1" applyAlignment="1" applyProtection="1">
      <alignment vertical="center"/>
    </xf>
    <xf numFmtId="0" fontId="0" fillId="2" borderId="0" xfId="0" applyFont="1" applyFill="1" applyProtection="1"/>
    <xf numFmtId="0" fontId="10" fillId="3" borderId="6" xfId="0" applyFont="1" applyFill="1" applyBorder="1" applyAlignment="1" applyProtection="1">
      <alignment horizontal="right" vertical="center"/>
    </xf>
    <xf numFmtId="0" fontId="10" fillId="3" borderId="8" xfId="0" applyFont="1" applyFill="1" applyBorder="1" applyAlignment="1" applyProtection="1">
      <alignment horizontal="right" vertical="center"/>
    </xf>
    <xf numFmtId="0" fontId="12" fillId="5" borderId="0" xfId="0" applyFont="1" applyFill="1" applyAlignment="1" applyProtection="1">
      <alignment vertical="center"/>
    </xf>
    <xf numFmtId="0" fontId="12" fillId="3" borderId="0" xfId="0" applyFont="1" applyFill="1" applyAlignment="1" applyProtection="1">
      <alignment vertical="top"/>
    </xf>
    <xf numFmtId="0" fontId="12" fillId="3" borderId="0" xfId="0" applyFont="1" applyFill="1" applyAlignment="1" applyProtection="1">
      <alignment vertical="center"/>
    </xf>
    <xf numFmtId="0" fontId="12" fillId="2" borderId="0" xfId="0" applyFont="1" applyFill="1" applyAlignment="1" applyProtection="1">
      <alignment vertical="center"/>
    </xf>
    <xf numFmtId="0" fontId="11" fillId="5" borderId="0" xfId="0" applyFont="1" applyFill="1" applyBorder="1" applyProtection="1"/>
    <xf numFmtId="0" fontId="4" fillId="5" borderId="0" xfId="0" applyFont="1" applyFill="1" applyBorder="1" applyAlignment="1" applyProtection="1">
      <alignment vertical="center"/>
    </xf>
    <xf numFmtId="0" fontId="4" fillId="5" borderId="0" xfId="0" applyFont="1" applyFill="1" applyBorder="1" applyAlignment="1" applyProtection="1">
      <alignment vertical="top"/>
    </xf>
    <xf numFmtId="0" fontId="14" fillId="5" borderId="9" xfId="0" applyFont="1" applyFill="1" applyBorder="1" applyAlignment="1" applyProtection="1">
      <alignment vertical="center"/>
    </xf>
    <xf numFmtId="0" fontId="14" fillId="5" borderId="2" xfId="0" applyFont="1" applyFill="1" applyBorder="1" applyAlignment="1" applyProtection="1">
      <alignment vertical="center"/>
    </xf>
    <xf numFmtId="0" fontId="15" fillId="5" borderId="2" xfId="0" applyFont="1" applyFill="1" applyBorder="1" applyAlignment="1" applyProtection="1">
      <alignment vertical="center"/>
    </xf>
    <xf numFmtId="0" fontId="14" fillId="5" borderId="5" xfId="0" applyFont="1" applyFill="1" applyBorder="1" applyAlignment="1" applyProtection="1">
      <alignment vertical="center"/>
    </xf>
    <xf numFmtId="0" fontId="14" fillId="5" borderId="0" xfId="0" applyFont="1" applyFill="1" applyBorder="1" applyAlignment="1" applyProtection="1">
      <alignment vertical="center"/>
    </xf>
    <xf numFmtId="0" fontId="0" fillId="3" borderId="0" xfId="0" applyFont="1" applyFill="1" applyAlignment="1" applyProtection="1">
      <alignment vertical="top"/>
    </xf>
    <xf numFmtId="0" fontId="0" fillId="3" borderId="0" xfId="0" applyFont="1" applyFill="1" applyAlignment="1" applyProtection="1">
      <alignment vertical="center"/>
    </xf>
    <xf numFmtId="0" fontId="18" fillId="3" borderId="0" xfId="0" applyFont="1" applyFill="1" applyAlignment="1" applyProtection="1">
      <alignment vertical="top"/>
    </xf>
    <xf numFmtId="0" fontId="18" fillId="3" borderId="0" xfId="0" applyFont="1" applyFill="1" applyAlignment="1" applyProtection="1">
      <alignment vertical="center"/>
    </xf>
    <xf numFmtId="0" fontId="0" fillId="5" borderId="0" xfId="0" applyFont="1" applyFill="1" applyBorder="1" applyAlignment="1" applyProtection="1">
      <alignment vertical="center"/>
    </xf>
    <xf numFmtId="0" fontId="6" fillId="5" borderId="0" xfId="0" applyFont="1" applyFill="1" applyBorder="1" applyAlignment="1" applyProtection="1">
      <alignment horizontal="justify" vertical="center" wrapText="1"/>
    </xf>
    <xf numFmtId="0" fontId="3" fillId="5" borderId="0" xfId="0" applyFont="1" applyFill="1" applyBorder="1" applyAlignment="1" applyProtection="1">
      <alignment horizontal="right" vertical="center"/>
    </xf>
    <xf numFmtId="0" fontId="6" fillId="5" borderId="0" xfId="0" applyFont="1" applyFill="1" applyBorder="1" applyAlignment="1" applyProtection="1">
      <alignment horizontal="justify" vertical="top" wrapText="1"/>
    </xf>
    <xf numFmtId="0" fontId="3" fillId="3" borderId="0" xfId="0" applyFont="1" applyFill="1" applyBorder="1" applyAlignment="1" applyProtection="1">
      <alignment vertical="center"/>
    </xf>
    <xf numFmtId="0" fontId="3" fillId="5" borderId="0" xfId="0" applyFont="1" applyFill="1" applyAlignment="1" applyProtection="1">
      <alignment vertical="center"/>
    </xf>
    <xf numFmtId="0" fontId="3" fillId="3" borderId="1" xfId="0" applyFont="1" applyFill="1" applyBorder="1" applyAlignment="1" applyProtection="1">
      <alignment vertical="center"/>
    </xf>
    <xf numFmtId="0" fontId="3" fillId="3" borderId="0" xfId="0" applyFont="1" applyFill="1" applyBorder="1" applyAlignment="1" applyProtection="1">
      <alignment horizontal="center" vertical="center"/>
    </xf>
    <xf numFmtId="0" fontId="23" fillId="5" borderId="0" xfId="0" applyFont="1" applyFill="1" applyBorder="1" applyAlignment="1" applyProtection="1">
      <alignment vertical="center"/>
    </xf>
    <xf numFmtId="0" fontId="3" fillId="5" borderId="0" xfId="0" applyFont="1" applyFill="1" applyAlignment="1" applyProtection="1">
      <alignment vertical="top"/>
    </xf>
    <xf numFmtId="0" fontId="5" fillId="3" borderId="0" xfId="0" applyFont="1" applyFill="1" applyAlignment="1" applyProtection="1">
      <alignment vertical="center"/>
    </xf>
    <xf numFmtId="0" fontId="0" fillId="5" borderId="0" xfId="0" applyFont="1" applyFill="1" applyAlignment="1" applyProtection="1">
      <alignment vertical="center"/>
    </xf>
    <xf numFmtId="0" fontId="0" fillId="5" borderId="0" xfId="0" applyFont="1" applyFill="1" applyProtection="1"/>
    <xf numFmtId="0" fontId="13" fillId="3" borderId="0" xfId="0" applyFont="1" applyFill="1" applyAlignment="1" applyProtection="1">
      <alignment vertical="top"/>
    </xf>
    <xf numFmtId="0" fontId="4" fillId="5" borderId="0" xfId="0" applyFont="1" applyFill="1" applyAlignment="1" applyProtection="1">
      <alignment vertical="center"/>
    </xf>
    <xf numFmtId="0" fontId="4" fillId="5" borderId="0" xfId="0" applyFont="1" applyFill="1" applyAlignment="1" applyProtection="1">
      <alignment vertical="top"/>
    </xf>
    <xf numFmtId="0" fontId="9" fillId="5" borderId="2" xfId="0" applyFont="1" applyFill="1" applyBorder="1" applyAlignment="1" applyProtection="1">
      <alignment vertical="center"/>
    </xf>
    <xf numFmtId="0" fontId="9" fillId="5" borderId="3" xfId="0" applyFont="1" applyFill="1" applyBorder="1" applyAlignment="1" applyProtection="1">
      <alignment vertical="center"/>
    </xf>
    <xf numFmtId="0" fontId="0" fillId="5" borderId="0" xfId="0" applyFont="1" applyFill="1" applyBorder="1" applyProtection="1"/>
    <xf numFmtId="0" fontId="12" fillId="8" borderId="0" xfId="0" applyFont="1" applyFill="1" applyProtection="1"/>
    <xf numFmtId="0" fontId="12" fillId="8" borderId="0" xfId="0" applyFont="1" applyFill="1" applyAlignment="1" applyProtection="1">
      <alignment vertical="center"/>
    </xf>
    <xf numFmtId="0" fontId="3" fillId="8" borderId="0" xfId="0" applyFont="1" applyFill="1" applyAlignment="1" applyProtection="1">
      <alignment vertical="center"/>
    </xf>
    <xf numFmtId="0" fontId="3" fillId="8" borderId="0" xfId="0" applyFont="1" applyFill="1" applyBorder="1" applyProtection="1"/>
    <xf numFmtId="0" fontId="3" fillId="8" borderId="0" xfId="0" applyFont="1" applyFill="1" applyProtection="1"/>
    <xf numFmtId="0" fontId="0" fillId="8" borderId="0" xfId="0" applyFont="1" applyFill="1" applyProtection="1"/>
    <xf numFmtId="0" fontId="7" fillId="3" borderId="25" xfId="0" applyFont="1" applyFill="1" applyBorder="1" applyAlignment="1" applyProtection="1">
      <alignment horizontal="center" vertical="center" wrapText="1"/>
    </xf>
    <xf numFmtId="0" fontId="12" fillId="2" borderId="0" xfId="0" applyFont="1" applyFill="1" applyProtection="1"/>
    <xf numFmtId="0" fontId="18" fillId="5" borderId="0" xfId="0" applyFont="1" applyFill="1" applyBorder="1" applyAlignment="1" applyProtection="1">
      <alignment horizontal="left" vertical="top" wrapText="1"/>
    </xf>
    <xf numFmtId="0" fontId="8" fillId="3" borderId="2" xfId="0" applyFont="1" applyFill="1" applyBorder="1" applyAlignment="1" applyProtection="1">
      <alignment vertical="center"/>
    </xf>
    <xf numFmtId="0" fontId="8" fillId="3" borderId="0" xfId="0" applyFont="1" applyFill="1" applyBorder="1" applyAlignment="1" applyProtection="1">
      <alignment vertical="center"/>
    </xf>
    <xf numFmtId="0" fontId="8" fillId="3" borderId="3" xfId="0" applyFont="1" applyFill="1" applyBorder="1" applyAlignment="1" applyProtection="1">
      <alignment vertical="center"/>
    </xf>
    <xf numFmtId="0" fontId="10" fillId="3" borderId="2" xfId="0" applyFont="1" applyFill="1" applyBorder="1" applyAlignment="1" applyProtection="1"/>
    <xf numFmtId="0" fontId="10" fillId="3" borderId="3" xfId="0" applyFont="1" applyFill="1" applyBorder="1" applyAlignment="1" applyProtection="1"/>
    <xf numFmtId="0" fontId="9" fillId="3" borderId="2" xfId="0" applyFont="1" applyFill="1" applyBorder="1" applyAlignment="1" applyProtection="1"/>
    <xf numFmtId="0" fontId="9" fillId="3" borderId="3" xfId="0" applyFont="1" applyFill="1" applyBorder="1" applyAlignment="1" applyProtection="1"/>
    <xf numFmtId="0" fontId="8" fillId="3" borderId="0" xfId="0" applyFont="1" applyFill="1" applyAlignment="1" applyProtection="1">
      <alignment horizontal="center" vertical="center" wrapText="1"/>
    </xf>
    <xf numFmtId="0" fontId="33" fillId="5" borderId="0" xfId="0" applyFont="1" applyFill="1" applyBorder="1" applyAlignment="1" applyProtection="1">
      <alignment horizontal="center" vertical="center"/>
    </xf>
    <xf numFmtId="0" fontId="18" fillId="5" borderId="0" xfId="0" applyFont="1" applyFill="1" applyBorder="1" applyProtection="1"/>
    <xf numFmtId="0" fontId="26" fillId="5" borderId="0" xfId="0" applyFont="1" applyFill="1" applyBorder="1" applyAlignment="1" applyProtection="1"/>
    <xf numFmtId="0" fontId="35" fillId="5" borderId="0" xfId="0" applyFont="1" applyFill="1" applyAlignment="1" applyProtection="1"/>
    <xf numFmtId="0" fontId="35" fillId="5" borderId="0" xfId="0" applyFont="1" applyFill="1" applyBorder="1" applyAlignment="1" applyProtection="1"/>
    <xf numFmtId="0" fontId="5" fillId="3" borderId="0" xfId="0" applyFont="1" applyFill="1" applyAlignment="1" applyProtection="1">
      <alignment vertical="top"/>
    </xf>
    <xf numFmtId="0" fontId="10" fillId="3" borderId="0" xfId="0" applyFont="1" applyFill="1" applyBorder="1" applyAlignment="1" applyProtection="1">
      <alignment horizontal="right" vertical="center"/>
    </xf>
    <xf numFmtId="0" fontId="12" fillId="0" borderId="0" xfId="0" applyFont="1" applyProtection="1"/>
    <xf numFmtId="0" fontId="10" fillId="5" borderId="9" xfId="0" applyFont="1" applyFill="1" applyBorder="1" applyProtection="1"/>
    <xf numFmtId="0" fontId="10" fillId="5" borderId="10" xfId="0" applyFont="1" applyFill="1" applyBorder="1" applyProtection="1"/>
    <xf numFmtId="0" fontId="10" fillId="5" borderId="10" xfId="0" applyFont="1" applyFill="1" applyBorder="1" applyAlignment="1" applyProtection="1">
      <alignment horizontal="right"/>
    </xf>
    <xf numFmtId="0" fontId="10" fillId="5" borderId="11" xfId="0" applyFont="1" applyFill="1" applyBorder="1" applyProtection="1"/>
    <xf numFmtId="0" fontId="10" fillId="5" borderId="2" xfId="0" applyFont="1" applyFill="1" applyBorder="1" applyProtection="1"/>
    <xf numFmtId="0" fontId="10" fillId="5" borderId="0" xfId="0" applyFont="1" applyFill="1" applyBorder="1" applyProtection="1"/>
    <xf numFmtId="0" fontId="10" fillId="5" borderId="0" xfId="0" applyFont="1" applyFill="1" applyBorder="1" applyAlignment="1" applyProtection="1">
      <alignment horizontal="right"/>
    </xf>
    <xf numFmtId="0" fontId="10" fillId="5" borderId="3" xfId="0" applyFont="1" applyFill="1" applyBorder="1" applyProtection="1"/>
    <xf numFmtId="0" fontId="4" fillId="5" borderId="0" xfId="0" applyFont="1" applyFill="1" applyBorder="1" applyProtection="1"/>
    <xf numFmtId="0" fontId="4" fillId="5" borderId="0" xfId="0" applyFont="1" applyFill="1" applyBorder="1" applyAlignment="1" applyProtection="1">
      <alignment horizontal="center"/>
    </xf>
    <xf numFmtId="0" fontId="4" fillId="5" borderId="4" xfId="0" applyFont="1" applyFill="1" applyBorder="1" applyProtection="1"/>
    <xf numFmtId="0" fontId="4" fillId="5" borderId="4" xfId="0" applyFont="1" applyFill="1" applyBorder="1" applyAlignment="1" applyProtection="1">
      <alignment horizontal="center"/>
    </xf>
    <xf numFmtId="0" fontId="10" fillId="5" borderId="5" xfId="0" applyFont="1" applyFill="1" applyBorder="1" applyProtection="1"/>
    <xf numFmtId="0" fontId="10" fillId="5" borderId="6" xfId="0" applyFont="1" applyFill="1" applyBorder="1" applyProtection="1"/>
    <xf numFmtId="0" fontId="10" fillId="5" borderId="6" xfId="0" applyFont="1" applyFill="1" applyBorder="1" applyAlignment="1" applyProtection="1">
      <alignment horizontal="right"/>
    </xf>
    <xf numFmtId="0" fontId="10" fillId="5" borderId="7" xfId="0" applyFont="1" applyFill="1" applyBorder="1" applyProtection="1"/>
    <xf numFmtId="0" fontId="10" fillId="5" borderId="0" xfId="0" applyFont="1" applyFill="1" applyProtection="1"/>
    <xf numFmtId="49" fontId="0" fillId="5" borderId="0" xfId="0" applyNumberFormat="1" applyFill="1" applyAlignment="1" applyProtection="1">
      <alignment vertical="center"/>
    </xf>
    <xf numFmtId="0" fontId="0" fillId="8" borderId="0" xfId="0" applyFill="1"/>
    <xf numFmtId="0" fontId="4" fillId="5" borderId="0" xfId="0" applyFont="1" applyFill="1" applyAlignment="1" applyProtection="1">
      <alignment horizontal="center" wrapText="1"/>
    </xf>
    <xf numFmtId="0" fontId="8" fillId="3" borderId="0" xfId="0" applyFont="1" applyFill="1" applyAlignment="1" applyProtection="1">
      <alignment horizontal="center" vertical="center" wrapText="1"/>
    </xf>
    <xf numFmtId="0" fontId="11" fillId="5" borderId="0" xfId="0" applyFont="1" applyFill="1" applyBorder="1" applyAlignment="1" applyProtection="1">
      <alignment horizontal="center" vertical="center"/>
    </xf>
    <xf numFmtId="0" fontId="24" fillId="5" borderId="0" xfId="0" applyFont="1" applyFill="1" applyAlignment="1" applyProtection="1">
      <alignment horizontal="center" vertical="center" wrapText="1"/>
    </xf>
    <xf numFmtId="0" fontId="0" fillId="5" borderId="0" xfId="0" applyFill="1" applyProtection="1"/>
    <xf numFmtId="0" fontId="5" fillId="2" borderId="0" xfId="0" applyFont="1" applyFill="1" applyProtection="1"/>
    <xf numFmtId="0" fontId="0" fillId="0" borderId="0" xfId="0" applyFont="1" applyFill="1" applyProtection="1"/>
    <xf numFmtId="0" fontId="0" fillId="0" borderId="0" xfId="0" applyProtection="1"/>
    <xf numFmtId="0" fontId="0" fillId="8" borderId="0" xfId="0" applyFill="1" applyProtection="1"/>
    <xf numFmtId="0" fontId="4" fillId="5" borderId="0" xfId="0" applyFont="1" applyFill="1" applyBorder="1" applyAlignment="1" applyProtection="1">
      <alignment horizontal="left" vertical="top" wrapText="1"/>
    </xf>
    <xf numFmtId="0" fontId="20" fillId="3" borderId="0" xfId="0" applyFont="1" applyFill="1" applyBorder="1" applyAlignment="1" applyProtection="1">
      <alignment vertical="top"/>
    </xf>
    <xf numFmtId="0" fontId="20" fillId="3" borderId="0" xfId="0" applyFont="1" applyFill="1" applyBorder="1" applyAlignment="1" applyProtection="1">
      <alignment vertical="center"/>
    </xf>
    <xf numFmtId="0" fontId="0" fillId="0" borderId="0" xfId="0" applyFont="1" applyBorder="1" applyAlignment="1" applyProtection="1">
      <alignment vertical="center"/>
    </xf>
    <xf numFmtId="0" fontId="20" fillId="5" borderId="0" xfId="0" applyFont="1" applyFill="1" applyBorder="1" applyAlignment="1" applyProtection="1">
      <alignment vertical="top"/>
    </xf>
    <xf numFmtId="0" fontId="21" fillId="5" borderId="0" xfId="0" applyFont="1" applyFill="1" applyBorder="1" applyAlignment="1" applyProtection="1">
      <alignment horizontal="center" vertical="center"/>
    </xf>
    <xf numFmtId="0" fontId="20" fillId="5" borderId="0" xfId="0" applyFont="1" applyFill="1" applyBorder="1" applyAlignment="1" applyProtection="1">
      <alignment vertical="center"/>
    </xf>
    <xf numFmtId="0" fontId="0" fillId="0" borderId="0" xfId="0" applyFont="1" applyFill="1" applyBorder="1" applyProtection="1"/>
    <xf numFmtId="0" fontId="7" fillId="3" borderId="10" xfId="0" applyFont="1" applyFill="1" applyBorder="1" applyAlignment="1" applyProtection="1"/>
    <xf numFmtId="0" fontId="4" fillId="3" borderId="10" xfId="0" applyFont="1" applyFill="1" applyBorder="1" applyAlignment="1" applyProtection="1">
      <alignment horizontal="center" vertical="center"/>
    </xf>
    <xf numFmtId="0" fontId="4" fillId="3" borderId="4" xfId="0" applyFont="1" applyFill="1" applyBorder="1" applyAlignment="1" applyProtection="1">
      <alignment vertical="center"/>
    </xf>
    <xf numFmtId="0" fontId="24" fillId="5" borderId="0" xfId="0" applyFont="1" applyFill="1" applyAlignment="1" applyProtection="1">
      <alignment horizontal="center" vertical="center" wrapText="1"/>
    </xf>
    <xf numFmtId="0" fontId="8" fillId="5" borderId="0" xfId="0" applyFont="1" applyFill="1" applyAlignment="1" applyProtection="1">
      <alignment horizontal="center" vertical="center" wrapText="1"/>
    </xf>
    <xf numFmtId="0" fontId="4" fillId="3" borderId="0" xfId="0" applyFont="1" applyFill="1" applyAlignment="1" applyProtection="1"/>
    <xf numFmtId="0" fontId="4" fillId="3" borderId="0" xfId="0" applyFont="1" applyFill="1" applyBorder="1" applyAlignment="1" applyProtection="1"/>
    <xf numFmtId="0" fontId="4" fillId="5" borderId="0" xfId="0" applyFont="1" applyFill="1" applyAlignment="1" applyProtection="1"/>
    <xf numFmtId="0" fontId="9" fillId="5" borderId="2" xfId="0" applyFont="1" applyFill="1" applyBorder="1" applyAlignment="1" applyProtection="1"/>
    <xf numFmtId="0" fontId="9" fillId="5" borderId="3" xfId="0" applyFont="1" applyFill="1" applyBorder="1" applyAlignment="1" applyProtection="1"/>
    <xf numFmtId="0" fontId="29" fillId="5" borderId="0" xfId="0" applyFont="1" applyFill="1" applyAlignment="1" applyProtection="1"/>
    <xf numFmtId="0" fontId="30" fillId="5" borderId="2" xfId="0" applyFont="1" applyFill="1" applyBorder="1" applyAlignment="1" applyProtection="1"/>
    <xf numFmtId="0" fontId="30" fillId="5" borderId="3" xfId="0" applyFont="1" applyFill="1" applyBorder="1" applyAlignment="1" applyProtection="1"/>
    <xf numFmtId="0" fontId="10" fillId="3" borderId="5" xfId="0" applyFont="1" applyFill="1" applyBorder="1" applyAlignment="1" applyProtection="1"/>
    <xf numFmtId="0" fontId="10" fillId="3" borderId="7" xfId="0" applyFont="1" applyFill="1" applyBorder="1" applyAlignment="1" applyProtection="1"/>
    <xf numFmtId="0" fontId="4" fillId="5" borderId="0" xfId="0" applyFont="1" applyFill="1" applyBorder="1" applyAlignment="1" applyProtection="1">
      <alignment horizontal="justify" vertical="top" wrapText="1"/>
    </xf>
    <xf numFmtId="0" fontId="9" fillId="7" borderId="9" xfId="0" applyFont="1" applyFill="1" applyBorder="1" applyAlignment="1" applyProtection="1">
      <alignment vertical="center"/>
    </xf>
    <xf numFmtId="0" fontId="4" fillId="7" borderId="10" xfId="0" applyFont="1" applyFill="1" applyBorder="1" applyAlignment="1" applyProtection="1">
      <alignment vertical="center"/>
    </xf>
    <xf numFmtId="0" fontId="10" fillId="7" borderId="10" xfId="0" applyFont="1" applyFill="1" applyBorder="1" applyAlignment="1" applyProtection="1">
      <alignment vertical="center"/>
    </xf>
    <xf numFmtId="0" fontId="4" fillId="7" borderId="11" xfId="0" applyFont="1" applyFill="1" applyBorder="1" applyAlignment="1" applyProtection="1">
      <alignment vertical="center"/>
    </xf>
    <xf numFmtId="0" fontId="4" fillId="3" borderId="13" xfId="0" applyFont="1" applyFill="1" applyBorder="1" applyAlignment="1" applyProtection="1">
      <alignment vertical="center"/>
    </xf>
    <xf numFmtId="0" fontId="38" fillId="2" borderId="0" xfId="0" applyFont="1" applyFill="1" applyProtection="1"/>
    <xf numFmtId="0" fontId="38" fillId="0" borderId="0" xfId="0" applyFont="1" applyFill="1" applyAlignment="1" applyProtection="1">
      <alignment vertical="center"/>
    </xf>
    <xf numFmtId="49" fontId="38" fillId="0" borderId="0" xfId="0" applyNumberFormat="1" applyFont="1" applyFill="1" applyAlignment="1" applyProtection="1">
      <alignment vertical="center"/>
    </xf>
    <xf numFmtId="0" fontId="9" fillId="7" borderId="2" xfId="0" applyFont="1" applyFill="1" applyBorder="1" applyAlignment="1" applyProtection="1">
      <alignment vertical="center"/>
    </xf>
    <xf numFmtId="0" fontId="8" fillId="7" borderId="0" xfId="0" applyFont="1" applyFill="1" applyBorder="1" applyAlignment="1" applyProtection="1">
      <alignment vertical="center"/>
    </xf>
    <xf numFmtId="0" fontId="10" fillId="7" borderId="0" xfId="0" applyFont="1" applyFill="1" applyBorder="1" applyAlignment="1" applyProtection="1">
      <alignment vertical="center"/>
    </xf>
    <xf numFmtId="0" fontId="8" fillId="7" borderId="3" xfId="0" applyFont="1" applyFill="1" applyBorder="1" applyAlignment="1" applyProtection="1">
      <alignment vertical="center"/>
    </xf>
    <xf numFmtId="0" fontId="8" fillId="3" borderId="13" xfId="0" applyFont="1" applyFill="1" applyBorder="1" applyAlignment="1" applyProtection="1">
      <alignment vertical="center"/>
    </xf>
    <xf numFmtId="0" fontId="4" fillId="7" borderId="0" xfId="0" applyFont="1" applyFill="1" applyBorder="1" applyAlignment="1" applyProtection="1">
      <alignment vertical="center"/>
    </xf>
    <xf numFmtId="0" fontId="4" fillId="7" borderId="3" xfId="0" applyFont="1" applyFill="1" applyBorder="1" applyAlignment="1" applyProtection="1">
      <alignment vertical="center"/>
    </xf>
    <xf numFmtId="0" fontId="10" fillId="7" borderId="2" xfId="0" applyFont="1" applyFill="1" applyBorder="1" applyAlignment="1" applyProtection="1">
      <alignment vertical="center"/>
    </xf>
    <xf numFmtId="0" fontId="10" fillId="3" borderId="13" xfId="0" applyFont="1" applyFill="1" applyBorder="1" applyAlignment="1" applyProtection="1">
      <alignment vertical="top" wrapText="1"/>
    </xf>
    <xf numFmtId="0" fontId="10" fillId="7" borderId="5" xfId="0" applyFont="1" applyFill="1" applyBorder="1" applyAlignment="1" applyProtection="1">
      <alignment vertical="center"/>
    </xf>
    <xf numFmtId="0" fontId="10" fillId="7" borderId="6" xfId="0" applyFont="1" applyFill="1" applyBorder="1" applyAlignment="1" applyProtection="1">
      <alignment vertical="center"/>
    </xf>
    <xf numFmtId="0" fontId="10" fillId="7" borderId="7" xfId="0" applyFont="1" applyFill="1" applyBorder="1" applyAlignment="1" applyProtection="1">
      <alignment vertical="center"/>
    </xf>
    <xf numFmtId="0" fontId="10" fillId="3" borderId="13" xfId="0" applyFont="1" applyFill="1" applyBorder="1" applyAlignment="1" applyProtection="1">
      <alignment vertical="center"/>
    </xf>
    <xf numFmtId="0" fontId="38" fillId="7" borderId="5" xfId="0" applyFont="1" applyFill="1" applyBorder="1" applyAlignment="1" applyProtection="1">
      <alignment vertical="center"/>
    </xf>
    <xf numFmtId="0" fontId="38" fillId="2" borderId="0" xfId="0" applyFont="1" applyFill="1" applyAlignment="1" applyProtection="1"/>
    <xf numFmtId="0" fontId="38" fillId="0" borderId="0" xfId="0" applyFont="1" applyFill="1" applyBorder="1" applyAlignment="1" applyProtection="1"/>
    <xf numFmtId="0" fontId="38" fillId="0" borderId="0" xfId="0" applyFont="1" applyFill="1" applyAlignment="1" applyProtection="1"/>
    <xf numFmtId="49" fontId="38" fillId="0" borderId="0" xfId="0" applyNumberFormat="1" applyFont="1" applyFill="1" applyAlignment="1" applyProtection="1"/>
    <xf numFmtId="0" fontId="38" fillId="5" borderId="0" xfId="0" applyFont="1" applyFill="1" applyAlignment="1" applyProtection="1"/>
    <xf numFmtId="0" fontId="38" fillId="5" borderId="0" xfId="0" applyFont="1" applyFill="1" applyBorder="1" applyAlignment="1" applyProtection="1"/>
    <xf numFmtId="0" fontId="40" fillId="5" borderId="0" xfId="0" applyFont="1" applyFill="1" applyAlignment="1" applyProtection="1"/>
    <xf numFmtId="0" fontId="40" fillId="5" borderId="0" xfId="0" applyFont="1" applyFill="1" applyBorder="1" applyAlignment="1" applyProtection="1"/>
    <xf numFmtId="0" fontId="10" fillId="2" borderId="0" xfId="0" applyFont="1" applyFill="1" applyAlignment="1" applyProtection="1"/>
    <xf numFmtId="0" fontId="10" fillId="0" borderId="0" xfId="0" applyFont="1" applyFill="1" applyAlignment="1" applyProtection="1"/>
    <xf numFmtId="0" fontId="38" fillId="0" borderId="0" xfId="0" applyFont="1" applyFill="1" applyBorder="1" applyAlignment="1" applyProtection="1">
      <alignment vertical="center"/>
    </xf>
    <xf numFmtId="0" fontId="10" fillId="3" borderId="2" xfId="0" applyFont="1" applyFill="1" applyBorder="1" applyAlignment="1" applyProtection="1">
      <alignment vertical="top"/>
    </xf>
    <xf numFmtId="0" fontId="10" fillId="3" borderId="3" xfId="0" applyFont="1" applyFill="1" applyBorder="1" applyAlignment="1" applyProtection="1">
      <alignment vertical="top"/>
    </xf>
    <xf numFmtId="0" fontId="38" fillId="2" borderId="0" xfId="0" applyFont="1" applyFill="1" applyAlignment="1" applyProtection="1">
      <alignment vertical="top"/>
    </xf>
    <xf numFmtId="0" fontId="38" fillId="0" borderId="0" xfId="0" applyFont="1" applyFill="1" applyBorder="1" applyAlignment="1" applyProtection="1">
      <alignment vertical="top"/>
    </xf>
    <xf numFmtId="0" fontId="15" fillId="5" borderId="2" xfId="0" applyFont="1" applyFill="1" applyBorder="1" applyAlignment="1" applyProtection="1">
      <alignment vertical="top"/>
    </xf>
    <xf numFmtId="0" fontId="15" fillId="3" borderId="3" xfId="0" applyFont="1" applyFill="1" applyBorder="1" applyAlignment="1" applyProtection="1">
      <alignment vertical="top"/>
    </xf>
    <xf numFmtId="0" fontId="10" fillId="5" borderId="0" xfId="0" applyFont="1" applyFill="1" applyBorder="1" applyAlignment="1" applyProtection="1">
      <alignment horizontal="justify" vertical="top" wrapText="1"/>
    </xf>
    <xf numFmtId="0" fontId="7" fillId="3" borderId="0" xfId="0" applyFont="1" applyFill="1" applyBorder="1" applyAlignment="1" applyProtection="1">
      <alignment horizontal="left" vertical="top"/>
    </xf>
    <xf numFmtId="0" fontId="38" fillId="0" borderId="0" xfId="0" applyFont="1" applyFill="1" applyAlignment="1" applyProtection="1">
      <alignment vertical="top"/>
    </xf>
    <xf numFmtId="0" fontId="38" fillId="5" borderId="0" xfId="0" applyFont="1" applyFill="1" applyBorder="1" applyAlignment="1" applyProtection="1">
      <alignment vertical="top"/>
    </xf>
    <xf numFmtId="0" fontId="10" fillId="3" borderId="5" xfId="0" applyFont="1" applyFill="1" applyBorder="1" applyAlignment="1" applyProtection="1">
      <alignment vertical="top"/>
    </xf>
    <xf numFmtId="0" fontId="10" fillId="5" borderId="6" xfId="0" applyFont="1" applyFill="1" applyBorder="1" applyAlignment="1" applyProtection="1">
      <alignment horizontal="justify" vertical="top" wrapText="1"/>
    </xf>
    <xf numFmtId="0" fontId="10" fillId="3" borderId="7" xfId="0" applyFont="1" applyFill="1" applyBorder="1" applyAlignment="1" applyProtection="1">
      <alignment vertical="top"/>
    </xf>
    <xf numFmtId="0" fontId="9" fillId="3" borderId="9" xfId="0" applyFont="1" applyFill="1" applyBorder="1" applyAlignment="1" applyProtection="1">
      <alignment vertical="top"/>
    </xf>
    <xf numFmtId="0" fontId="4" fillId="3" borderId="10" xfId="0" applyFont="1" applyFill="1" applyBorder="1" applyAlignment="1" applyProtection="1">
      <alignment vertical="top"/>
    </xf>
    <xf numFmtId="0" fontId="9" fillId="3" borderId="11" xfId="0" applyFont="1" applyFill="1" applyBorder="1" applyAlignment="1" applyProtection="1">
      <alignment vertical="top"/>
    </xf>
    <xf numFmtId="0" fontId="9" fillId="3" borderId="2" xfId="0" applyFont="1" applyFill="1" applyBorder="1" applyAlignment="1" applyProtection="1">
      <alignment vertical="top"/>
    </xf>
    <xf numFmtId="0" fontId="8" fillId="3" borderId="0" xfId="0" applyFont="1" applyFill="1" applyBorder="1" applyAlignment="1" applyProtection="1">
      <alignment vertical="top"/>
    </xf>
    <xf numFmtId="0" fontId="8" fillId="3" borderId="3" xfId="0" applyFont="1" applyFill="1" applyBorder="1" applyAlignment="1" applyProtection="1">
      <alignment vertical="top"/>
    </xf>
    <xf numFmtId="0" fontId="9" fillId="5" borderId="2" xfId="0" applyFont="1" applyFill="1" applyBorder="1" applyAlignment="1" applyProtection="1">
      <alignment vertical="top"/>
    </xf>
    <xf numFmtId="0" fontId="9" fillId="3" borderId="3" xfId="0" applyFont="1" applyFill="1" applyBorder="1" applyAlignment="1" applyProtection="1">
      <alignment vertical="top"/>
    </xf>
    <xf numFmtId="0" fontId="10" fillId="5" borderId="2" xfId="0" applyFont="1" applyFill="1" applyBorder="1" applyAlignment="1" applyProtection="1">
      <alignment vertical="top"/>
    </xf>
    <xf numFmtId="0" fontId="13" fillId="5" borderId="0" xfId="0" applyFont="1" applyFill="1" applyAlignment="1" applyProtection="1">
      <alignment vertical="top"/>
    </xf>
    <xf numFmtId="0" fontId="13" fillId="5" borderId="10" xfId="0" applyFont="1" applyFill="1" applyBorder="1" applyAlignment="1" applyProtection="1">
      <alignment vertical="center"/>
    </xf>
    <xf numFmtId="0" fontId="13" fillId="5" borderId="10" xfId="0" applyFont="1" applyFill="1" applyBorder="1" applyAlignment="1" applyProtection="1"/>
    <xf numFmtId="0" fontId="14" fillId="5" borderId="11" xfId="0" applyFont="1" applyFill="1" applyBorder="1" applyAlignment="1" applyProtection="1">
      <alignment vertical="center"/>
    </xf>
    <xf numFmtId="0" fontId="13" fillId="5" borderId="0" xfId="0" applyFont="1" applyFill="1" applyAlignment="1" applyProtection="1">
      <alignment vertical="center"/>
    </xf>
    <xf numFmtId="0" fontId="0" fillId="5" borderId="0" xfId="0" applyFill="1"/>
    <xf numFmtId="0" fontId="41" fillId="5" borderId="0" xfId="0" applyFont="1" applyFill="1" applyAlignment="1" applyProtection="1">
      <alignment horizontal="center" vertical="top"/>
    </xf>
    <xf numFmtId="0" fontId="13" fillId="5" borderId="0" xfId="0" applyFont="1" applyFill="1" applyBorder="1" applyAlignment="1" applyProtection="1">
      <alignment vertical="center"/>
    </xf>
    <xf numFmtId="0" fontId="14" fillId="5" borderId="3" xfId="0" applyFont="1" applyFill="1" applyBorder="1" applyAlignment="1" applyProtection="1">
      <alignment vertical="center"/>
    </xf>
    <xf numFmtId="0" fontId="13" fillId="5" borderId="1" xfId="0" applyFont="1" applyFill="1" applyBorder="1" applyAlignment="1" applyProtection="1">
      <alignment vertical="center"/>
    </xf>
    <xf numFmtId="0" fontId="15" fillId="5" borderId="3" xfId="0" applyFont="1" applyFill="1" applyBorder="1" applyAlignment="1" applyProtection="1">
      <alignment vertical="center"/>
    </xf>
    <xf numFmtId="0" fontId="13" fillId="5" borderId="0" xfId="0" applyFont="1" applyFill="1" applyBorder="1" applyAlignment="1" applyProtection="1">
      <alignment horizontal="left"/>
    </xf>
    <xf numFmtId="0" fontId="17" fillId="5" borderId="4" xfId="0" applyFont="1" applyFill="1" applyBorder="1" applyAlignment="1" applyProtection="1">
      <alignment horizontal="center" vertical="center"/>
    </xf>
    <xf numFmtId="0" fontId="13" fillId="5" borderId="6" xfId="0" applyFont="1" applyFill="1" applyBorder="1" applyAlignment="1" applyProtection="1">
      <alignment vertical="center"/>
    </xf>
    <xf numFmtId="0" fontId="13" fillId="5" borderId="6" xfId="0" applyFont="1" applyFill="1" applyBorder="1" applyAlignment="1" applyProtection="1"/>
    <xf numFmtId="0" fontId="14" fillId="5" borderId="7" xfId="0" applyFont="1" applyFill="1" applyBorder="1" applyAlignment="1" applyProtection="1">
      <alignment vertical="center"/>
    </xf>
    <xf numFmtId="0" fontId="10" fillId="5" borderId="0" xfId="0" applyFont="1" applyFill="1" applyAlignment="1" applyProtection="1">
      <alignment vertical="top"/>
    </xf>
    <xf numFmtId="0" fontId="4" fillId="5" borderId="0" xfId="0" applyFont="1" applyFill="1" applyProtection="1"/>
    <xf numFmtId="0" fontId="4" fillId="5" borderId="0" xfId="0" applyFont="1" applyFill="1" applyBorder="1" applyAlignment="1" applyProtection="1">
      <alignment horizontal="justify" vertical="top" wrapText="1"/>
    </xf>
    <xf numFmtId="0" fontId="4" fillId="3" borderId="0" xfId="0" applyFont="1" applyFill="1" applyBorder="1" applyAlignment="1" applyProtection="1">
      <alignment horizontal="justify" vertical="top" wrapText="1"/>
    </xf>
    <xf numFmtId="0" fontId="4" fillId="3" borderId="0" xfId="0" applyFont="1" applyFill="1" applyBorder="1" applyAlignment="1" applyProtection="1">
      <alignment horizontal="justify" vertical="top"/>
    </xf>
    <xf numFmtId="0" fontId="10" fillId="5" borderId="5" xfId="0" applyFont="1" applyFill="1" applyBorder="1" applyAlignment="1" applyProtection="1">
      <alignment vertical="top"/>
    </xf>
    <xf numFmtId="0" fontId="10" fillId="5" borderId="6" xfId="0" applyFont="1" applyFill="1" applyBorder="1" applyAlignment="1" applyProtection="1">
      <alignment vertical="top"/>
    </xf>
    <xf numFmtId="0" fontId="10" fillId="5" borderId="6" xfId="0" applyFont="1" applyFill="1" applyBorder="1" applyAlignment="1" applyProtection="1">
      <alignment horizontal="right" vertical="top"/>
    </xf>
    <xf numFmtId="0" fontId="10" fillId="5" borderId="7" xfId="0" applyFont="1" applyFill="1" applyBorder="1" applyAlignment="1" applyProtection="1">
      <alignment vertical="top"/>
    </xf>
    <xf numFmtId="0" fontId="19" fillId="3" borderId="0" xfId="0" applyFont="1" applyFill="1" applyAlignment="1" applyProtection="1">
      <alignment horizontal="center" vertical="center" wrapText="1"/>
    </xf>
    <xf numFmtId="0" fontId="4" fillId="5" borderId="0" xfId="0" applyFont="1" applyFill="1" applyBorder="1" applyAlignment="1" applyProtection="1">
      <alignment horizontal="justify" vertical="top" wrapText="1"/>
    </xf>
    <xf numFmtId="0" fontId="18" fillId="5" borderId="0" xfId="0" applyFont="1" applyFill="1" applyAlignment="1" applyProtection="1">
      <alignment vertical="center"/>
    </xf>
    <xf numFmtId="0" fontId="0" fillId="8" borderId="0" xfId="0" applyFont="1" applyFill="1" applyAlignment="1" applyProtection="1">
      <alignment vertical="center"/>
    </xf>
    <xf numFmtId="0" fontId="18" fillId="5" borderId="0" xfId="0" applyFont="1" applyFill="1" applyAlignment="1" applyProtection="1">
      <alignment vertical="top"/>
    </xf>
    <xf numFmtId="0" fontId="18" fillId="5" borderId="0" xfId="0" applyFont="1" applyFill="1" applyBorder="1" applyAlignment="1" applyProtection="1">
      <alignment vertical="center"/>
    </xf>
    <xf numFmtId="0" fontId="18" fillId="5" borderId="0" xfId="0" applyFont="1" applyFill="1" applyBorder="1" applyAlignment="1" applyProtection="1">
      <alignment horizontal="right" vertical="center"/>
    </xf>
    <xf numFmtId="0" fontId="35" fillId="5" borderId="0" xfId="0" applyFont="1" applyFill="1" applyBorder="1" applyAlignment="1" applyProtection="1">
      <alignment vertical="center"/>
    </xf>
    <xf numFmtId="0" fontId="44" fillId="5" borderId="0" xfId="0" applyFont="1" applyFill="1" applyBorder="1" applyAlignment="1" applyProtection="1">
      <alignment horizontal="right" vertical="top"/>
    </xf>
    <xf numFmtId="0" fontId="46" fillId="5" borderId="0" xfId="0" applyFont="1" applyFill="1" applyBorder="1" applyAlignment="1" applyProtection="1">
      <alignment horizontal="justify" vertical="top" wrapText="1"/>
    </xf>
    <xf numFmtId="0" fontId="18" fillId="8" borderId="0" xfId="0" applyFont="1" applyFill="1" applyBorder="1" applyProtection="1"/>
    <xf numFmtId="0" fontId="46" fillId="5" borderId="0" xfId="0" applyFont="1" applyFill="1" applyBorder="1" applyAlignment="1" applyProtection="1">
      <alignment horizontal="justify" vertical="center" wrapText="1"/>
    </xf>
    <xf numFmtId="0" fontId="18" fillId="3" borderId="0" xfId="0" applyFont="1" applyFill="1" applyBorder="1" applyProtection="1"/>
    <xf numFmtId="0" fontId="44" fillId="5" borderId="0" xfId="0" applyFont="1" applyFill="1" applyAlignment="1" applyProtection="1">
      <alignment horizontal="right" vertical="top"/>
    </xf>
    <xf numFmtId="0" fontId="47" fillId="5" borderId="23" xfId="0" applyFont="1" applyFill="1" applyBorder="1" applyAlignment="1" applyProtection="1">
      <alignment horizontal="justify" vertical="top" wrapText="1"/>
    </xf>
    <xf numFmtId="0" fontId="47" fillId="5" borderId="22" xfId="0" applyFont="1" applyFill="1" applyBorder="1" applyAlignment="1" applyProtection="1">
      <alignment horizontal="justify" vertical="top" wrapText="1"/>
    </xf>
    <xf numFmtId="0" fontId="47" fillId="5" borderId="0" xfId="0" applyFont="1" applyFill="1" applyBorder="1" applyAlignment="1" applyProtection="1">
      <alignment horizontal="justify" vertical="top" wrapText="1"/>
    </xf>
    <xf numFmtId="0" fontId="44" fillId="5" borderId="0" xfId="0" applyFont="1" applyFill="1" applyBorder="1" applyAlignment="1" applyProtection="1">
      <alignment horizontal="left" vertical="center" wrapText="1"/>
    </xf>
    <xf numFmtId="0" fontId="44" fillId="5" borderId="0" xfId="0" applyFont="1" applyFill="1" applyAlignment="1" applyProtection="1">
      <alignment horizontal="left" vertical="center" wrapText="1"/>
    </xf>
    <xf numFmtId="0" fontId="44" fillId="5" borderId="0" xfId="0" applyFont="1" applyFill="1" applyBorder="1" applyAlignment="1" applyProtection="1">
      <alignment vertical="center" wrapText="1"/>
    </xf>
    <xf numFmtId="0" fontId="18" fillId="8" borderId="0" xfId="0" applyFont="1" applyFill="1" applyAlignment="1" applyProtection="1">
      <alignment vertical="center"/>
    </xf>
    <xf numFmtId="49" fontId="44" fillId="5" borderId="24" xfId="0" applyNumberFormat="1" applyFont="1" applyFill="1" applyBorder="1" applyAlignment="1" applyProtection="1">
      <alignment horizontal="center" vertical="center"/>
      <protection locked="0"/>
    </xf>
    <xf numFmtId="0" fontId="44" fillId="5" borderId="0" xfId="0" applyNumberFormat="1" applyFont="1" applyFill="1" applyBorder="1" applyAlignment="1" applyProtection="1">
      <alignment vertical="center" wrapText="1"/>
    </xf>
    <xf numFmtId="49" fontId="45" fillId="5" borderId="0" xfId="0" applyNumberFormat="1" applyFont="1" applyFill="1" applyBorder="1" applyAlignment="1" applyProtection="1">
      <alignment horizontal="center" vertical="center"/>
    </xf>
    <xf numFmtId="0" fontId="0" fillId="0" borderId="0" xfId="0" applyFont="1" applyFill="1" applyAlignment="1" applyProtection="1">
      <alignment vertical="center"/>
    </xf>
    <xf numFmtId="0" fontId="44" fillId="5" borderId="0" xfId="0" applyNumberFormat="1" applyFont="1" applyFill="1" applyBorder="1" applyAlignment="1" applyProtection="1">
      <alignment horizontal="center" vertical="center" wrapText="1"/>
    </xf>
    <xf numFmtId="0" fontId="48" fillId="5" borderId="0" xfId="0" applyFont="1" applyFill="1" applyBorder="1" applyAlignment="1" applyProtection="1">
      <alignment horizontal="center" vertical="top"/>
    </xf>
    <xf numFmtId="0" fontId="44" fillId="5" borderId="0" xfId="0" applyFont="1" applyFill="1" applyBorder="1" applyAlignment="1" applyProtection="1">
      <alignment horizontal="right" vertical="center"/>
    </xf>
    <xf numFmtId="0" fontId="46" fillId="5" borderId="0" xfId="0" applyFont="1" applyFill="1" applyAlignment="1" applyProtection="1">
      <alignment horizontal="justify" vertical="center" wrapText="1"/>
    </xf>
    <xf numFmtId="0" fontId="18" fillId="5" borderId="0" xfId="0" applyFont="1" applyFill="1" applyBorder="1" applyAlignment="1" applyProtection="1">
      <alignment vertical="top"/>
    </xf>
    <xf numFmtId="0" fontId="45" fillId="5" borderId="0" xfId="0" applyFont="1" applyFill="1" applyBorder="1" applyAlignment="1" applyProtection="1">
      <alignment horizontal="center"/>
    </xf>
    <xf numFmtId="49" fontId="18" fillId="5" borderId="25" xfId="0" applyNumberFormat="1" applyFont="1" applyFill="1" applyBorder="1" applyAlignment="1" applyProtection="1">
      <alignment vertical="center" wrapText="1"/>
    </xf>
    <xf numFmtId="0" fontId="49" fillId="5" borderId="1" xfId="0" applyFont="1" applyFill="1" applyBorder="1" applyAlignment="1" applyProtection="1">
      <alignment horizontal="right" vertical="center"/>
    </xf>
    <xf numFmtId="0" fontId="49" fillId="5" borderId="0" xfId="0" applyFont="1" applyFill="1" applyBorder="1" applyAlignment="1" applyProtection="1">
      <alignment horizontal="right" vertical="center"/>
    </xf>
    <xf numFmtId="0" fontId="0" fillId="10" borderId="0" xfId="0" applyFont="1" applyFill="1" applyProtection="1"/>
    <xf numFmtId="0" fontId="45" fillId="5" borderId="0" xfId="0" applyFont="1" applyFill="1" applyBorder="1" applyAlignment="1" applyProtection="1">
      <alignment horizontal="center" vertical="center"/>
    </xf>
    <xf numFmtId="0" fontId="50" fillId="5" borderId="23" xfId="0" applyFont="1" applyFill="1" applyBorder="1" applyAlignment="1" applyProtection="1">
      <alignment horizontal="justify" vertical="top" wrapText="1"/>
    </xf>
    <xf numFmtId="0" fontId="44" fillId="5" borderId="0" xfId="3" applyFont="1" applyFill="1" applyBorder="1" applyAlignment="1" applyProtection="1">
      <alignment horizontal="right" vertical="top"/>
    </xf>
    <xf numFmtId="0" fontId="44" fillId="5" borderId="23" xfId="3" applyFont="1" applyFill="1" applyBorder="1" applyAlignment="1" applyProtection="1">
      <alignment horizontal="left" vertical="top" wrapText="1"/>
    </xf>
    <xf numFmtId="0" fontId="44" fillId="5" borderId="22" xfId="3" applyFont="1" applyFill="1" applyBorder="1" applyAlignment="1" applyProtection="1">
      <alignment horizontal="left" vertical="top" wrapText="1"/>
    </xf>
    <xf numFmtId="0" fontId="44" fillId="5" borderId="0" xfId="0" applyFont="1" applyFill="1" applyBorder="1" applyAlignment="1" applyProtection="1">
      <alignment vertical="top"/>
    </xf>
    <xf numFmtId="0" fontId="42" fillId="5" borderId="0" xfId="0" applyFont="1" applyFill="1" applyAlignment="1" applyProtection="1">
      <alignment vertical="center" wrapText="1"/>
    </xf>
    <xf numFmtId="0" fontId="18" fillId="5" borderId="0" xfId="3" applyFont="1" applyFill="1" applyBorder="1" applyProtection="1"/>
    <xf numFmtId="0" fontId="18" fillId="5" borderId="0" xfId="0" applyFont="1" applyFill="1" applyProtection="1"/>
    <xf numFmtId="49" fontId="18" fillId="5" borderId="25" xfId="0" applyNumberFormat="1" applyFont="1" applyFill="1" applyBorder="1" applyAlignment="1" applyProtection="1">
      <alignment horizontal="left" vertical="center" wrapText="1"/>
    </xf>
    <xf numFmtId="0" fontId="48" fillId="5" borderId="0" xfId="0" applyFont="1" applyFill="1" applyBorder="1" applyAlignment="1" applyProtection="1">
      <alignment horizontal="right" vertical="top" wrapText="1"/>
    </xf>
    <xf numFmtId="0" fontId="45" fillId="5" borderId="0" xfId="0" applyFont="1" applyFill="1" applyBorder="1" applyAlignment="1" applyProtection="1"/>
    <xf numFmtId="0" fontId="45" fillId="5" borderId="0" xfId="0" applyFont="1" applyFill="1" applyBorder="1" applyAlignment="1" applyProtection="1">
      <alignment horizontal="left"/>
    </xf>
    <xf numFmtId="0" fontId="46" fillId="5" borderId="0" xfId="0" applyFont="1" applyFill="1" applyBorder="1" applyProtection="1"/>
    <xf numFmtId="0" fontId="18" fillId="5" borderId="0" xfId="0" applyFont="1" applyFill="1" applyBorder="1" applyAlignment="1" applyProtection="1">
      <alignment horizontal="left" vertical="center"/>
    </xf>
    <xf numFmtId="0" fontId="44" fillId="5" borderId="0" xfId="0" applyFont="1" applyFill="1" applyBorder="1" applyAlignment="1" applyProtection="1">
      <alignment horizontal="center"/>
    </xf>
    <xf numFmtId="0" fontId="45" fillId="5" borderId="0" xfId="0" applyFont="1" applyFill="1" applyBorder="1" applyAlignment="1" applyProtection="1">
      <alignment horizontal="right" vertical="center"/>
    </xf>
    <xf numFmtId="0" fontId="44" fillId="5" borderId="0" xfId="0" applyFont="1" applyFill="1" applyBorder="1" applyAlignment="1" applyProtection="1">
      <alignment horizontal="left" vertical="top" wrapText="1"/>
    </xf>
    <xf numFmtId="49" fontId="44" fillId="5" borderId="24" xfId="0" applyNumberFormat="1" applyFont="1" applyFill="1" applyBorder="1" applyAlignment="1" applyProtection="1">
      <alignment horizontal="center" vertical="center" wrapText="1"/>
      <protection locked="0"/>
    </xf>
    <xf numFmtId="0" fontId="45" fillId="5" borderId="0" xfId="0" applyFont="1" applyFill="1" applyBorder="1" applyAlignment="1" applyProtection="1">
      <alignment horizontal="left" vertical="center"/>
    </xf>
    <xf numFmtId="0" fontId="18" fillId="5" borderId="0" xfId="0" applyFont="1" applyFill="1" applyBorder="1" applyAlignment="1" applyProtection="1">
      <alignment horizontal="left"/>
    </xf>
    <xf numFmtId="49" fontId="18" fillId="5" borderId="24" xfId="0" applyNumberFormat="1" applyFont="1" applyFill="1" applyBorder="1" applyAlignment="1" applyProtection="1">
      <alignment horizontal="center" vertical="center" wrapText="1"/>
      <protection locked="0"/>
    </xf>
    <xf numFmtId="49" fontId="45" fillId="5" borderId="0" xfId="0" applyNumberFormat="1" applyFont="1" applyFill="1" applyBorder="1" applyAlignment="1" applyProtection="1">
      <alignment horizontal="left"/>
    </xf>
    <xf numFmtId="0" fontId="44" fillId="5" borderId="0" xfId="0" applyFont="1" applyFill="1" applyProtection="1"/>
    <xf numFmtId="0" fontId="18" fillId="3" borderId="0" xfId="0" applyFont="1" applyFill="1" applyBorder="1" applyAlignment="1" applyProtection="1">
      <alignment vertical="top"/>
    </xf>
    <xf numFmtId="0" fontId="45" fillId="3" borderId="0" xfId="0" applyFont="1" applyFill="1" applyBorder="1" applyAlignment="1" applyProtection="1">
      <alignment horizontal="left"/>
    </xf>
    <xf numFmtId="0" fontId="18" fillId="5" borderId="0" xfId="0" applyFont="1" applyFill="1" applyAlignment="1" applyProtection="1">
      <alignment horizontal="left" vertical="top" wrapText="1"/>
    </xf>
    <xf numFmtId="0" fontId="18" fillId="5" borderId="0" xfId="0" applyFont="1" applyFill="1" applyBorder="1" applyAlignment="1" applyProtection="1">
      <alignment horizontal="center"/>
    </xf>
    <xf numFmtId="0" fontId="44" fillId="5" borderId="0" xfId="0" applyFont="1" applyFill="1" applyBorder="1" applyAlignment="1" applyProtection="1">
      <alignment vertical="top" wrapText="1"/>
    </xf>
    <xf numFmtId="49" fontId="44" fillId="5" borderId="0" xfId="0" applyNumberFormat="1" applyFont="1" applyFill="1" applyBorder="1" applyAlignment="1" applyProtection="1">
      <alignment horizontal="center" vertical="center" wrapText="1"/>
    </xf>
    <xf numFmtId="49" fontId="18" fillId="5" borderId="0" xfId="0" applyNumberFormat="1" applyFont="1" applyFill="1" applyBorder="1" applyAlignment="1" applyProtection="1">
      <alignment horizontal="center" vertical="center"/>
    </xf>
    <xf numFmtId="0" fontId="18" fillId="5" borderId="0" xfId="0" applyFont="1" applyFill="1" applyBorder="1" applyAlignment="1" applyProtection="1">
      <alignment vertical="center" wrapText="1"/>
    </xf>
    <xf numFmtId="3" fontId="44" fillId="5" borderId="0" xfId="4" applyNumberFormat="1" applyFont="1" applyFill="1" applyBorder="1" applyAlignment="1" applyProtection="1">
      <alignment vertical="center" shrinkToFit="1"/>
    </xf>
    <xf numFmtId="0" fontId="45" fillId="5" borderId="0" xfId="0" applyNumberFormat="1" applyFont="1" applyFill="1" applyBorder="1" applyAlignment="1" applyProtection="1">
      <alignment vertical="center" wrapText="1"/>
    </xf>
    <xf numFmtId="0" fontId="0" fillId="5" borderId="25" xfId="0" applyFont="1" applyFill="1" applyBorder="1" applyAlignment="1" applyProtection="1">
      <alignment vertical="center"/>
    </xf>
    <xf numFmtId="3" fontId="18" fillId="5" borderId="0" xfId="4" applyNumberFormat="1" applyFont="1" applyFill="1" applyBorder="1" applyAlignment="1" applyProtection="1">
      <alignment vertical="center" shrinkToFit="1"/>
    </xf>
    <xf numFmtId="3" fontId="44" fillId="5" borderId="23" xfId="4" applyNumberFormat="1" applyFont="1" applyFill="1" applyBorder="1" applyAlignment="1" applyProtection="1">
      <alignment horizontal="center" vertical="center" shrinkToFit="1"/>
    </xf>
    <xf numFmtId="0" fontId="44" fillId="5" borderId="0" xfId="0" applyFont="1" applyFill="1" applyBorder="1" applyAlignment="1" applyProtection="1">
      <alignment horizontal="right" vertical="top" wrapText="1"/>
    </xf>
    <xf numFmtId="0" fontId="44" fillId="5" borderId="0" xfId="0" applyFont="1" applyFill="1" applyBorder="1" applyAlignment="1" applyProtection="1">
      <alignment horizontal="justify" vertical="top" wrapText="1"/>
    </xf>
    <xf numFmtId="0" fontId="51" fillId="5" borderId="0" xfId="0" applyFont="1" applyFill="1" applyProtection="1"/>
    <xf numFmtId="0" fontId="0" fillId="5" borderId="2" xfId="0" applyFont="1" applyFill="1" applyBorder="1" applyProtection="1"/>
    <xf numFmtId="0" fontId="0" fillId="5" borderId="3" xfId="0" applyFont="1" applyFill="1" applyBorder="1" applyProtection="1"/>
    <xf numFmtId="0" fontId="51" fillId="5" borderId="15" xfId="0" applyFont="1" applyFill="1" applyBorder="1" applyProtection="1"/>
    <xf numFmtId="0" fontId="51" fillId="5" borderId="15" xfId="0" applyFont="1" applyFill="1" applyBorder="1" applyAlignment="1" applyProtection="1">
      <alignment horizontal="center"/>
    </xf>
    <xf numFmtId="0" fontId="0" fillId="5" borderId="5" xfId="0" applyFont="1" applyFill="1" applyBorder="1" applyProtection="1"/>
    <xf numFmtId="0" fontId="0" fillId="5" borderId="6" xfId="0" applyFont="1" applyFill="1" applyBorder="1" applyProtection="1"/>
    <xf numFmtId="0" fontId="0" fillId="5" borderId="6" xfId="0" applyFont="1" applyFill="1" applyBorder="1" applyAlignment="1" applyProtection="1">
      <alignment horizontal="right"/>
    </xf>
    <xf numFmtId="0" fontId="0" fillId="5" borderId="7" xfId="0" applyFont="1" applyFill="1" applyBorder="1" applyProtection="1"/>
    <xf numFmtId="0" fontId="0" fillId="5" borderId="0" xfId="0" applyFont="1" applyFill="1" applyBorder="1" applyAlignment="1" applyProtection="1">
      <alignment horizontal="right"/>
    </xf>
    <xf numFmtId="0" fontId="21" fillId="5" borderId="0" xfId="0" applyFont="1" applyFill="1" applyBorder="1" applyAlignment="1" applyProtection="1">
      <alignment vertical="center"/>
    </xf>
    <xf numFmtId="0" fontId="19" fillId="5" borderId="0" xfId="0" applyFont="1" applyFill="1" applyBorder="1" applyAlignment="1" applyProtection="1">
      <alignment vertical="center"/>
    </xf>
    <xf numFmtId="0" fontId="44" fillId="5" borderId="0" xfId="3" applyFont="1" applyFill="1" applyBorder="1" applyAlignment="1" applyProtection="1">
      <alignment horizontal="left" vertical="top" wrapText="1"/>
    </xf>
    <xf numFmtId="0" fontId="20" fillId="5" borderId="0" xfId="0" applyFont="1" applyFill="1" applyBorder="1" applyAlignment="1" applyProtection="1">
      <alignment horizontal="justify" vertical="center" wrapText="1"/>
    </xf>
    <xf numFmtId="0" fontId="45" fillId="5" borderId="0" xfId="0" applyFont="1" applyFill="1" applyBorder="1" applyAlignment="1" applyProtection="1">
      <alignment vertical="top"/>
    </xf>
    <xf numFmtId="0" fontId="0" fillId="5" borderId="0" xfId="0" applyFont="1" applyFill="1" applyBorder="1" applyAlignment="1" applyProtection="1">
      <alignment vertical="top"/>
    </xf>
    <xf numFmtId="0" fontId="0" fillId="6" borderId="0" xfId="0" applyFont="1" applyFill="1" applyBorder="1" applyAlignment="1" applyProtection="1">
      <alignment vertical="center"/>
    </xf>
    <xf numFmtId="0" fontId="38" fillId="5" borderId="0" xfId="0" applyFont="1" applyFill="1" applyBorder="1" applyAlignment="1" applyProtection="1">
      <alignment vertical="center" wrapText="1"/>
    </xf>
    <xf numFmtId="0" fontId="38" fillId="5" borderId="0" xfId="0" applyFont="1" applyFill="1" applyBorder="1" applyAlignment="1" applyProtection="1">
      <alignment vertical="center"/>
    </xf>
    <xf numFmtId="0" fontId="21" fillId="0" borderId="0" xfId="0" applyFont="1" applyFill="1" applyBorder="1" applyAlignment="1" applyProtection="1">
      <alignment vertical="center"/>
    </xf>
    <xf numFmtId="0" fontId="20" fillId="0" borderId="0" xfId="0" applyFont="1" applyFill="1" applyBorder="1" applyAlignment="1" applyProtection="1">
      <alignment horizontal="justify" vertical="center" wrapText="1"/>
    </xf>
    <xf numFmtId="0" fontId="20" fillId="5" borderId="0" xfId="0" applyFont="1" applyFill="1" applyBorder="1" applyAlignment="1" applyProtection="1">
      <alignment horizontal="justify" vertical="top" wrapText="1"/>
    </xf>
    <xf numFmtId="49" fontId="0" fillId="5" borderId="29" xfId="0" applyNumberFormat="1" applyFont="1" applyFill="1" applyBorder="1" applyAlignment="1" applyProtection="1">
      <alignment horizontal="center" vertical="center"/>
    </xf>
    <xf numFmtId="0" fontId="12" fillId="0" borderId="0" xfId="0" applyFont="1" applyFill="1" applyAlignment="1" applyProtection="1">
      <alignment vertical="center"/>
    </xf>
    <xf numFmtId="0" fontId="12" fillId="11" borderId="0" xfId="0" applyFont="1" applyFill="1" applyAlignment="1" applyProtection="1">
      <alignment vertical="center"/>
    </xf>
    <xf numFmtId="0" fontId="12" fillId="12" borderId="0" xfId="0" applyFont="1" applyFill="1" applyAlignment="1" applyProtection="1">
      <alignment vertical="center"/>
    </xf>
    <xf numFmtId="0" fontId="12" fillId="13" borderId="0" xfId="0" applyFont="1" applyFill="1" applyAlignment="1" applyProtection="1">
      <alignment vertical="center"/>
    </xf>
    <xf numFmtId="0" fontId="0" fillId="5" borderId="0" xfId="0" applyFill="1" applyAlignment="1" applyProtection="1">
      <alignment vertical="center"/>
    </xf>
    <xf numFmtId="0" fontId="10" fillId="0" borderId="33" xfId="0" applyFont="1" applyFill="1" applyBorder="1" applyAlignment="1" applyProtection="1">
      <alignment vertical="center"/>
    </xf>
    <xf numFmtId="0" fontId="12" fillId="0" borderId="0" xfId="0" applyFont="1" applyFill="1" applyBorder="1" applyAlignment="1" applyProtection="1">
      <alignment vertical="center"/>
    </xf>
    <xf numFmtId="0" fontId="0" fillId="5" borderId="25" xfId="0" applyFill="1" applyBorder="1" applyProtection="1"/>
    <xf numFmtId="3" fontId="0" fillId="5" borderId="25" xfId="0" applyNumberFormat="1" applyFill="1" applyBorder="1" applyProtection="1"/>
    <xf numFmtId="0" fontId="0" fillId="14" borderId="25" xfId="0" applyFill="1" applyBorder="1" applyProtection="1"/>
    <xf numFmtId="0" fontId="12" fillId="14" borderId="25" xfId="0" applyFont="1" applyFill="1" applyBorder="1" applyAlignment="1" applyProtection="1">
      <alignment horizontal="center"/>
    </xf>
    <xf numFmtId="0" fontId="18" fillId="8" borderId="0" xfId="0" applyFont="1" applyFill="1" applyBorder="1" applyAlignment="1" applyProtection="1">
      <alignment vertical="center"/>
    </xf>
    <xf numFmtId="0" fontId="12" fillId="14" borderId="25" xfId="0" applyFont="1" applyFill="1" applyBorder="1" applyProtection="1"/>
    <xf numFmtId="0" fontId="12" fillId="5" borderId="25" xfId="0" applyFont="1" applyFill="1" applyBorder="1" applyAlignment="1" applyProtection="1">
      <alignment horizontal="center"/>
    </xf>
    <xf numFmtId="3" fontId="0" fillId="5" borderId="24" xfId="0" applyNumberFormat="1" applyFont="1" applyFill="1" applyBorder="1" applyProtection="1"/>
    <xf numFmtId="0" fontId="0" fillId="5" borderId="25" xfId="0" applyFill="1" applyBorder="1" applyAlignment="1" applyProtection="1">
      <alignment horizontal="center" wrapText="1"/>
    </xf>
    <xf numFmtId="0" fontId="0" fillId="5" borderId="25" xfId="0" applyFill="1" applyBorder="1" applyAlignment="1" applyProtection="1">
      <alignment horizontal="center"/>
    </xf>
    <xf numFmtId="3" fontId="0" fillId="5" borderId="25" xfId="0" applyNumberFormat="1" applyFill="1" applyBorder="1" applyAlignment="1" applyProtection="1">
      <alignment horizontal="center"/>
    </xf>
    <xf numFmtId="0" fontId="0" fillId="5" borderId="25" xfId="0" applyFill="1" applyBorder="1" applyAlignment="1" applyProtection="1"/>
    <xf numFmtId="0" fontId="0" fillId="0" borderId="0" xfId="0" applyFont="1" applyFill="1" applyBorder="1" applyAlignment="1" applyProtection="1">
      <alignment vertical="center"/>
    </xf>
    <xf numFmtId="0" fontId="0" fillId="5" borderId="34" xfId="0" applyFill="1" applyBorder="1" applyAlignment="1" applyProtection="1">
      <alignment horizontal="center"/>
    </xf>
    <xf numFmtId="0" fontId="0" fillId="5" borderId="35" xfId="0" applyFill="1" applyBorder="1" applyAlignment="1" applyProtection="1">
      <alignment horizontal="center"/>
    </xf>
    <xf numFmtId="0" fontId="0" fillId="5" borderId="36" xfId="0" applyFill="1" applyBorder="1" applyAlignment="1" applyProtection="1">
      <alignment horizontal="center"/>
    </xf>
    <xf numFmtId="3" fontId="0" fillId="5" borderId="37" xfId="0" applyNumberFormat="1" applyFill="1" applyBorder="1" applyAlignment="1" applyProtection="1">
      <alignment horizontal="center"/>
    </xf>
    <xf numFmtId="0" fontId="0" fillId="5" borderId="37" xfId="0" applyFill="1" applyBorder="1" applyAlignment="1" applyProtection="1">
      <alignment horizontal="center"/>
    </xf>
    <xf numFmtId="0" fontId="12" fillId="5" borderId="0" xfId="0" applyFont="1" applyFill="1" applyBorder="1" applyAlignment="1" applyProtection="1">
      <alignment horizontal="center" vertical="center"/>
    </xf>
    <xf numFmtId="0" fontId="0" fillId="5" borderId="38" xfId="0" applyFill="1" applyBorder="1" applyAlignment="1" applyProtection="1">
      <alignment horizontal="center"/>
    </xf>
    <xf numFmtId="0" fontId="0" fillId="5" borderId="39" xfId="0" applyFill="1" applyBorder="1" applyAlignment="1" applyProtection="1">
      <alignment horizontal="center"/>
    </xf>
    <xf numFmtId="0" fontId="12" fillId="5" borderId="0" xfId="0" applyFont="1" applyFill="1" applyBorder="1" applyAlignment="1" applyProtection="1">
      <alignment vertical="center"/>
    </xf>
    <xf numFmtId="0" fontId="0" fillId="5" borderId="25" xfId="0" applyFill="1" applyBorder="1" applyAlignment="1" applyProtection="1">
      <alignment horizontal="center" vertical="center"/>
    </xf>
    <xf numFmtId="0" fontId="0" fillId="5" borderId="0" xfId="0" applyFill="1" applyBorder="1" applyAlignment="1" applyProtection="1">
      <alignment vertical="center"/>
    </xf>
    <xf numFmtId="0" fontId="0" fillId="5" borderId="25" xfId="0" applyFill="1" applyBorder="1" applyAlignment="1" applyProtection="1">
      <alignment vertical="center"/>
    </xf>
    <xf numFmtId="0" fontId="0" fillId="0" borderId="0" xfId="0" applyFill="1" applyProtection="1"/>
    <xf numFmtId="0" fontId="52" fillId="5" borderId="0" xfId="0" applyFont="1" applyFill="1" applyBorder="1" applyAlignment="1" applyProtection="1">
      <alignment vertical="center"/>
    </xf>
    <xf numFmtId="0" fontId="0" fillId="0" borderId="25" xfId="0" applyFont="1" applyFill="1" applyBorder="1" applyProtection="1"/>
    <xf numFmtId="0" fontId="52" fillId="5" borderId="25" xfId="0" applyFont="1" applyFill="1" applyBorder="1" applyAlignment="1" applyProtection="1">
      <alignment vertical="center"/>
    </xf>
    <xf numFmtId="0" fontId="0" fillId="6" borderId="25" xfId="0" applyFill="1" applyBorder="1" applyAlignment="1" applyProtection="1">
      <alignment horizontal="center" vertical="center"/>
    </xf>
    <xf numFmtId="3" fontId="44" fillId="5" borderId="0" xfId="4" applyNumberFormat="1" applyFont="1" applyFill="1" applyBorder="1" applyAlignment="1" applyProtection="1">
      <alignment horizontal="center" vertical="center" shrinkToFit="1"/>
    </xf>
    <xf numFmtId="0" fontId="42" fillId="5" borderId="0" xfId="0" applyFont="1" applyFill="1" applyAlignment="1" applyProtection="1">
      <alignment horizontal="justify" vertical="center" wrapText="1"/>
    </xf>
    <xf numFmtId="0" fontId="44" fillId="5" borderId="0" xfId="0" applyFont="1" applyFill="1" applyBorder="1" applyAlignment="1" applyProtection="1">
      <alignment horizontal="center" vertical="center"/>
    </xf>
    <xf numFmtId="0" fontId="42" fillId="5" borderId="0" xfId="0" applyFont="1" applyFill="1" applyBorder="1" applyAlignment="1" applyProtection="1">
      <alignment horizontal="justify" vertical="center" wrapText="1"/>
    </xf>
    <xf numFmtId="0" fontId="44" fillId="5" borderId="0" xfId="0" applyFont="1" applyFill="1" applyAlignment="1" applyProtection="1">
      <alignment horizontal="justify" vertical="top" wrapText="1"/>
    </xf>
    <xf numFmtId="0" fontId="44" fillId="5" borderId="0" xfId="0" applyFont="1" applyFill="1" applyBorder="1" applyAlignment="1" applyProtection="1">
      <alignment horizontal="center" vertical="center" wrapText="1"/>
    </xf>
    <xf numFmtId="0" fontId="42" fillId="5" borderId="0" xfId="0" applyFont="1" applyFill="1" applyBorder="1" applyAlignment="1" applyProtection="1">
      <alignment horizontal="justify" vertical="top" wrapText="1"/>
    </xf>
    <xf numFmtId="0" fontId="18" fillId="5" borderId="0" xfId="0" applyFont="1" applyFill="1" applyBorder="1" applyAlignment="1" applyProtection="1">
      <alignment horizontal="left" vertical="center" wrapText="1"/>
    </xf>
    <xf numFmtId="0" fontId="44" fillId="5" borderId="0" xfId="0" applyFont="1" applyFill="1" applyAlignment="1" applyProtection="1">
      <alignment horizontal="justify" vertical="center" wrapText="1"/>
    </xf>
    <xf numFmtId="0" fontId="44" fillId="5" borderId="0" xfId="0" applyFont="1" applyFill="1" applyAlignment="1" applyProtection="1">
      <alignment horizontal="left" vertical="top" wrapText="1"/>
    </xf>
    <xf numFmtId="0" fontId="44" fillId="5" borderId="0" xfId="3" applyFont="1" applyFill="1" applyAlignment="1" applyProtection="1">
      <alignment horizontal="justify" vertical="top" wrapText="1"/>
    </xf>
    <xf numFmtId="0" fontId="51" fillId="5" borderId="4" xfId="0" applyFont="1" applyFill="1" applyBorder="1" applyAlignment="1" applyProtection="1">
      <alignment horizontal="left" vertical="top" wrapText="1"/>
    </xf>
    <xf numFmtId="0" fontId="44" fillId="5" borderId="0" xfId="3" applyFont="1" applyFill="1" applyAlignment="1" applyProtection="1">
      <alignment horizontal="left" vertical="top" wrapText="1"/>
    </xf>
    <xf numFmtId="0" fontId="0" fillId="5" borderId="25" xfId="0" applyFont="1" applyFill="1" applyBorder="1" applyAlignment="1" applyProtection="1">
      <alignment horizontal="center" vertical="center"/>
    </xf>
    <xf numFmtId="0" fontId="0" fillId="14" borderId="40" xfId="0" applyFill="1" applyBorder="1" applyAlignment="1" applyProtection="1">
      <alignment horizontal="center"/>
    </xf>
    <xf numFmtId="0" fontId="0" fillId="5" borderId="41" xfId="0" applyFill="1" applyBorder="1" applyAlignment="1" applyProtection="1">
      <alignment vertical="center"/>
    </xf>
    <xf numFmtId="0" fontId="12" fillId="5" borderId="41" xfId="0" applyFont="1" applyFill="1" applyBorder="1" applyAlignment="1" applyProtection="1">
      <alignment horizontal="left" vertical="center"/>
    </xf>
    <xf numFmtId="0" fontId="0" fillId="14" borderId="25" xfId="0" applyFont="1" applyFill="1" applyBorder="1" applyAlignment="1" applyProtection="1">
      <alignment vertical="center"/>
    </xf>
    <xf numFmtId="0" fontId="48" fillId="5" borderId="0" xfId="0" applyFont="1" applyFill="1" applyBorder="1" applyAlignment="1" applyProtection="1">
      <alignment horizontal="center" vertical="center"/>
    </xf>
    <xf numFmtId="0" fontId="0" fillId="5" borderId="0" xfId="0" applyFill="1" applyBorder="1" applyProtection="1"/>
    <xf numFmtId="3" fontId="0" fillId="5" borderId="0" xfId="0" applyNumberFormat="1" applyFont="1" applyFill="1" applyBorder="1" applyProtection="1"/>
    <xf numFmtId="0" fontId="0" fillId="0" borderId="25" xfId="0" applyFill="1" applyBorder="1" applyProtection="1"/>
    <xf numFmtId="0" fontId="12" fillId="6" borderId="25" xfId="0" applyFont="1" applyFill="1" applyBorder="1" applyAlignment="1" applyProtection="1">
      <alignment horizontal="center" vertical="center"/>
    </xf>
    <xf numFmtId="0" fontId="0" fillId="6" borderId="25" xfId="0" applyFont="1" applyFill="1" applyBorder="1" applyAlignment="1" applyProtection="1">
      <alignment horizontal="center" vertical="center"/>
    </xf>
    <xf numFmtId="0" fontId="12" fillId="6" borderId="25" xfId="0" applyFont="1" applyFill="1" applyBorder="1" applyAlignment="1" applyProtection="1">
      <alignment horizontal="center"/>
    </xf>
    <xf numFmtId="3" fontId="0" fillId="6" borderId="25" xfId="0" applyNumberFormat="1" applyFont="1" applyFill="1" applyBorder="1" applyAlignment="1" applyProtection="1">
      <alignment horizontal="center" vertical="center"/>
    </xf>
    <xf numFmtId="3" fontId="0" fillId="16" borderId="25" xfId="0" applyNumberFormat="1" applyFont="1" applyFill="1" applyBorder="1" applyAlignment="1" applyProtection="1">
      <alignment vertical="center"/>
    </xf>
    <xf numFmtId="3" fontId="0" fillId="5" borderId="25" xfId="0" applyNumberFormat="1" applyFont="1" applyFill="1" applyBorder="1" applyAlignment="1" applyProtection="1">
      <alignment horizontal="center" vertical="center"/>
    </xf>
    <xf numFmtId="0" fontId="0" fillId="14" borderId="24" xfId="0" applyFont="1" applyFill="1" applyBorder="1" applyProtection="1"/>
    <xf numFmtId="49" fontId="18" fillId="5" borderId="29" xfId="4" applyNumberFormat="1" applyFont="1" applyFill="1" applyBorder="1" applyAlignment="1" applyProtection="1">
      <alignment horizontal="center" vertical="center" shrinkToFit="1"/>
    </xf>
    <xf numFmtId="0" fontId="0" fillId="0" borderId="25" xfId="0" applyBorder="1" applyProtection="1"/>
    <xf numFmtId="3" fontId="0" fillId="0" borderId="25" xfId="0" applyNumberFormat="1" applyBorder="1" applyProtection="1"/>
    <xf numFmtId="0" fontId="0" fillId="15" borderId="25" xfId="0" applyFill="1" applyBorder="1" applyProtection="1"/>
    <xf numFmtId="0" fontId="0" fillId="0" borderId="25" xfId="0" applyBorder="1" applyAlignment="1" applyProtection="1">
      <alignment wrapText="1"/>
    </xf>
    <xf numFmtId="0" fontId="0" fillId="0" borderId="40" xfId="0" applyFill="1" applyBorder="1" applyProtection="1"/>
    <xf numFmtId="3" fontId="18" fillId="5" borderId="25" xfId="4" applyNumberFormat="1"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protection locked="0"/>
    </xf>
    <xf numFmtId="0" fontId="0" fillId="5" borderId="25" xfId="0" applyFill="1" applyBorder="1" applyAlignment="1" applyProtection="1">
      <alignment horizontal="center" vertical="center"/>
      <protection locked="0"/>
    </xf>
    <xf numFmtId="0" fontId="34" fillId="0" borderId="0" xfId="5" applyProtection="1">
      <protection locked="0"/>
    </xf>
    <xf numFmtId="0" fontId="36" fillId="5" borderId="0" xfId="5" applyFont="1" applyFill="1" applyBorder="1" applyAlignment="1" applyProtection="1">
      <alignment horizontal="left" vertical="top"/>
      <protection locked="0"/>
    </xf>
    <xf numFmtId="0" fontId="19" fillId="3" borderId="0" xfId="0" applyFont="1" applyFill="1" applyAlignment="1" applyProtection="1">
      <alignment horizontal="center" vertical="center" wrapText="1"/>
    </xf>
    <xf numFmtId="0" fontId="11" fillId="5" borderId="0" xfId="0" applyFont="1" applyFill="1" applyBorder="1" applyAlignment="1" applyProtection="1">
      <alignment horizontal="center" vertical="center"/>
    </xf>
    <xf numFmtId="0" fontId="22" fillId="3" borderId="0" xfId="0" applyFont="1" applyFill="1" applyAlignment="1" applyProtection="1">
      <alignment horizontal="center" vertical="center"/>
    </xf>
    <xf numFmtId="0" fontId="4" fillId="3" borderId="0" xfId="0" applyFont="1" applyFill="1" applyBorder="1" applyAlignment="1" applyProtection="1">
      <alignment horizontal="right" vertical="top" wrapText="1"/>
    </xf>
    <xf numFmtId="0" fontId="4" fillId="3" borderId="4" xfId="0" applyFont="1" applyFill="1" applyBorder="1" applyAlignment="1" applyProtection="1">
      <alignment horizontal="left" vertical="top" wrapText="1"/>
      <protection locked="0"/>
    </xf>
    <xf numFmtId="0" fontId="13" fillId="5" borderId="0" xfId="0" applyFont="1" applyFill="1" applyBorder="1" applyAlignment="1" applyProtection="1">
      <alignment horizontal="justify" vertical="top" wrapText="1"/>
    </xf>
    <xf numFmtId="0" fontId="4" fillId="5" borderId="0" xfId="0" applyFont="1" applyFill="1" applyBorder="1" applyAlignment="1" applyProtection="1">
      <alignment horizontal="justify" vertical="top" wrapText="1"/>
    </xf>
    <xf numFmtId="0" fontId="14" fillId="5" borderId="4" xfId="0" applyFont="1" applyFill="1" applyBorder="1" applyAlignment="1" applyProtection="1">
      <alignment horizontal="left" vertical="top" wrapText="1"/>
    </xf>
    <xf numFmtId="0" fontId="4" fillId="5" borderId="6" xfId="0" applyFont="1" applyFill="1" applyBorder="1" applyAlignment="1" applyProtection="1">
      <alignment horizontal="justify" vertical="top" wrapText="1"/>
    </xf>
    <xf numFmtId="2" fontId="9" fillId="5" borderId="4" xfId="0" applyNumberFormat="1" applyFont="1" applyFill="1" applyBorder="1" applyAlignment="1" applyProtection="1">
      <alignment horizontal="left" vertical="top" wrapText="1"/>
    </xf>
    <xf numFmtId="0" fontId="10" fillId="5" borderId="0" xfId="0" applyFont="1" applyFill="1" applyBorder="1" applyAlignment="1" applyProtection="1">
      <alignment horizontal="center" vertical="top" wrapText="1"/>
    </xf>
    <xf numFmtId="0" fontId="4" fillId="3" borderId="0" xfId="0" applyFont="1" applyFill="1" applyBorder="1" applyAlignment="1" applyProtection="1">
      <alignment horizontal="justify" vertical="top" wrapText="1"/>
    </xf>
    <xf numFmtId="0" fontId="4" fillId="3" borderId="0" xfId="0" applyFont="1" applyFill="1" applyBorder="1" applyAlignment="1" applyProtection="1">
      <alignment horizontal="justify" vertical="top"/>
    </xf>
    <xf numFmtId="0" fontId="39" fillId="7" borderId="9" xfId="0" applyFont="1" applyFill="1" applyBorder="1" applyAlignment="1" applyProtection="1">
      <alignment horizontal="left" vertical="center"/>
    </xf>
    <xf numFmtId="0" fontId="39" fillId="7" borderId="10" xfId="0" applyFont="1" applyFill="1" applyBorder="1" applyAlignment="1" applyProtection="1">
      <alignment horizontal="left" vertical="center"/>
    </xf>
    <xf numFmtId="0" fontId="39" fillId="7" borderId="11" xfId="0" applyFont="1" applyFill="1" applyBorder="1" applyAlignment="1" applyProtection="1">
      <alignment horizontal="left" vertical="center"/>
    </xf>
    <xf numFmtId="0" fontId="9" fillId="7" borderId="2" xfId="0" applyFont="1" applyFill="1" applyBorder="1" applyAlignment="1" applyProtection="1">
      <alignment horizontal="left" vertical="center"/>
    </xf>
    <xf numFmtId="0" fontId="9" fillId="7" borderId="0" xfId="0" applyFont="1" applyFill="1" applyBorder="1" applyAlignment="1" applyProtection="1">
      <alignment horizontal="left" vertical="center"/>
    </xf>
    <xf numFmtId="0" fontId="9" fillId="7" borderId="3" xfId="0" applyFont="1" applyFill="1" applyBorder="1" applyAlignment="1" applyProtection="1">
      <alignment horizontal="left" vertical="center"/>
    </xf>
    <xf numFmtId="0" fontId="4" fillId="7" borderId="6" xfId="0" applyFont="1" applyFill="1" applyBorder="1" applyAlignment="1" applyProtection="1">
      <alignment horizontal="justify" vertical="center"/>
    </xf>
    <xf numFmtId="0" fontId="4" fillId="7" borderId="7" xfId="0" applyFont="1" applyFill="1" applyBorder="1" applyAlignment="1" applyProtection="1">
      <alignment horizontal="justify" vertical="center"/>
    </xf>
    <xf numFmtId="0" fontId="37" fillId="3" borderId="0" xfId="5" applyFont="1" applyFill="1" applyAlignment="1" applyProtection="1">
      <alignment horizontal="center" vertical="center" wrapText="1"/>
      <protection locked="0"/>
    </xf>
    <xf numFmtId="0" fontId="7" fillId="3" borderId="16"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4" fillId="7" borderId="0" xfId="0" applyFont="1" applyFill="1" applyBorder="1" applyAlignment="1" applyProtection="1">
      <alignment horizontal="justify" vertical="top" wrapText="1"/>
    </xf>
    <xf numFmtId="0" fontId="4" fillId="7" borderId="3" xfId="0" applyFont="1" applyFill="1" applyBorder="1" applyAlignment="1" applyProtection="1">
      <alignment horizontal="justify" vertical="top" wrapText="1"/>
    </xf>
    <xf numFmtId="0" fontId="3" fillId="3" borderId="4" xfId="0" applyFont="1" applyFill="1" applyBorder="1" applyAlignment="1" applyProtection="1">
      <alignment horizontal="left"/>
      <protection locked="0"/>
    </xf>
    <xf numFmtId="0" fontId="2" fillId="5" borderId="1" xfId="0" applyFont="1" applyFill="1" applyBorder="1" applyAlignment="1" applyProtection="1">
      <alignment horizontal="center" vertical="center"/>
    </xf>
    <xf numFmtId="0" fontId="7" fillId="5" borderId="0" xfId="0" applyFont="1" applyFill="1" applyBorder="1" applyAlignment="1" applyProtection="1">
      <alignment horizontal="justify" vertical="center" wrapText="1"/>
    </xf>
    <xf numFmtId="0" fontId="3" fillId="3" borderId="4" xfId="0" applyFont="1" applyFill="1" applyBorder="1" applyAlignment="1" applyProtection="1">
      <alignment horizontal="center"/>
      <protection locked="0"/>
    </xf>
    <xf numFmtId="0" fontId="3" fillId="3" borderId="15" xfId="0" applyFont="1" applyFill="1" applyBorder="1" applyAlignment="1" applyProtection="1">
      <alignment horizontal="left"/>
      <protection locked="0"/>
    </xf>
    <xf numFmtId="0" fontId="3" fillId="3" borderId="15" xfId="0" applyFont="1" applyFill="1" applyBorder="1" applyAlignment="1" applyProtection="1">
      <alignment horizontal="center"/>
      <protection locked="0"/>
    </xf>
    <xf numFmtId="0" fontId="4" fillId="3" borderId="0" xfId="0" applyFont="1" applyFill="1" applyBorder="1" applyAlignment="1" applyProtection="1">
      <alignment horizontal="justify" vertical="top" wrapText="1"/>
      <protection locked="0"/>
    </xf>
    <xf numFmtId="0" fontId="4" fillId="3" borderId="6" xfId="0" applyFont="1" applyFill="1" applyBorder="1" applyAlignment="1" applyProtection="1">
      <alignment horizontal="justify" vertical="top" wrapText="1"/>
      <protection locked="0"/>
    </xf>
    <xf numFmtId="0" fontId="24" fillId="5" borderId="0" xfId="0" applyFont="1" applyFill="1" applyAlignment="1" applyProtection="1">
      <alignment horizontal="center" vertical="center" wrapText="1"/>
    </xf>
    <xf numFmtId="0" fontId="7" fillId="3" borderId="16"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protection locked="0"/>
    </xf>
    <xf numFmtId="0" fontId="37" fillId="5" borderId="0" xfId="5" applyFont="1" applyFill="1" applyAlignment="1" applyProtection="1">
      <alignment horizontal="center" vertical="center" wrapText="1"/>
      <protection locked="0"/>
    </xf>
    <xf numFmtId="0" fontId="23" fillId="5" borderId="0" xfId="0" applyFont="1" applyFill="1" applyBorder="1" applyAlignment="1" applyProtection="1">
      <alignment horizontal="center" vertical="center" wrapText="1"/>
    </xf>
    <xf numFmtId="0" fontId="0" fillId="5" borderId="25" xfId="0" applyFont="1" applyFill="1" applyBorder="1" applyAlignment="1" applyProtection="1">
      <alignment horizontal="center" vertical="center"/>
      <protection locked="0"/>
    </xf>
    <xf numFmtId="0" fontId="18" fillId="5" borderId="25" xfId="0" applyFont="1" applyFill="1" applyBorder="1" applyAlignment="1" applyProtection="1">
      <alignment vertical="center" wrapText="1"/>
    </xf>
    <xf numFmtId="0" fontId="59" fillId="5" borderId="0" xfId="0" applyNumberFormat="1" applyFont="1" applyFill="1" applyBorder="1" applyAlignment="1" applyProtection="1">
      <alignment horizontal="center" vertical="center" wrapText="1"/>
    </xf>
    <xf numFmtId="0" fontId="58" fillId="5" borderId="0" xfId="0" applyNumberFormat="1" applyFont="1" applyFill="1" applyBorder="1" applyAlignment="1" applyProtection="1">
      <alignment horizontal="center" vertical="center" wrapText="1"/>
    </xf>
    <xf numFmtId="0" fontId="53" fillId="5" borderId="0" xfId="0" applyNumberFormat="1" applyFont="1" applyFill="1" applyBorder="1" applyAlignment="1" applyProtection="1">
      <alignment horizontal="center" vertical="center" wrapText="1"/>
    </xf>
    <xf numFmtId="0" fontId="55" fillId="5" borderId="0" xfId="0" applyNumberFormat="1" applyFont="1" applyFill="1" applyBorder="1" applyAlignment="1" applyProtection="1">
      <alignment horizontal="center" vertical="center" wrapText="1"/>
    </xf>
    <xf numFmtId="0" fontId="42" fillId="5" borderId="0" xfId="0" applyFont="1" applyFill="1" applyAlignment="1" applyProtection="1">
      <alignment horizontal="justify" vertical="center" wrapText="1"/>
    </xf>
    <xf numFmtId="3" fontId="18" fillId="5" borderId="16" xfId="4" applyNumberFormat="1" applyFont="1" applyFill="1" applyBorder="1" applyAlignment="1" applyProtection="1">
      <alignment horizontal="center" vertical="center" shrinkToFit="1"/>
      <protection locked="0"/>
    </xf>
    <xf numFmtId="3" fontId="18" fillId="5" borderId="15" xfId="4" applyNumberFormat="1" applyFont="1" applyFill="1" applyBorder="1" applyAlignment="1" applyProtection="1">
      <alignment horizontal="center" vertical="center" shrinkToFit="1"/>
      <protection locked="0"/>
    </xf>
    <xf numFmtId="3" fontId="18" fillId="5" borderId="17" xfId="4" applyNumberFormat="1" applyFont="1" applyFill="1" applyBorder="1" applyAlignment="1" applyProtection="1">
      <alignment horizontal="center" vertical="center" shrinkToFit="1"/>
      <protection locked="0"/>
    </xf>
    <xf numFmtId="0" fontId="18" fillId="5" borderId="25" xfId="0" applyNumberFormat="1" applyFont="1" applyFill="1" applyBorder="1" applyAlignment="1" applyProtection="1">
      <alignment horizontal="center" vertical="center"/>
    </xf>
    <xf numFmtId="3" fontId="18" fillId="5" borderId="16" xfId="0" applyNumberFormat="1" applyFont="1" applyFill="1" applyBorder="1" applyAlignment="1" applyProtection="1">
      <alignment horizontal="center" vertical="center"/>
      <protection locked="0"/>
    </xf>
    <xf numFmtId="3" fontId="18" fillId="5" borderId="15" xfId="0" applyNumberFormat="1" applyFont="1" applyFill="1" applyBorder="1" applyAlignment="1" applyProtection="1">
      <alignment horizontal="center" vertical="center"/>
      <protection locked="0"/>
    </xf>
    <xf numFmtId="3" fontId="18" fillId="5" borderId="17" xfId="0" applyNumberFormat="1" applyFont="1" applyFill="1" applyBorder="1" applyAlignment="1" applyProtection="1">
      <alignment horizontal="center" vertical="center"/>
      <protection locked="0"/>
    </xf>
    <xf numFmtId="0" fontId="44" fillId="5" borderId="25" xfId="0" applyFont="1" applyFill="1" applyBorder="1" applyAlignment="1" applyProtection="1">
      <alignment horizontal="center" vertical="center" wrapText="1"/>
      <protection locked="0"/>
    </xf>
    <xf numFmtId="0" fontId="2" fillId="5" borderId="25" xfId="0" applyFont="1" applyFill="1" applyBorder="1" applyAlignment="1" applyProtection="1">
      <alignment horizontal="center" vertical="center"/>
    </xf>
    <xf numFmtId="0" fontId="18" fillId="5" borderId="16" xfId="0" applyNumberFormat="1" applyFont="1" applyFill="1" applyBorder="1" applyAlignment="1" applyProtection="1">
      <alignment horizontal="justify" vertical="center" wrapText="1"/>
    </xf>
    <xf numFmtId="0" fontId="18" fillId="5" borderId="15" xfId="0" applyNumberFormat="1" applyFont="1" applyFill="1" applyBorder="1" applyAlignment="1" applyProtection="1">
      <alignment horizontal="justify" vertical="center" wrapText="1"/>
    </xf>
    <xf numFmtId="0" fontId="18" fillId="5" borderId="17" xfId="0" applyNumberFormat="1" applyFont="1" applyFill="1" applyBorder="1" applyAlignment="1" applyProtection="1">
      <alignment horizontal="justify" vertical="center" wrapText="1"/>
    </xf>
    <xf numFmtId="0" fontId="48" fillId="5" borderId="25" xfId="0" applyFont="1" applyFill="1" applyBorder="1" applyAlignment="1" applyProtection="1">
      <alignment horizontal="center" vertical="center" wrapText="1"/>
    </xf>
    <xf numFmtId="0" fontId="18" fillId="5" borderId="19" xfId="0" applyFont="1" applyFill="1" applyBorder="1" applyAlignment="1" applyProtection="1">
      <alignment horizontal="center" vertical="center"/>
      <protection locked="0"/>
    </xf>
    <xf numFmtId="0" fontId="44" fillId="5" borderId="8" xfId="0" applyFont="1" applyFill="1" applyBorder="1" applyAlignment="1" applyProtection="1">
      <alignment horizontal="center" vertical="center"/>
      <protection locked="0"/>
    </xf>
    <xf numFmtId="0" fontId="44" fillId="5" borderId="20" xfId="0" applyFont="1" applyFill="1" applyBorder="1" applyAlignment="1" applyProtection="1">
      <alignment horizontal="center" vertical="center"/>
      <protection locked="0"/>
    </xf>
    <xf numFmtId="0" fontId="18" fillId="5" borderId="16" xfId="0" applyFont="1" applyFill="1" applyBorder="1" applyAlignment="1" applyProtection="1">
      <alignment horizontal="center" vertical="center" wrapText="1"/>
      <protection locked="0"/>
    </xf>
    <xf numFmtId="0" fontId="18" fillId="5" borderId="17" xfId="0" applyFont="1" applyFill="1" applyBorder="1" applyAlignment="1" applyProtection="1">
      <alignment horizontal="center" vertical="center" wrapText="1"/>
      <protection locked="0"/>
    </xf>
    <xf numFmtId="0" fontId="42" fillId="5" borderId="0" xfId="0" applyFont="1" applyFill="1" applyBorder="1" applyAlignment="1" applyProtection="1">
      <alignment horizontal="justify" vertical="center" wrapText="1"/>
    </xf>
    <xf numFmtId="0" fontId="42" fillId="5" borderId="12" xfId="0" applyFont="1" applyFill="1" applyBorder="1" applyAlignment="1" applyProtection="1">
      <alignment horizontal="justify" vertical="center" wrapText="1"/>
    </xf>
    <xf numFmtId="0" fontId="47" fillId="5" borderId="21" xfId="0" applyFont="1" applyFill="1" applyBorder="1" applyAlignment="1" applyProtection="1">
      <alignment horizontal="justify" vertical="top" wrapText="1"/>
    </xf>
    <xf numFmtId="0" fontId="47" fillId="5" borderId="1" xfId="0" applyFont="1" applyFill="1" applyBorder="1" applyAlignment="1" applyProtection="1">
      <alignment horizontal="justify" vertical="top" wrapText="1"/>
    </xf>
    <xf numFmtId="0" fontId="47" fillId="5" borderId="18" xfId="0" applyFont="1" applyFill="1" applyBorder="1" applyAlignment="1" applyProtection="1">
      <alignment horizontal="justify" vertical="top" wrapText="1"/>
    </xf>
    <xf numFmtId="0" fontId="42" fillId="5" borderId="0" xfId="0" applyFont="1" applyFill="1" applyBorder="1" applyAlignment="1" applyProtection="1">
      <alignment horizontal="justify" vertical="justify" wrapText="1"/>
    </xf>
    <xf numFmtId="0" fontId="42" fillId="5" borderId="12" xfId="0" applyFont="1" applyFill="1" applyBorder="1" applyAlignment="1" applyProtection="1">
      <alignment horizontal="justify" vertical="justify" wrapText="1"/>
    </xf>
    <xf numFmtId="0" fontId="18" fillId="5" borderId="16" xfId="0" applyFont="1" applyFill="1" applyBorder="1" applyAlignment="1" applyProtection="1">
      <alignment horizontal="center" vertical="center"/>
      <protection locked="0"/>
    </xf>
    <xf numFmtId="0" fontId="18" fillId="5" borderId="15" xfId="0" applyFont="1" applyFill="1" applyBorder="1" applyAlignment="1" applyProtection="1">
      <alignment horizontal="center" vertical="center"/>
      <protection locked="0"/>
    </xf>
    <xf numFmtId="0" fontId="18" fillId="5" borderId="17" xfId="0" applyFont="1" applyFill="1" applyBorder="1" applyAlignment="1" applyProtection="1">
      <alignment horizontal="center" vertical="center"/>
      <protection locked="0"/>
    </xf>
    <xf numFmtId="0" fontId="44" fillId="9" borderId="26" xfId="0" applyFont="1" applyFill="1" applyBorder="1" applyAlignment="1" applyProtection="1">
      <alignment horizontal="center" vertical="center"/>
    </xf>
    <xf numFmtId="0" fontId="44" fillId="9" borderId="27" xfId="0" applyFont="1" applyFill="1" applyBorder="1" applyAlignment="1" applyProtection="1">
      <alignment horizontal="center" vertical="center"/>
    </xf>
    <xf numFmtId="0" fontId="44" fillId="9" borderId="28" xfId="0" applyFont="1" applyFill="1" applyBorder="1" applyAlignment="1" applyProtection="1">
      <alignment horizontal="center" vertical="center"/>
    </xf>
    <xf numFmtId="0" fontId="44" fillId="5" borderId="16" xfId="0" applyFont="1" applyFill="1" applyBorder="1" applyAlignment="1" applyProtection="1">
      <alignment horizontal="center" vertical="center"/>
    </xf>
    <xf numFmtId="0" fontId="44" fillId="5" borderId="15" xfId="0" applyFont="1" applyFill="1" applyBorder="1" applyAlignment="1" applyProtection="1">
      <alignment horizontal="center" vertical="center"/>
    </xf>
    <xf numFmtId="0" fontId="44" fillId="5" borderId="17" xfId="0" applyFont="1" applyFill="1" applyBorder="1" applyAlignment="1" applyProtection="1">
      <alignment horizontal="center" vertical="center"/>
    </xf>
    <xf numFmtId="0" fontId="18" fillId="5" borderId="16" xfId="0" applyFont="1" applyFill="1" applyBorder="1" applyAlignment="1" applyProtection="1">
      <alignment horizontal="justify" vertical="center" wrapText="1"/>
    </xf>
    <xf numFmtId="0" fontId="18" fillId="5" borderId="15" xfId="0" applyFont="1" applyFill="1" applyBorder="1" applyAlignment="1" applyProtection="1">
      <alignment horizontal="justify" vertical="center" wrapText="1"/>
    </xf>
    <xf numFmtId="0" fontId="18" fillId="5" borderId="17" xfId="0" applyFont="1" applyFill="1" applyBorder="1" applyAlignment="1" applyProtection="1">
      <alignment horizontal="justify" vertical="center" wrapText="1"/>
    </xf>
    <xf numFmtId="0" fontId="44" fillId="5" borderId="19" xfId="0" applyFont="1" applyFill="1" applyBorder="1" applyAlignment="1" applyProtection="1">
      <alignment horizontal="center"/>
      <protection locked="0"/>
    </xf>
    <xf numFmtId="0" fontId="44" fillId="5" borderId="8" xfId="0" applyFont="1" applyFill="1" applyBorder="1" applyAlignment="1" applyProtection="1">
      <alignment horizontal="center"/>
      <protection locked="0"/>
    </xf>
    <xf numFmtId="0" fontId="44" fillId="5" borderId="20" xfId="0" applyFont="1" applyFill="1" applyBorder="1" applyAlignment="1" applyProtection="1">
      <alignment horizontal="center"/>
      <protection locked="0"/>
    </xf>
    <xf numFmtId="0" fontId="18" fillId="5" borderId="2" xfId="0" applyFont="1" applyFill="1" applyBorder="1" applyAlignment="1" applyProtection="1">
      <alignment horizontal="left" vertical="center" wrapText="1"/>
    </xf>
    <xf numFmtId="0" fontId="18" fillId="5" borderId="0" xfId="0" applyFont="1" applyFill="1" applyBorder="1" applyAlignment="1" applyProtection="1">
      <alignment horizontal="left" vertical="center" wrapText="1"/>
    </xf>
    <xf numFmtId="0" fontId="18" fillId="5" borderId="3" xfId="0" applyFont="1" applyFill="1" applyBorder="1" applyAlignment="1" applyProtection="1">
      <alignment horizontal="left" vertical="center" wrapText="1"/>
    </xf>
    <xf numFmtId="0" fontId="18" fillId="5" borderId="2" xfId="0" applyFont="1" applyFill="1" applyBorder="1" applyAlignment="1" applyProtection="1">
      <alignment horizontal="justify" vertical="center" wrapText="1"/>
    </xf>
    <xf numFmtId="0" fontId="18" fillId="5" borderId="0" xfId="0" applyFont="1" applyFill="1" applyBorder="1" applyAlignment="1" applyProtection="1">
      <alignment horizontal="justify" vertical="center" wrapText="1"/>
    </xf>
    <xf numFmtId="0" fontId="44" fillId="5" borderId="19" xfId="0" applyFont="1" applyFill="1" applyBorder="1" applyAlignment="1" applyProtection="1">
      <alignment horizontal="center" vertical="center"/>
      <protection locked="0"/>
    </xf>
    <xf numFmtId="0" fontId="44" fillId="5" borderId="0" xfId="3" applyFont="1" applyFill="1" applyAlignment="1" applyProtection="1">
      <alignment horizontal="justify" vertical="top" wrapText="1"/>
    </xf>
    <xf numFmtId="0" fontId="44" fillId="5" borderId="0" xfId="3" applyFont="1" applyFill="1" applyAlignment="1" applyProtection="1">
      <alignment horizontal="left" vertical="top" wrapText="1"/>
    </xf>
    <xf numFmtId="0" fontId="44" fillId="5" borderId="0" xfId="0" applyFont="1" applyFill="1" applyAlignment="1" applyProtection="1">
      <alignment horizontal="justify" vertical="top" wrapText="1"/>
    </xf>
    <xf numFmtId="0" fontId="18" fillId="5" borderId="19" xfId="0" applyFont="1" applyFill="1" applyBorder="1" applyAlignment="1" applyProtection="1">
      <alignment horizontal="center"/>
      <protection locked="0"/>
    </xf>
    <xf numFmtId="0" fontId="18" fillId="5" borderId="8" xfId="0" applyFont="1" applyFill="1" applyBorder="1" applyAlignment="1" applyProtection="1">
      <alignment horizontal="center"/>
      <protection locked="0"/>
    </xf>
    <xf numFmtId="0" fontId="18" fillId="5" borderId="20" xfId="0" applyFont="1" applyFill="1" applyBorder="1" applyAlignment="1" applyProtection="1">
      <alignment horizontal="center"/>
      <protection locked="0"/>
    </xf>
    <xf numFmtId="0" fontId="44" fillId="5" borderId="0" xfId="0" applyFont="1" applyFill="1" applyAlignment="1" applyProtection="1">
      <alignment horizontal="left" vertical="top" wrapText="1"/>
    </xf>
    <xf numFmtId="0" fontId="51" fillId="5" borderId="21" xfId="0" applyFont="1" applyFill="1" applyBorder="1" applyAlignment="1" applyProtection="1">
      <alignment horizontal="left" vertical="top" wrapText="1"/>
    </xf>
    <xf numFmtId="0" fontId="51" fillId="5" borderId="1" xfId="0" applyFont="1" applyFill="1" applyBorder="1" applyAlignment="1" applyProtection="1">
      <alignment horizontal="left" vertical="top" wrapText="1"/>
    </xf>
    <xf numFmtId="0" fontId="51" fillId="5" borderId="18" xfId="0" applyFont="1" applyFill="1" applyBorder="1" applyAlignment="1" applyProtection="1">
      <alignment horizontal="left" vertical="top" wrapText="1"/>
    </xf>
    <xf numFmtId="0" fontId="51" fillId="5" borderId="23" xfId="0" applyFont="1" applyFill="1" applyBorder="1" applyAlignment="1" applyProtection="1">
      <alignment horizontal="left" vertical="top" wrapText="1"/>
    </xf>
    <xf numFmtId="0" fontId="51" fillId="5" borderId="0" xfId="0" applyFont="1" applyFill="1" applyBorder="1" applyAlignment="1" applyProtection="1">
      <alignment horizontal="left" vertical="top" wrapText="1"/>
    </xf>
    <xf numFmtId="0" fontId="51" fillId="5" borderId="12" xfId="0" applyFont="1" applyFill="1" applyBorder="1" applyAlignment="1" applyProtection="1">
      <alignment horizontal="left" vertical="top" wrapText="1"/>
    </xf>
    <xf numFmtId="0" fontId="51" fillId="5" borderId="22" xfId="0" applyFont="1" applyFill="1" applyBorder="1" applyAlignment="1" applyProtection="1">
      <alignment horizontal="left" vertical="top" wrapText="1"/>
    </xf>
    <xf numFmtId="0" fontId="51" fillId="5" borderId="4" xfId="0" applyFont="1" applyFill="1" applyBorder="1" applyAlignment="1" applyProtection="1">
      <alignment horizontal="left" vertical="top" wrapText="1"/>
    </xf>
    <xf numFmtId="0" fontId="51" fillId="5" borderId="14" xfId="0" applyFont="1" applyFill="1" applyBorder="1" applyAlignment="1" applyProtection="1">
      <alignment horizontal="left" vertical="top" wrapText="1"/>
    </xf>
    <xf numFmtId="0" fontId="18" fillId="5" borderId="4" xfId="0" applyFont="1" applyFill="1" applyBorder="1" applyAlignment="1" applyProtection="1">
      <alignment horizontal="center"/>
      <protection locked="0"/>
    </xf>
    <xf numFmtId="0" fontId="18" fillId="5" borderId="25" xfId="0" applyFont="1" applyFill="1" applyBorder="1" applyAlignment="1" applyProtection="1">
      <alignment vertical="center" wrapText="1"/>
      <protection locked="0"/>
    </xf>
    <xf numFmtId="0" fontId="31" fillId="5" borderId="4" xfId="0" applyFont="1" applyFill="1" applyBorder="1" applyAlignment="1" applyProtection="1">
      <alignment horizontal="justify" vertical="top" wrapText="1"/>
    </xf>
    <xf numFmtId="0" fontId="18" fillId="5" borderId="16" xfId="0" applyFont="1" applyFill="1" applyBorder="1" applyAlignment="1" applyProtection="1">
      <alignment horizontal="left" vertical="top" wrapText="1"/>
      <protection locked="0"/>
    </xf>
    <xf numFmtId="0" fontId="18" fillId="5" borderId="15" xfId="0" applyFont="1" applyFill="1" applyBorder="1" applyAlignment="1" applyProtection="1">
      <alignment horizontal="left" vertical="top" wrapText="1"/>
      <protection locked="0"/>
    </xf>
    <xf numFmtId="0" fontId="18" fillId="5" borderId="17" xfId="0" applyFont="1" applyFill="1" applyBorder="1" applyAlignment="1" applyProtection="1">
      <alignment horizontal="left" vertical="top" wrapText="1"/>
      <protection locked="0"/>
    </xf>
    <xf numFmtId="0" fontId="42" fillId="5" borderId="4" xfId="0" applyFont="1" applyFill="1" applyBorder="1" applyAlignment="1" applyProtection="1">
      <alignment horizontal="justify" vertical="center" wrapText="1"/>
    </xf>
    <xf numFmtId="0" fontId="42" fillId="5" borderId="14" xfId="0" applyFont="1" applyFill="1" applyBorder="1" applyAlignment="1" applyProtection="1">
      <alignment horizontal="justify" vertical="center" wrapText="1"/>
    </xf>
    <xf numFmtId="0" fontId="44" fillId="5" borderId="21" xfId="0" applyFont="1" applyFill="1" applyBorder="1" applyAlignment="1" applyProtection="1">
      <alignment horizontal="center" vertical="center" wrapText="1"/>
    </xf>
    <xf numFmtId="0" fontId="44" fillId="5" borderId="1" xfId="0" applyFont="1" applyFill="1" applyBorder="1" applyAlignment="1" applyProtection="1">
      <alignment horizontal="center" vertical="center" wrapText="1"/>
    </xf>
    <xf numFmtId="0" fontId="44" fillId="5" borderId="18" xfId="0" applyFont="1" applyFill="1" applyBorder="1" applyAlignment="1" applyProtection="1">
      <alignment horizontal="center" vertical="center" wrapText="1"/>
    </xf>
    <xf numFmtId="0" fontId="44" fillId="5" borderId="23" xfId="0" applyFont="1" applyFill="1" applyBorder="1" applyAlignment="1" applyProtection="1">
      <alignment horizontal="center" vertical="center" wrapText="1"/>
    </xf>
    <xf numFmtId="0" fontId="44" fillId="5" borderId="0" xfId="0" applyFont="1" applyFill="1" applyBorder="1" applyAlignment="1" applyProtection="1">
      <alignment horizontal="center" vertical="center" wrapText="1"/>
    </xf>
    <xf numFmtId="0" fontId="44" fillId="5" borderId="12" xfId="0" applyFont="1" applyFill="1" applyBorder="1" applyAlignment="1" applyProtection="1">
      <alignment horizontal="center" vertical="center" wrapText="1"/>
    </xf>
    <xf numFmtId="0" fontId="44" fillId="5" borderId="22" xfId="0" applyFont="1" applyFill="1" applyBorder="1" applyAlignment="1" applyProtection="1">
      <alignment horizontal="center" vertical="center" wrapText="1"/>
    </xf>
    <xf numFmtId="0" fontId="44" fillId="5" borderId="4" xfId="0" applyFont="1" applyFill="1" applyBorder="1" applyAlignment="1" applyProtection="1">
      <alignment horizontal="center" vertical="center" wrapText="1"/>
    </xf>
    <xf numFmtId="0" fontId="44" fillId="5" borderId="14" xfId="0" applyFont="1" applyFill="1" applyBorder="1" applyAlignment="1" applyProtection="1">
      <alignment horizontal="center" vertical="center" wrapText="1"/>
    </xf>
    <xf numFmtId="0" fontId="18" fillId="5" borderId="15" xfId="0" applyFont="1" applyFill="1" applyBorder="1" applyAlignment="1" applyProtection="1">
      <alignment horizontal="center" vertical="center" wrapText="1"/>
      <protection locked="0"/>
    </xf>
    <xf numFmtId="0" fontId="44" fillId="5" borderId="0" xfId="0" applyFont="1" applyFill="1" applyAlignment="1" applyProtection="1">
      <alignment horizontal="justify" vertical="center" wrapText="1"/>
    </xf>
    <xf numFmtId="0" fontId="50" fillId="5" borderId="21" xfId="0" applyFont="1" applyFill="1" applyBorder="1" applyAlignment="1" applyProtection="1">
      <alignment horizontal="justify" vertical="top" wrapText="1"/>
    </xf>
    <xf numFmtId="0" fontId="50" fillId="5" borderId="1" xfId="0" applyFont="1" applyFill="1" applyBorder="1" applyAlignment="1" applyProtection="1">
      <alignment horizontal="justify" vertical="top" wrapText="1"/>
    </xf>
    <xf numFmtId="0" fontId="50" fillId="5" borderId="18" xfId="0" applyFont="1" applyFill="1" applyBorder="1" applyAlignment="1" applyProtection="1">
      <alignment horizontal="justify" vertical="top" wrapText="1"/>
    </xf>
    <xf numFmtId="0" fontId="18" fillId="5" borderId="16" xfId="0" applyFont="1" applyFill="1" applyBorder="1" applyAlignment="1" applyProtection="1">
      <alignment vertical="center"/>
    </xf>
    <xf numFmtId="0" fontId="0" fillId="0" borderId="15" xfId="0" applyBorder="1" applyProtection="1"/>
    <xf numFmtId="0" fontId="0" fillId="0" borderId="17" xfId="0" applyBorder="1" applyProtection="1"/>
    <xf numFmtId="0" fontId="42" fillId="5" borderId="0" xfId="0" applyFont="1" applyFill="1" applyBorder="1" applyAlignment="1" applyProtection="1">
      <alignment horizontal="justify" vertical="top" wrapText="1"/>
    </xf>
    <xf numFmtId="0" fontId="42" fillId="5" borderId="12" xfId="0" applyFont="1" applyFill="1" applyBorder="1" applyAlignment="1" applyProtection="1">
      <alignment horizontal="justify" vertical="top" wrapText="1"/>
    </xf>
    <xf numFmtId="0" fontId="44" fillId="5" borderId="16" xfId="0" applyFont="1" applyFill="1" applyBorder="1" applyAlignment="1" applyProtection="1">
      <alignment horizontal="center" vertical="center" wrapText="1"/>
    </xf>
    <xf numFmtId="0" fontId="44" fillId="5" borderId="15" xfId="0" applyFont="1" applyFill="1" applyBorder="1" applyAlignment="1" applyProtection="1">
      <alignment horizontal="center" vertical="center" wrapText="1"/>
    </xf>
    <xf numFmtId="0" fontId="44" fillId="5" borderId="17" xfId="0" applyFont="1" applyFill="1" applyBorder="1" applyAlignment="1" applyProtection="1">
      <alignment horizontal="center" vertical="center" wrapText="1"/>
    </xf>
    <xf numFmtId="0" fontId="42" fillId="5" borderId="0" xfId="0" applyFont="1" applyFill="1" applyBorder="1" applyAlignment="1" applyProtection="1">
      <alignment horizontal="justify" vertical="top"/>
    </xf>
    <xf numFmtId="0" fontId="42" fillId="5" borderId="12" xfId="0" applyFont="1" applyFill="1" applyBorder="1" applyAlignment="1" applyProtection="1">
      <alignment horizontal="justify" vertical="top"/>
    </xf>
    <xf numFmtId="49" fontId="18" fillId="5" borderId="25" xfId="0" applyNumberFormat="1" applyFont="1" applyFill="1" applyBorder="1" applyAlignment="1" applyProtection="1">
      <alignment horizontal="justify" vertical="center" wrapText="1"/>
    </xf>
    <xf numFmtId="0" fontId="18" fillId="5" borderId="16" xfId="0" applyNumberFormat="1" applyFont="1" applyFill="1" applyBorder="1" applyAlignment="1" applyProtection="1">
      <alignment horizontal="center" vertical="center" wrapText="1"/>
      <protection locked="0"/>
    </xf>
    <xf numFmtId="0" fontId="18" fillId="5" borderId="17" xfId="0" applyNumberFormat="1" applyFont="1" applyFill="1" applyBorder="1" applyAlignment="1" applyProtection="1">
      <alignment horizontal="center" vertical="center" wrapText="1"/>
      <protection locked="0"/>
    </xf>
    <xf numFmtId="49" fontId="18" fillId="5" borderId="25" xfId="0" applyNumberFormat="1" applyFont="1" applyFill="1" applyBorder="1" applyAlignment="1" applyProtection="1">
      <alignment horizontal="justify" vertical="top" wrapText="1"/>
    </xf>
    <xf numFmtId="0" fontId="27" fillId="5" borderId="21" xfId="0" applyFont="1" applyFill="1" applyBorder="1" applyAlignment="1" applyProtection="1">
      <alignment horizontal="center" vertical="center" textRotation="90" wrapText="1"/>
    </xf>
    <xf numFmtId="0" fontId="27" fillId="5" borderId="18" xfId="0" applyFont="1" applyFill="1" applyBorder="1" applyAlignment="1" applyProtection="1">
      <alignment horizontal="center" vertical="center" textRotation="90" wrapText="1"/>
    </xf>
    <xf numFmtId="0" fontId="27" fillId="5" borderId="22" xfId="0" applyFont="1" applyFill="1" applyBorder="1" applyAlignment="1" applyProtection="1">
      <alignment horizontal="center" vertical="center" textRotation="90" wrapText="1"/>
    </xf>
    <xf numFmtId="0" fontId="27" fillId="5" borderId="14" xfId="0" applyFont="1" applyFill="1" applyBorder="1" applyAlignment="1" applyProtection="1">
      <alignment horizontal="center" vertical="center" textRotation="90" wrapText="1"/>
    </xf>
    <xf numFmtId="0" fontId="18" fillId="5" borderId="16" xfId="0" applyFont="1" applyFill="1" applyBorder="1" applyAlignment="1" applyProtection="1">
      <alignment horizontal="left" vertical="center" wrapText="1"/>
    </xf>
    <xf numFmtId="0" fontId="18" fillId="5" borderId="15" xfId="0" applyFont="1" applyFill="1" applyBorder="1" applyAlignment="1" applyProtection="1">
      <alignment horizontal="left" vertical="center" wrapText="1"/>
    </xf>
    <xf numFmtId="0" fontId="18" fillId="5" borderId="17" xfId="0" applyFont="1" applyFill="1" applyBorder="1" applyAlignment="1" applyProtection="1">
      <alignment horizontal="left" vertical="center" wrapText="1"/>
    </xf>
    <xf numFmtId="0" fontId="27" fillId="5" borderId="23" xfId="0" applyFont="1" applyFill="1" applyBorder="1" applyAlignment="1" applyProtection="1">
      <alignment horizontal="center" vertical="center" textRotation="90" wrapText="1"/>
    </xf>
    <xf numFmtId="0" fontId="27" fillId="5" borderId="12" xfId="0" applyFont="1" applyFill="1" applyBorder="1" applyAlignment="1" applyProtection="1">
      <alignment horizontal="center" vertical="center" textRotation="90" wrapText="1"/>
    </xf>
    <xf numFmtId="0" fontId="18" fillId="5" borderId="25" xfId="0" applyFont="1" applyFill="1" applyBorder="1" applyAlignment="1" applyProtection="1">
      <alignment horizontal="center" vertical="center"/>
      <protection locked="0"/>
    </xf>
    <xf numFmtId="0" fontId="18" fillId="5" borderId="25" xfId="0" applyFont="1" applyFill="1" applyBorder="1" applyAlignment="1" applyProtection="1">
      <alignment horizontal="center" vertical="center"/>
    </xf>
    <xf numFmtId="0" fontId="26" fillId="5" borderId="0" xfId="0" applyFont="1" applyFill="1" applyBorder="1" applyAlignment="1" applyProtection="1">
      <alignment horizontal="center" vertical="center"/>
    </xf>
    <xf numFmtId="0" fontId="47" fillId="5" borderId="31" xfId="0" applyFont="1" applyFill="1" applyBorder="1" applyAlignment="1" applyProtection="1">
      <alignment horizontal="justify" vertical="top" wrapText="1"/>
    </xf>
    <xf numFmtId="0" fontId="47" fillId="5" borderId="30" xfId="0" applyFont="1" applyFill="1" applyBorder="1" applyAlignment="1" applyProtection="1">
      <alignment horizontal="justify" vertical="top" wrapText="1"/>
    </xf>
    <xf numFmtId="0" fontId="47" fillId="5" borderId="32" xfId="0" applyFont="1" applyFill="1" applyBorder="1" applyAlignment="1" applyProtection="1">
      <alignment horizontal="justify" vertical="top" wrapText="1"/>
    </xf>
    <xf numFmtId="0" fontId="42" fillId="5" borderId="4" xfId="0" applyFont="1" applyFill="1" applyBorder="1" applyAlignment="1" applyProtection="1">
      <alignment horizontal="justify" vertical="top" wrapText="1"/>
    </xf>
    <xf numFmtId="0" fontId="42" fillId="5" borderId="14" xfId="0" applyFont="1" applyFill="1" applyBorder="1" applyAlignment="1" applyProtection="1">
      <alignment horizontal="justify" vertical="top" wrapText="1"/>
    </xf>
    <xf numFmtId="0" fontId="45" fillId="5" borderId="25" xfId="0" applyFont="1" applyFill="1" applyBorder="1" applyAlignment="1" applyProtection="1">
      <alignment horizontal="center" vertical="center" wrapText="1"/>
    </xf>
    <xf numFmtId="0" fontId="60" fillId="5" borderId="0" xfId="5" applyFont="1" applyFill="1" applyBorder="1" applyAlignment="1" applyProtection="1">
      <alignment horizontal="center" vertical="top" wrapText="1"/>
      <protection locked="0"/>
    </xf>
    <xf numFmtId="49" fontId="18" fillId="5" borderId="25" xfId="0" applyNumberFormat="1" applyFont="1" applyFill="1" applyBorder="1" applyAlignment="1" applyProtection="1">
      <alignment horizontal="center" vertical="center"/>
    </xf>
    <xf numFmtId="0" fontId="44" fillId="5" borderId="25" xfId="0" applyFont="1" applyFill="1" applyBorder="1" applyAlignment="1" applyProtection="1">
      <alignment horizontal="center" vertical="center" wrapText="1"/>
    </xf>
    <xf numFmtId="0" fontId="44" fillId="5" borderId="0" xfId="3" applyFont="1" applyFill="1" applyAlignment="1" applyProtection="1">
      <alignment horizontal="justify" vertical="center" wrapText="1"/>
    </xf>
    <xf numFmtId="0" fontId="18" fillId="5" borderId="25" xfId="0" applyFont="1" applyFill="1" applyBorder="1" applyAlignment="1" applyProtection="1">
      <alignment horizontal="left"/>
    </xf>
    <xf numFmtId="3" fontId="44" fillId="5" borderId="16" xfId="4" applyNumberFormat="1" applyFont="1" applyFill="1" applyBorder="1" applyAlignment="1" applyProtection="1">
      <alignment horizontal="center" vertical="center" shrinkToFit="1"/>
      <protection locked="0"/>
    </xf>
    <xf numFmtId="3" fontId="44" fillId="5" borderId="17" xfId="4" applyNumberFormat="1" applyFont="1" applyFill="1" applyBorder="1" applyAlignment="1" applyProtection="1">
      <alignment horizontal="center" vertical="center" shrinkToFit="1"/>
      <protection locked="0"/>
    </xf>
    <xf numFmtId="3" fontId="44" fillId="5" borderId="25" xfId="4" applyNumberFormat="1" applyFont="1" applyFill="1" applyBorder="1" applyAlignment="1" applyProtection="1">
      <alignment horizontal="center" vertical="center" shrinkToFit="1"/>
      <protection locked="0"/>
    </xf>
    <xf numFmtId="0" fontId="18" fillId="5" borderId="25" xfId="0" applyFont="1" applyFill="1" applyBorder="1" applyAlignment="1" applyProtection="1">
      <alignment horizontal="left" vertical="center" wrapText="1"/>
    </xf>
    <xf numFmtId="0" fontId="44" fillId="5" borderId="0" xfId="3" applyFont="1" applyFill="1" applyAlignment="1" applyProtection="1">
      <alignment horizontal="left" vertical="center" wrapText="1"/>
    </xf>
    <xf numFmtId="0" fontId="44" fillId="5" borderId="25" xfId="0" applyNumberFormat="1" applyFont="1" applyFill="1" applyBorder="1" applyAlignment="1" applyProtection="1">
      <alignment horizontal="center" vertical="center" wrapText="1"/>
    </xf>
    <xf numFmtId="49" fontId="44" fillId="5" borderId="25" xfId="0" applyNumberFormat="1" applyFont="1" applyFill="1" applyBorder="1" applyAlignment="1" applyProtection="1">
      <alignment horizontal="center" vertical="center" wrapText="1"/>
    </xf>
    <xf numFmtId="0" fontId="44" fillId="5" borderId="25" xfId="0" applyFont="1" applyFill="1" applyBorder="1" applyAlignment="1" applyProtection="1">
      <alignment horizontal="center"/>
    </xf>
    <xf numFmtId="3" fontId="18" fillId="5" borderId="16" xfId="4" applyNumberFormat="1" applyFont="1" applyFill="1" applyBorder="1" applyAlignment="1" applyProtection="1">
      <alignment horizontal="center" vertical="center" shrinkToFit="1"/>
    </xf>
    <xf numFmtId="3" fontId="18" fillId="5" borderId="15" xfId="4" applyNumberFormat="1" applyFont="1" applyFill="1" applyBorder="1" applyAlignment="1" applyProtection="1">
      <alignment horizontal="center" vertical="center" shrinkToFit="1"/>
    </xf>
    <xf numFmtId="3" fontId="18" fillId="5" borderId="17" xfId="4" applyNumberFormat="1" applyFont="1" applyFill="1" applyBorder="1" applyAlignment="1" applyProtection="1">
      <alignment horizontal="center" vertical="center" shrinkToFit="1"/>
    </xf>
    <xf numFmtId="0" fontId="44" fillId="5" borderId="21" xfId="0" applyFont="1" applyFill="1" applyBorder="1" applyAlignment="1" applyProtection="1">
      <alignment horizontal="center" vertical="center"/>
    </xf>
    <xf numFmtId="0" fontId="44" fillId="5" borderId="1" xfId="0" applyFont="1" applyFill="1" applyBorder="1" applyAlignment="1" applyProtection="1">
      <alignment horizontal="center" vertical="center"/>
    </xf>
    <xf numFmtId="0" fontId="44" fillId="5" borderId="18" xfId="0" applyFont="1" applyFill="1" applyBorder="1" applyAlignment="1" applyProtection="1">
      <alignment horizontal="center" vertical="center"/>
    </xf>
    <xf numFmtId="0" fontId="44" fillId="5" borderId="23" xfId="0" applyFont="1" applyFill="1" applyBorder="1" applyAlignment="1" applyProtection="1">
      <alignment horizontal="center" vertical="center"/>
    </xf>
    <xf numFmtId="0" fontId="44" fillId="5" borderId="0" xfId="0" applyFont="1" applyFill="1" applyBorder="1" applyAlignment="1" applyProtection="1">
      <alignment horizontal="center" vertical="center"/>
    </xf>
    <xf numFmtId="0" fontId="44" fillId="5" borderId="12" xfId="0" applyFont="1" applyFill="1" applyBorder="1" applyAlignment="1" applyProtection="1">
      <alignment horizontal="center" vertical="center"/>
    </xf>
    <xf numFmtId="0" fontId="44" fillId="5" borderId="22" xfId="0" applyFont="1" applyFill="1" applyBorder="1" applyAlignment="1" applyProtection="1">
      <alignment horizontal="center" vertical="center"/>
    </xf>
    <xf numFmtId="0" fontId="44" fillId="5" borderId="4" xfId="0" applyFont="1" applyFill="1" applyBorder="1" applyAlignment="1" applyProtection="1">
      <alignment horizontal="center" vertical="center"/>
    </xf>
    <xf numFmtId="0" fontId="44" fillId="5" borderId="14" xfId="0" applyFont="1" applyFill="1" applyBorder="1" applyAlignment="1" applyProtection="1">
      <alignment horizontal="center" vertical="center"/>
    </xf>
    <xf numFmtId="0" fontId="27" fillId="5" borderId="25" xfId="0" applyFont="1" applyFill="1" applyBorder="1" applyAlignment="1" applyProtection="1">
      <alignment horizontal="center" vertical="center" wrapText="1"/>
    </xf>
    <xf numFmtId="0" fontId="48" fillId="5" borderId="25" xfId="0" applyNumberFormat="1" applyFont="1" applyFill="1" applyBorder="1" applyAlignment="1" applyProtection="1">
      <alignment horizontal="center" vertical="center"/>
    </xf>
    <xf numFmtId="0" fontId="45" fillId="5" borderId="21" xfId="0" applyFont="1" applyFill="1" applyBorder="1" applyAlignment="1" applyProtection="1">
      <alignment horizontal="center" vertical="center"/>
    </xf>
    <xf numFmtId="0" fontId="45" fillId="5" borderId="1" xfId="0" applyFont="1" applyFill="1" applyBorder="1" applyAlignment="1" applyProtection="1">
      <alignment horizontal="center" vertical="center"/>
    </xf>
    <xf numFmtId="0" fontId="45" fillId="5" borderId="18" xfId="0" applyFont="1" applyFill="1" applyBorder="1" applyAlignment="1" applyProtection="1">
      <alignment horizontal="center" vertical="center"/>
    </xf>
    <xf numFmtId="0" fontId="45" fillId="5" borderId="22" xfId="0" applyFont="1" applyFill="1" applyBorder="1" applyAlignment="1" applyProtection="1">
      <alignment horizontal="center" vertical="center"/>
    </xf>
    <xf numFmtId="0" fontId="45" fillId="5" borderId="4" xfId="0" applyFont="1" applyFill="1" applyBorder="1" applyAlignment="1" applyProtection="1">
      <alignment horizontal="center" vertical="center"/>
    </xf>
    <xf numFmtId="0" fontId="45" fillId="5" borderId="14" xfId="0" applyFont="1" applyFill="1" applyBorder="1" applyAlignment="1" applyProtection="1">
      <alignment horizontal="center" vertical="center"/>
    </xf>
    <xf numFmtId="0" fontId="45" fillId="5" borderId="16" xfId="0" applyFont="1" applyFill="1" applyBorder="1" applyAlignment="1" applyProtection="1">
      <alignment horizontal="center" vertical="center" wrapText="1"/>
    </xf>
    <xf numFmtId="0" fontId="45" fillId="5" borderId="15" xfId="0" applyFont="1" applyFill="1" applyBorder="1" applyAlignment="1" applyProtection="1">
      <alignment horizontal="center" vertical="center" wrapText="1"/>
    </xf>
    <xf numFmtId="0" fontId="45" fillId="5" borderId="17" xfId="0" applyFont="1" applyFill="1" applyBorder="1" applyAlignment="1" applyProtection="1">
      <alignment horizontal="center" vertical="center" wrapText="1"/>
    </xf>
    <xf numFmtId="0" fontId="18" fillId="5" borderId="16" xfId="4" applyNumberFormat="1" applyFont="1" applyFill="1" applyBorder="1" applyAlignment="1" applyProtection="1">
      <alignment horizontal="center" vertical="center" shrinkToFit="1"/>
    </xf>
    <xf numFmtId="0" fontId="18" fillId="5" borderId="15" xfId="4" applyNumberFormat="1" applyFont="1" applyFill="1" applyBorder="1" applyAlignment="1" applyProtection="1">
      <alignment horizontal="center" vertical="center" shrinkToFit="1"/>
    </xf>
    <xf numFmtId="0" fontId="18" fillId="5" borderId="17" xfId="4" applyNumberFormat="1" applyFont="1" applyFill="1" applyBorder="1" applyAlignment="1" applyProtection="1">
      <alignment horizontal="center" vertical="center" shrinkToFit="1"/>
    </xf>
    <xf numFmtId="0" fontId="18" fillId="5" borderId="25" xfId="4" applyNumberFormat="1" applyFont="1" applyFill="1" applyBorder="1" applyAlignment="1" applyProtection="1">
      <alignment horizontal="center" vertical="center" shrinkToFit="1"/>
      <protection locked="0"/>
    </xf>
    <xf numFmtId="0" fontId="45" fillId="5" borderId="16" xfId="0" applyFont="1" applyFill="1" applyBorder="1" applyAlignment="1" applyProtection="1">
      <alignment horizontal="center" vertical="center"/>
    </xf>
    <xf numFmtId="0" fontId="45" fillId="5" borderId="15" xfId="0" applyFont="1" applyFill="1" applyBorder="1" applyAlignment="1" applyProtection="1">
      <alignment horizontal="center" vertical="center"/>
    </xf>
    <xf numFmtId="0" fontId="45" fillId="5" borderId="17" xfId="0" applyFont="1" applyFill="1" applyBorder="1" applyAlignment="1" applyProtection="1">
      <alignment horizontal="center" vertical="center"/>
    </xf>
    <xf numFmtId="0" fontId="18" fillId="5" borderId="25" xfId="0" applyFont="1" applyFill="1" applyBorder="1" applyAlignment="1" applyProtection="1">
      <alignment horizontal="center" vertical="center" wrapText="1"/>
    </xf>
    <xf numFmtId="0" fontId="18" fillId="5" borderId="25" xfId="0" applyNumberFormat="1" applyFont="1" applyFill="1" applyBorder="1" applyAlignment="1" applyProtection="1">
      <alignment horizontal="justify" vertical="center" wrapText="1"/>
    </xf>
    <xf numFmtId="3" fontId="44" fillId="5" borderId="0" xfId="4" applyNumberFormat="1" applyFont="1" applyFill="1" applyBorder="1" applyAlignment="1" applyProtection="1">
      <alignment horizontal="center" vertical="center" shrinkToFit="1"/>
    </xf>
    <xf numFmtId="0" fontId="18" fillId="5" borderId="16" xfId="4" applyNumberFormat="1" applyFont="1" applyFill="1" applyBorder="1" applyAlignment="1" applyProtection="1">
      <alignment horizontal="center" vertical="center" shrinkToFit="1"/>
      <protection locked="0"/>
    </xf>
    <xf numFmtId="0" fontId="18" fillId="5" borderId="15" xfId="4" applyNumberFormat="1" applyFont="1" applyFill="1" applyBorder="1" applyAlignment="1" applyProtection="1">
      <alignment horizontal="center" vertical="center" shrinkToFit="1"/>
      <protection locked="0"/>
    </xf>
    <xf numFmtId="0" fontId="18" fillId="5" borderId="17" xfId="4" applyNumberFormat="1" applyFont="1" applyFill="1" applyBorder="1" applyAlignment="1" applyProtection="1">
      <alignment horizontal="center" vertical="center" shrinkToFit="1"/>
      <protection locked="0"/>
    </xf>
    <xf numFmtId="0" fontId="27" fillId="5" borderId="25" xfId="0" applyFont="1" applyFill="1" applyBorder="1" applyAlignment="1" applyProtection="1">
      <alignment horizontal="center" vertical="center" textRotation="90" wrapText="1"/>
    </xf>
    <xf numFmtId="0" fontId="48" fillId="5" borderId="25" xfId="0" applyFont="1" applyFill="1" applyBorder="1" applyAlignment="1" applyProtection="1">
      <alignment horizontal="center" vertical="center" textRotation="90" wrapText="1"/>
    </xf>
    <xf numFmtId="3" fontId="44" fillId="5" borderId="16" xfId="4" applyNumberFormat="1" applyFont="1" applyFill="1" applyBorder="1" applyAlignment="1" applyProtection="1">
      <alignment horizontal="center" vertical="center" shrinkToFit="1"/>
    </xf>
    <xf numFmtId="3" fontId="44" fillId="5" borderId="17" xfId="4" applyNumberFormat="1" applyFont="1" applyFill="1" applyBorder="1" applyAlignment="1" applyProtection="1">
      <alignment horizontal="center" vertical="center" shrinkToFit="1"/>
    </xf>
    <xf numFmtId="0" fontId="54" fillId="5" borderId="0" xfId="0" applyFont="1" applyFill="1" applyBorder="1" applyAlignment="1" applyProtection="1">
      <alignment horizontal="center" vertical="center"/>
    </xf>
    <xf numFmtId="0" fontId="56" fillId="3" borderId="0" xfId="0" applyFont="1" applyFill="1" applyAlignment="1" applyProtection="1">
      <alignment horizontal="center" vertical="center"/>
    </xf>
    <xf numFmtId="0" fontId="57" fillId="3" borderId="0" xfId="0" applyFont="1" applyFill="1" applyBorder="1" applyAlignment="1" applyProtection="1">
      <alignment horizontal="center" vertical="center"/>
    </xf>
    <xf numFmtId="3" fontId="44" fillId="5" borderId="22" xfId="4" applyNumberFormat="1" applyFont="1" applyFill="1" applyBorder="1" applyAlignment="1" applyProtection="1">
      <alignment horizontal="center" vertical="center" shrinkToFit="1"/>
    </xf>
    <xf numFmtId="3" fontId="44" fillId="5" borderId="4" xfId="4" applyNumberFormat="1" applyFont="1" applyFill="1" applyBorder="1" applyAlignment="1" applyProtection="1">
      <alignment horizontal="center" vertical="center" shrinkToFit="1"/>
    </xf>
    <xf numFmtId="3" fontId="44" fillId="5" borderId="14" xfId="4" applyNumberFormat="1" applyFont="1" applyFill="1" applyBorder="1" applyAlignment="1" applyProtection="1">
      <alignment horizontal="center" vertical="center" shrinkToFit="1"/>
    </xf>
    <xf numFmtId="0" fontId="4" fillId="5" borderId="21" xfId="0" applyFont="1" applyFill="1" applyBorder="1" applyAlignment="1" applyProtection="1">
      <alignment horizontal="left" vertical="top" wrapText="1"/>
      <protection locked="0"/>
    </xf>
    <xf numFmtId="0" fontId="4" fillId="5" borderId="1" xfId="0" applyFont="1" applyFill="1" applyBorder="1" applyAlignment="1" applyProtection="1">
      <alignment horizontal="left" vertical="top" wrapText="1"/>
      <protection locked="0"/>
    </xf>
    <xf numFmtId="0" fontId="4" fillId="5" borderId="18" xfId="0" applyFont="1" applyFill="1" applyBorder="1" applyAlignment="1" applyProtection="1">
      <alignment horizontal="left" vertical="top" wrapText="1"/>
      <protection locked="0"/>
    </xf>
    <xf numFmtId="0" fontId="4" fillId="5" borderId="23" xfId="0" applyFont="1" applyFill="1" applyBorder="1" applyAlignment="1" applyProtection="1">
      <alignment horizontal="left" vertical="top" wrapText="1"/>
      <protection locked="0"/>
    </xf>
    <xf numFmtId="0" fontId="4" fillId="5" borderId="0" xfId="0" applyFont="1" applyFill="1" applyBorder="1" applyAlignment="1" applyProtection="1">
      <alignment horizontal="left" vertical="top" wrapText="1"/>
      <protection locked="0"/>
    </xf>
    <xf numFmtId="0" fontId="4" fillId="5" borderId="12" xfId="0" applyFont="1" applyFill="1" applyBorder="1" applyAlignment="1" applyProtection="1">
      <alignment horizontal="left" vertical="top" wrapText="1"/>
      <protection locked="0"/>
    </xf>
    <xf numFmtId="0" fontId="4" fillId="5" borderId="22"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4" fillId="5" borderId="14" xfId="0" applyFont="1" applyFill="1" applyBorder="1" applyAlignment="1" applyProtection="1">
      <alignment horizontal="left" vertical="top" wrapText="1"/>
      <protection locked="0"/>
    </xf>
    <xf numFmtId="0" fontId="4" fillId="5" borderId="25" xfId="0" applyFont="1" applyFill="1" applyBorder="1" applyAlignment="1" applyProtection="1">
      <alignment horizontal="left" vertical="top" wrapText="1"/>
      <protection locked="0"/>
    </xf>
    <xf numFmtId="0" fontId="16" fillId="5" borderId="0" xfId="0" applyFont="1" applyFill="1" applyBorder="1" applyAlignment="1" applyProtection="1">
      <alignment horizontal="center" vertical="center"/>
    </xf>
    <xf numFmtId="0" fontId="13" fillId="5" borderId="21"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5" borderId="18" xfId="0" applyFont="1" applyFill="1" applyBorder="1" applyAlignment="1" applyProtection="1">
      <alignment horizontal="center" vertical="center" wrapText="1"/>
      <protection locked="0"/>
    </xf>
    <xf numFmtId="0" fontId="13" fillId="5" borderId="23" xfId="0" applyFont="1" applyFill="1" applyBorder="1" applyAlignment="1" applyProtection="1">
      <alignment horizontal="center" vertical="center" wrapText="1"/>
      <protection locked="0"/>
    </xf>
    <xf numFmtId="0" fontId="13" fillId="5" borderId="0" xfId="0" applyFont="1" applyFill="1" applyBorder="1" applyAlignment="1" applyProtection="1">
      <alignment horizontal="center" vertical="center" wrapText="1"/>
      <protection locked="0"/>
    </xf>
    <xf numFmtId="0" fontId="13" fillId="5" borderId="12" xfId="0" applyFont="1" applyFill="1" applyBorder="1" applyAlignment="1" applyProtection="1">
      <alignment horizontal="center" vertical="center" wrapText="1"/>
      <protection locked="0"/>
    </xf>
    <xf numFmtId="0" fontId="13" fillId="5" borderId="22" xfId="0" applyFont="1" applyFill="1" applyBorder="1" applyAlignment="1" applyProtection="1">
      <alignment horizontal="center" vertical="center" wrapText="1"/>
      <protection locked="0"/>
    </xf>
    <xf numFmtId="0" fontId="13" fillId="5" borderId="4" xfId="0" applyFont="1" applyFill="1" applyBorder="1" applyAlignment="1" applyProtection="1">
      <alignment horizontal="center" vertical="center" wrapText="1"/>
      <protection locked="0"/>
    </xf>
    <xf numFmtId="0" fontId="13" fillId="5" borderId="14" xfId="0" applyFont="1" applyFill="1" applyBorder="1" applyAlignment="1" applyProtection="1">
      <alignment horizontal="center" vertical="center" wrapText="1"/>
      <protection locked="0"/>
    </xf>
    <xf numFmtId="0" fontId="13" fillId="5" borderId="4" xfId="0" applyFont="1" applyFill="1" applyBorder="1" applyAlignment="1" applyProtection="1">
      <alignment horizontal="left"/>
      <protection locked="0"/>
    </xf>
    <xf numFmtId="0" fontId="13" fillId="5" borderId="15" xfId="0" applyFont="1" applyFill="1" applyBorder="1" applyAlignment="1" applyProtection="1">
      <alignment horizontal="left"/>
      <protection locked="0"/>
    </xf>
    <xf numFmtId="0" fontId="18" fillId="5" borderId="15" xfId="5" applyFont="1" applyFill="1" applyBorder="1" applyAlignment="1" applyProtection="1">
      <alignment horizontal="left"/>
      <protection locked="0"/>
    </xf>
    <xf numFmtId="0" fontId="9" fillId="4" borderId="0" xfId="0" applyFont="1" applyFill="1" applyBorder="1" applyAlignment="1" applyProtection="1">
      <alignment horizontal="center" vertical="center"/>
    </xf>
    <xf numFmtId="0" fontId="37" fillId="5" borderId="0" xfId="5" applyFont="1" applyFill="1" applyBorder="1" applyAlignment="1" applyProtection="1">
      <alignment horizontal="center" vertical="top" wrapText="1"/>
      <protection locked="0"/>
    </xf>
    <xf numFmtId="0" fontId="20" fillId="5" borderId="0" xfId="0" applyFont="1" applyFill="1" applyBorder="1" applyAlignment="1" applyProtection="1">
      <alignment horizontal="justify" vertical="center" wrapText="1"/>
    </xf>
    <xf numFmtId="0" fontId="20" fillId="5" borderId="0" xfId="0" applyFont="1" applyFill="1" applyBorder="1" applyAlignment="1" applyProtection="1">
      <alignment horizontal="justify" vertical="top" wrapText="1"/>
    </xf>
    <xf numFmtId="0" fontId="45" fillId="5" borderId="0" xfId="0" applyFont="1" applyFill="1" applyBorder="1" applyAlignment="1" applyProtection="1">
      <alignment horizontal="justify" vertical="center" wrapText="1"/>
    </xf>
    <xf numFmtId="0" fontId="26" fillId="4" borderId="0" xfId="0" applyFont="1" applyFill="1" applyBorder="1" applyAlignment="1" applyProtection="1">
      <alignment horizontal="center" vertical="center" wrapText="1"/>
    </xf>
    <xf numFmtId="0" fontId="26" fillId="4" borderId="0" xfId="0" applyFont="1" applyFill="1" applyBorder="1" applyAlignment="1" applyProtection="1">
      <alignment horizontal="center" vertical="center"/>
    </xf>
    <xf numFmtId="0" fontId="43" fillId="5" borderId="0" xfId="5" applyFont="1" applyFill="1" applyBorder="1" applyAlignment="1" applyProtection="1">
      <alignment horizontal="center" vertical="center"/>
      <protection locked="0"/>
    </xf>
    <xf numFmtId="0" fontId="45" fillId="5" borderId="0" xfId="0" applyFont="1" applyFill="1" applyBorder="1" applyAlignment="1" applyProtection="1">
      <alignment horizontal="justify" vertical="top" wrapText="1"/>
    </xf>
    <xf numFmtId="0" fontId="20" fillId="3" borderId="0" xfId="0" applyFont="1" applyFill="1" applyBorder="1" applyAlignment="1" applyProtection="1">
      <alignment horizontal="justify" vertical="top" wrapText="1"/>
    </xf>
  </cellXfs>
  <cellStyles count="6">
    <cellStyle name="Hipervínculo" xfId="5" builtinId="8"/>
    <cellStyle name="Millares" xfId="4" builtinId="3"/>
    <cellStyle name="Normal" xfId="0" builtinId="0"/>
    <cellStyle name="Normal 2" xfId="1"/>
    <cellStyle name="Normal_Hoja1" xfId="3"/>
    <cellStyle name="Porcentual 2" xfId="2"/>
  </cellStyles>
  <dxfs count="33">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66675</xdr:rowOff>
    </xdr:from>
    <xdr:to>
      <xdr:col>8</xdr:col>
      <xdr:colOff>26673</xdr:colOff>
      <xdr:row>5</xdr:row>
      <xdr:rowOff>428504</xdr:rowOff>
    </xdr:to>
    <xdr:pic>
      <xdr:nvPicPr>
        <xdr:cNvPr id="4" name="4 Imagen" descr="INEGI Logo y nombre (vertical).png"/>
        <xdr:cNvPicPr>
          <a:picLocks noChangeAspect="1"/>
        </xdr:cNvPicPr>
      </xdr:nvPicPr>
      <xdr:blipFill>
        <a:blip xmlns:r="http://schemas.openxmlformats.org/officeDocument/2006/relationships" r:embed="rId1" cstate="print"/>
        <a:srcRect/>
        <a:stretch>
          <a:fillRect/>
        </a:stretch>
      </xdr:blipFill>
      <xdr:spPr bwMode="auto">
        <a:xfrm>
          <a:off x="266700" y="266700"/>
          <a:ext cx="1741173" cy="1161929"/>
        </a:xfrm>
        <a:prstGeom prst="rect">
          <a:avLst/>
        </a:prstGeom>
        <a:noFill/>
        <a:ln w="9525">
          <a:noFill/>
          <a:miter lim="800000"/>
          <a:headEnd/>
          <a:tailEnd/>
        </a:ln>
      </xdr:spPr>
    </xdr:pic>
    <xdr:clientData/>
  </xdr:twoCellAnchor>
  <xdr:twoCellAnchor editAs="oneCell">
    <xdr:from>
      <xdr:col>23</xdr:col>
      <xdr:colOff>133349</xdr:colOff>
      <xdr:row>1</xdr:row>
      <xdr:rowOff>38100</xdr:rowOff>
    </xdr:from>
    <xdr:to>
      <xdr:col>30</xdr:col>
      <xdr:colOff>12599</xdr:colOff>
      <xdr:row>5</xdr:row>
      <xdr:rowOff>422789</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5829299" y="238125"/>
          <a:ext cx="1612800" cy="11847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77483</xdr:colOff>
      <xdr:row>0</xdr:row>
      <xdr:rowOff>0</xdr:rowOff>
    </xdr:to>
    <xdr:pic>
      <xdr:nvPicPr>
        <xdr:cNvPr id="4"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11125" y="0"/>
          <a:ext cx="1799921"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19050</xdr:colOff>
      <xdr:row>1</xdr:row>
      <xdr:rowOff>28575</xdr:rowOff>
    </xdr:from>
    <xdr:to>
      <xdr:col>8</xdr:col>
      <xdr:colOff>26673</xdr:colOff>
      <xdr:row>5</xdr:row>
      <xdr:rowOff>390404</xdr:rowOff>
    </xdr:to>
    <xdr:pic>
      <xdr:nvPicPr>
        <xdr:cNvPr id="5" name="4 Imagen" descr="INEGI Logo y nombre (vertical).png"/>
        <xdr:cNvPicPr>
          <a:picLocks noChangeAspect="1"/>
        </xdr:cNvPicPr>
      </xdr:nvPicPr>
      <xdr:blipFill>
        <a:blip xmlns:r="http://schemas.openxmlformats.org/officeDocument/2006/relationships" r:embed="rId2" cstate="print"/>
        <a:srcRect/>
        <a:stretch>
          <a:fillRect/>
        </a:stretch>
      </xdr:blipFill>
      <xdr:spPr bwMode="auto">
        <a:xfrm>
          <a:off x="266700" y="228600"/>
          <a:ext cx="1741173" cy="1161929"/>
        </a:xfrm>
        <a:prstGeom prst="rect">
          <a:avLst/>
        </a:prstGeom>
        <a:noFill/>
        <a:ln w="9525">
          <a:noFill/>
          <a:miter lim="800000"/>
          <a:headEnd/>
          <a:tailEnd/>
        </a:ln>
      </xdr:spPr>
    </xdr:pic>
    <xdr:clientData/>
  </xdr:twoCellAnchor>
  <xdr:twoCellAnchor editAs="oneCell">
    <xdr:from>
      <xdr:col>23</xdr:col>
      <xdr:colOff>133349</xdr:colOff>
      <xdr:row>1</xdr:row>
      <xdr:rowOff>38100</xdr:rowOff>
    </xdr:from>
    <xdr:to>
      <xdr:col>30</xdr:col>
      <xdr:colOff>12599</xdr:colOff>
      <xdr:row>5</xdr:row>
      <xdr:rowOff>422789</xdr:rowOff>
    </xdr:to>
    <xdr:pic>
      <xdr:nvPicPr>
        <xdr:cNvPr id="6" name="Imagen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5829299" y="238125"/>
          <a:ext cx="1612800" cy="11847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1</xdr:row>
      <xdr:rowOff>28575</xdr:rowOff>
    </xdr:from>
    <xdr:to>
      <xdr:col>8</xdr:col>
      <xdr:colOff>26673</xdr:colOff>
      <xdr:row>5</xdr:row>
      <xdr:rowOff>371354</xdr:rowOff>
    </xdr:to>
    <xdr:pic>
      <xdr:nvPicPr>
        <xdr:cNvPr id="5" name="4 Imagen" descr="INEGI Logo y nombre (vertical).png"/>
        <xdr:cNvPicPr>
          <a:picLocks noChangeAspect="1"/>
        </xdr:cNvPicPr>
      </xdr:nvPicPr>
      <xdr:blipFill>
        <a:blip xmlns:r="http://schemas.openxmlformats.org/officeDocument/2006/relationships" r:embed="rId1" cstate="print"/>
        <a:srcRect/>
        <a:stretch>
          <a:fillRect/>
        </a:stretch>
      </xdr:blipFill>
      <xdr:spPr bwMode="auto">
        <a:xfrm>
          <a:off x="266700" y="228600"/>
          <a:ext cx="1741173" cy="1161929"/>
        </a:xfrm>
        <a:prstGeom prst="rect">
          <a:avLst/>
        </a:prstGeom>
        <a:noFill/>
        <a:ln w="9525">
          <a:noFill/>
          <a:miter lim="800000"/>
          <a:headEnd/>
          <a:tailEnd/>
        </a:ln>
      </xdr:spPr>
    </xdr:pic>
    <xdr:clientData/>
  </xdr:twoCellAnchor>
  <xdr:twoCellAnchor editAs="oneCell">
    <xdr:from>
      <xdr:col>23</xdr:col>
      <xdr:colOff>133349</xdr:colOff>
      <xdr:row>1</xdr:row>
      <xdr:rowOff>38100</xdr:rowOff>
    </xdr:from>
    <xdr:to>
      <xdr:col>29</xdr:col>
      <xdr:colOff>184049</xdr:colOff>
      <xdr:row>5</xdr:row>
      <xdr:rowOff>403739</xdr:rowOff>
    </xdr:to>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5829299" y="238125"/>
          <a:ext cx="1612800" cy="11847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1</xdr:row>
      <xdr:rowOff>28575</xdr:rowOff>
    </xdr:from>
    <xdr:to>
      <xdr:col>8</xdr:col>
      <xdr:colOff>7623</xdr:colOff>
      <xdr:row>5</xdr:row>
      <xdr:rowOff>399929</xdr:rowOff>
    </xdr:to>
    <xdr:pic>
      <xdr:nvPicPr>
        <xdr:cNvPr id="5" name="4 Imagen" descr="INEGI Logo y nombre (vertical).png"/>
        <xdr:cNvPicPr>
          <a:picLocks noChangeAspect="1"/>
        </xdr:cNvPicPr>
      </xdr:nvPicPr>
      <xdr:blipFill>
        <a:blip xmlns:r="http://schemas.openxmlformats.org/officeDocument/2006/relationships" r:embed="rId1" cstate="print"/>
        <a:srcRect/>
        <a:stretch>
          <a:fillRect/>
        </a:stretch>
      </xdr:blipFill>
      <xdr:spPr bwMode="auto">
        <a:xfrm>
          <a:off x="266700" y="228600"/>
          <a:ext cx="1741173" cy="1161929"/>
        </a:xfrm>
        <a:prstGeom prst="rect">
          <a:avLst/>
        </a:prstGeom>
        <a:noFill/>
        <a:ln w="9525">
          <a:noFill/>
          <a:miter lim="800000"/>
          <a:headEnd/>
          <a:tailEnd/>
        </a:ln>
      </xdr:spPr>
    </xdr:pic>
    <xdr:clientData/>
  </xdr:twoCellAnchor>
  <xdr:twoCellAnchor editAs="oneCell">
    <xdr:from>
      <xdr:col>23</xdr:col>
      <xdr:colOff>133349</xdr:colOff>
      <xdr:row>1</xdr:row>
      <xdr:rowOff>38100</xdr:rowOff>
    </xdr:from>
    <xdr:to>
      <xdr:col>29</xdr:col>
      <xdr:colOff>212624</xdr:colOff>
      <xdr:row>5</xdr:row>
      <xdr:rowOff>432314</xdr:rowOff>
    </xdr:to>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5829299" y="238125"/>
          <a:ext cx="1612800" cy="11847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1</xdr:row>
      <xdr:rowOff>28575</xdr:rowOff>
    </xdr:from>
    <xdr:to>
      <xdr:col>8</xdr:col>
      <xdr:colOff>26673</xdr:colOff>
      <xdr:row>5</xdr:row>
      <xdr:rowOff>428504</xdr:rowOff>
    </xdr:to>
    <xdr:pic>
      <xdr:nvPicPr>
        <xdr:cNvPr id="4" name="4 Imagen" descr="INEGI Logo y nombre (vertical).png"/>
        <xdr:cNvPicPr>
          <a:picLocks noChangeAspect="1"/>
        </xdr:cNvPicPr>
      </xdr:nvPicPr>
      <xdr:blipFill>
        <a:blip xmlns:r="http://schemas.openxmlformats.org/officeDocument/2006/relationships" r:embed="rId1" cstate="print"/>
        <a:srcRect/>
        <a:stretch>
          <a:fillRect/>
        </a:stretch>
      </xdr:blipFill>
      <xdr:spPr bwMode="auto">
        <a:xfrm>
          <a:off x="266700" y="228600"/>
          <a:ext cx="1741173" cy="1161929"/>
        </a:xfrm>
        <a:prstGeom prst="rect">
          <a:avLst/>
        </a:prstGeom>
        <a:noFill/>
        <a:ln w="9525">
          <a:noFill/>
          <a:miter lim="800000"/>
          <a:headEnd/>
          <a:tailEnd/>
        </a:ln>
      </xdr:spPr>
    </xdr:pic>
    <xdr:clientData/>
  </xdr:twoCellAnchor>
  <xdr:twoCellAnchor editAs="oneCell">
    <xdr:from>
      <xdr:col>23</xdr:col>
      <xdr:colOff>133349</xdr:colOff>
      <xdr:row>1</xdr:row>
      <xdr:rowOff>38100</xdr:rowOff>
    </xdr:from>
    <xdr:to>
      <xdr:col>30</xdr:col>
      <xdr:colOff>12599</xdr:colOff>
      <xdr:row>5</xdr:row>
      <xdr:rowOff>460889</xdr:rowOff>
    </xdr:to>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5829299" y="238125"/>
          <a:ext cx="1612800" cy="118478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1</xdr:row>
      <xdr:rowOff>28575</xdr:rowOff>
    </xdr:from>
    <xdr:to>
      <xdr:col>8</xdr:col>
      <xdr:colOff>26673</xdr:colOff>
      <xdr:row>5</xdr:row>
      <xdr:rowOff>390404</xdr:rowOff>
    </xdr:to>
    <xdr:pic>
      <xdr:nvPicPr>
        <xdr:cNvPr id="6" name="4 Imagen" descr="INEGI Logo y nombre (vertical).png"/>
        <xdr:cNvPicPr>
          <a:picLocks noChangeAspect="1"/>
        </xdr:cNvPicPr>
      </xdr:nvPicPr>
      <xdr:blipFill>
        <a:blip xmlns:r="http://schemas.openxmlformats.org/officeDocument/2006/relationships" r:embed="rId1" cstate="print"/>
        <a:srcRect/>
        <a:stretch>
          <a:fillRect/>
        </a:stretch>
      </xdr:blipFill>
      <xdr:spPr bwMode="auto">
        <a:xfrm>
          <a:off x="266700" y="228600"/>
          <a:ext cx="1741173" cy="1161929"/>
        </a:xfrm>
        <a:prstGeom prst="rect">
          <a:avLst/>
        </a:prstGeom>
        <a:noFill/>
        <a:ln w="9525">
          <a:noFill/>
          <a:miter lim="800000"/>
          <a:headEnd/>
          <a:tailEnd/>
        </a:ln>
      </xdr:spPr>
    </xdr:pic>
    <xdr:clientData/>
  </xdr:twoCellAnchor>
  <xdr:twoCellAnchor editAs="oneCell">
    <xdr:from>
      <xdr:col>23</xdr:col>
      <xdr:colOff>133349</xdr:colOff>
      <xdr:row>1</xdr:row>
      <xdr:rowOff>38100</xdr:rowOff>
    </xdr:from>
    <xdr:to>
      <xdr:col>30</xdr:col>
      <xdr:colOff>12599</xdr:colOff>
      <xdr:row>5</xdr:row>
      <xdr:rowOff>422789</xdr:rowOff>
    </xdr:to>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5829299" y="238125"/>
          <a:ext cx="1612800" cy="118478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F189"/>
  <sheetViews>
    <sheetView view="pageBreakPreview" zoomScale="90" zoomScaleNormal="100" zoomScaleSheetLayoutView="90" workbookViewId="0"/>
  </sheetViews>
  <sheetFormatPr baseColWidth="10" defaultColWidth="0" defaultRowHeight="15.75" customHeight="1" zeroHeight="1"/>
  <cols>
    <col min="1" max="31" width="3.7109375" style="97" customWidth="1"/>
    <col min="32" max="32" width="4" style="116" hidden="1" customWidth="1"/>
    <col min="33" max="16384" width="4.140625" hidden="1"/>
  </cols>
  <sheetData>
    <row r="1" spans="1:31" ht="15.75" customHeight="1">
      <c r="A1" s="39"/>
      <c r="B1" s="404" t="s">
        <v>411</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
    </row>
    <row r="2" spans="1:31" ht="15.75" customHeight="1">
      <c r="A2" s="39"/>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
    </row>
    <row r="3" spans="1:31" ht="15.75" customHeight="1">
      <c r="A3" s="39"/>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
    </row>
    <row r="4" spans="1:31" ht="15.75" customHeight="1">
      <c r="A4" s="39"/>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
    </row>
    <row r="5" spans="1:31" ht="15.75" customHeight="1">
      <c r="A5" s="6"/>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3"/>
    </row>
    <row r="6" spans="1:31" ht="81" customHeight="1">
      <c r="A6" s="6"/>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3"/>
    </row>
    <row r="7" spans="1:31" ht="15" customHeight="1">
      <c r="A7" s="6"/>
      <c r="B7" s="405" t="s">
        <v>44</v>
      </c>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3"/>
    </row>
    <row r="8" spans="1:31" ht="15" customHeight="1">
      <c r="A8" s="6"/>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3"/>
    </row>
    <row r="9" spans="1:31" ht="18">
      <c r="A9" s="406" t="s">
        <v>403</v>
      </c>
      <c r="B9" s="406"/>
      <c r="C9" s="406"/>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90"/>
      <c r="AE9" s="3"/>
    </row>
    <row r="10" spans="1:31" ht="15" customHeight="1">
      <c r="A10" s="6"/>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3"/>
    </row>
    <row r="11" spans="1:31" ht="15" customHeight="1">
      <c r="A11" s="91"/>
      <c r="B11" s="402" t="s">
        <v>404</v>
      </c>
      <c r="C11" s="402"/>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3"/>
    </row>
    <row r="12" spans="1:31" ht="15" customHeight="1">
      <c r="A12" s="91"/>
      <c r="B12" s="92"/>
      <c r="C12" s="93"/>
      <c r="D12" s="93"/>
      <c r="E12" s="93"/>
      <c r="F12" s="93"/>
      <c r="G12" s="93"/>
      <c r="H12" s="93"/>
      <c r="I12" s="93"/>
      <c r="J12" s="93"/>
      <c r="K12" s="93"/>
      <c r="L12" s="93"/>
      <c r="M12" s="93"/>
      <c r="N12" s="94"/>
      <c r="O12" s="94"/>
      <c r="P12" s="93"/>
      <c r="Q12" s="93"/>
      <c r="R12" s="93"/>
      <c r="S12" s="93"/>
      <c r="T12" s="93"/>
      <c r="U12" s="93"/>
      <c r="V12" s="93"/>
      <c r="W12" s="93"/>
      <c r="X12" s="93"/>
      <c r="Y12" s="93"/>
      <c r="Z12" s="93"/>
      <c r="AA12" s="93"/>
      <c r="AB12" s="93"/>
      <c r="AC12" s="93"/>
      <c r="AD12" s="93"/>
      <c r="AE12" s="3"/>
    </row>
    <row r="13" spans="1:31" ht="15" customHeight="1">
      <c r="A13" s="91"/>
      <c r="B13" s="403" t="s">
        <v>405</v>
      </c>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3"/>
    </row>
    <row r="14" spans="1:31" ht="15" customHeight="1">
      <c r="A14" s="91"/>
      <c r="B14" s="92"/>
      <c r="C14" s="93"/>
      <c r="D14" s="93"/>
      <c r="E14" s="93"/>
      <c r="F14" s="93"/>
      <c r="G14" s="93"/>
      <c r="H14" s="93"/>
      <c r="I14" s="93"/>
      <c r="J14" s="93"/>
      <c r="K14" s="93"/>
      <c r="L14" s="93"/>
      <c r="M14" s="93"/>
      <c r="N14" s="94"/>
      <c r="O14" s="94"/>
      <c r="P14" s="93"/>
      <c r="Q14" s="93"/>
      <c r="R14" s="93"/>
      <c r="S14" s="93"/>
      <c r="T14" s="93"/>
      <c r="U14" s="93"/>
      <c r="V14" s="93"/>
      <c r="W14" s="93"/>
      <c r="X14" s="93"/>
      <c r="Y14" s="93"/>
      <c r="Z14" s="93"/>
      <c r="AA14" s="93"/>
      <c r="AB14" s="93"/>
      <c r="AC14" s="93"/>
      <c r="AD14" s="93"/>
      <c r="AE14" s="3"/>
    </row>
    <row r="15" spans="1:31" ht="15" customHeight="1">
      <c r="A15" s="91"/>
      <c r="B15" s="402" t="s">
        <v>44</v>
      </c>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3"/>
    </row>
    <row r="16" spans="1:31" ht="15" customHeight="1">
      <c r="A16" s="91"/>
      <c r="B16" s="92"/>
      <c r="C16" s="93"/>
      <c r="D16" s="93"/>
      <c r="E16" s="93"/>
      <c r="F16" s="93"/>
      <c r="G16" s="93"/>
      <c r="H16" s="93"/>
      <c r="I16" s="93"/>
      <c r="J16" s="93"/>
      <c r="K16" s="93"/>
      <c r="L16" s="93"/>
      <c r="M16" s="93"/>
      <c r="N16" s="94"/>
      <c r="O16" s="94"/>
      <c r="P16" s="93"/>
      <c r="Q16" s="93"/>
      <c r="R16" s="93"/>
      <c r="S16" s="93"/>
      <c r="T16" s="93"/>
      <c r="U16" s="93"/>
      <c r="V16" s="93"/>
      <c r="W16" s="93"/>
      <c r="X16" s="93"/>
      <c r="Y16" s="93"/>
      <c r="Z16" s="93"/>
      <c r="AA16" s="93"/>
      <c r="AB16" s="93"/>
      <c r="AC16" s="93"/>
      <c r="AD16" s="93"/>
      <c r="AE16" s="3"/>
    </row>
    <row r="17" spans="1:31" ht="15" customHeight="1">
      <c r="A17" s="91"/>
      <c r="B17" s="402" t="s">
        <v>406</v>
      </c>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3"/>
    </row>
    <row r="18" spans="1:31" ht="15" customHeight="1">
      <c r="A18" s="91"/>
      <c r="B18" s="92"/>
      <c r="C18" s="93"/>
      <c r="D18" s="93"/>
      <c r="E18" s="93"/>
      <c r="F18" s="93"/>
      <c r="G18" s="93"/>
      <c r="H18" s="93"/>
      <c r="I18" s="93"/>
      <c r="J18" s="93"/>
      <c r="K18" s="93"/>
      <c r="L18" s="93"/>
      <c r="M18" s="93"/>
      <c r="N18" s="94"/>
      <c r="O18" s="94"/>
      <c r="P18" s="93"/>
      <c r="Q18" s="93"/>
      <c r="R18" s="93"/>
      <c r="S18" s="93"/>
      <c r="T18" s="93"/>
      <c r="U18" s="93"/>
      <c r="V18" s="93"/>
      <c r="W18" s="93"/>
      <c r="X18" s="93"/>
      <c r="Y18" s="93"/>
      <c r="Z18" s="93"/>
      <c r="AA18" s="93"/>
      <c r="AB18" s="93"/>
      <c r="AC18" s="93"/>
      <c r="AD18" s="93"/>
      <c r="AE18" s="3"/>
    </row>
    <row r="19" spans="1:31" ht="15" customHeight="1">
      <c r="A19" s="6"/>
      <c r="B19" s="403" t="s">
        <v>407</v>
      </c>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3"/>
    </row>
    <row r="20" spans="1:31" ht="15" customHeight="1">
      <c r="A20" s="6"/>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3"/>
    </row>
    <row r="21" spans="1:31" ht="15" customHeight="1">
      <c r="A21" s="6"/>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3"/>
    </row>
    <row r="22" spans="1:31" ht="15" customHeight="1">
      <c r="A22" s="6"/>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3"/>
    </row>
    <row r="23" spans="1:31" ht="15" customHeight="1">
      <c r="A23" s="6"/>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3"/>
    </row>
    <row r="24" spans="1:31" ht="15" customHeight="1">
      <c r="A24" s="6"/>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3"/>
    </row>
    <row r="25" spans="1:31" ht="15" customHeight="1">
      <c r="A25" s="6"/>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3"/>
    </row>
    <row r="26" spans="1:31" ht="15" customHeight="1">
      <c r="A26" s="6"/>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3"/>
    </row>
    <row r="27" spans="1:31" ht="15" customHeight="1">
      <c r="A27" s="6"/>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3"/>
    </row>
    <row r="28" spans="1:31" ht="15" customHeight="1">
      <c r="A28" s="6"/>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3"/>
    </row>
    <row r="29" spans="1:31" ht="15" customHeight="1">
      <c r="A29" s="6"/>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3"/>
    </row>
    <row r="30" spans="1:31" ht="15" customHeight="1">
      <c r="A30" s="6"/>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3"/>
    </row>
    <row r="31" spans="1:31" ht="15" customHeight="1">
      <c r="A31" s="6"/>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3"/>
    </row>
    <row r="32" spans="1:31" ht="15" customHeight="1">
      <c r="A32" s="6"/>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3"/>
    </row>
    <row r="33" spans="1:31" ht="15" customHeight="1">
      <c r="A33" s="6"/>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3"/>
    </row>
    <row r="34" spans="1:31" ht="15" customHeight="1">
      <c r="A34" s="6"/>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3"/>
    </row>
    <row r="35" spans="1:31" ht="6" customHeight="1">
      <c r="A35" s="95"/>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64"/>
    </row>
    <row r="36" spans="1:31" ht="15">
      <c r="A36" s="10"/>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96"/>
      <c r="AD36" s="17"/>
      <c r="AE36" s="29"/>
    </row>
    <row r="37" spans="1:31" ht="15" hidden="1">
      <c r="A37" s="33"/>
      <c r="B37" s="33"/>
      <c r="C37" s="32"/>
      <c r="D37" s="32"/>
      <c r="E37" s="32"/>
      <c r="F37" s="32"/>
      <c r="G37" s="32"/>
      <c r="H37" s="32"/>
      <c r="I37" s="32"/>
      <c r="J37" s="32"/>
      <c r="K37" s="32"/>
      <c r="L37" s="32"/>
      <c r="M37" s="32"/>
      <c r="N37" s="32"/>
      <c r="O37" s="32"/>
      <c r="P37" s="32"/>
      <c r="Q37" s="32"/>
      <c r="R37" s="32"/>
      <c r="S37" s="32"/>
      <c r="T37" s="32"/>
      <c r="U37" s="32"/>
      <c r="V37" s="33"/>
      <c r="W37" s="33"/>
      <c r="X37" s="33"/>
      <c r="Y37" s="33"/>
      <c r="Z37" s="33"/>
      <c r="AA37" s="33"/>
      <c r="AB37" s="33"/>
      <c r="AC37" s="33"/>
      <c r="AD37" s="33"/>
      <c r="AE37" s="33"/>
    </row>
    <row r="38" spans="1:31" ht="15" hidden="1"/>
    <row r="39" spans="1:31" ht="15" hidden="1"/>
    <row r="40" spans="1:31" ht="15" hidden="1"/>
    <row r="41" spans="1:31" ht="15" hidden="1"/>
    <row r="42" spans="1:31" ht="15" hidden="1"/>
    <row r="43" spans="1:31" ht="15" hidden="1"/>
    <row r="44" spans="1:31" ht="15" hidden="1"/>
    <row r="45" spans="1:31" ht="15" hidden="1"/>
    <row r="46" spans="1:31" ht="15" hidden="1"/>
    <row r="47" spans="1:31" ht="15" hidden="1"/>
    <row r="48" spans="1:31" ht="15" hidden="1"/>
    <row r="49" ht="15" hidden="1"/>
    <row r="50" ht="15" hidden="1"/>
    <row r="51" ht="15" hidden="1"/>
    <row r="52" ht="15" hidden="1"/>
    <row r="53" ht="15" hidden="1"/>
    <row r="54" ht="15" hidden="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sheetData>
  <sheetProtection sheet="1" objects="1" scenarios="1"/>
  <mergeCells count="8">
    <mergeCell ref="B17:AD17"/>
    <mergeCell ref="B19:AD19"/>
    <mergeCell ref="B1:AD6"/>
    <mergeCell ref="B7:AD7"/>
    <mergeCell ref="A9:AC9"/>
    <mergeCell ref="B11:AD11"/>
    <mergeCell ref="B13:AD13"/>
    <mergeCell ref="B15:AD15"/>
  </mergeCells>
  <hyperlinks>
    <hyperlink ref="B13:AD13" location="Informantes!A1" display="Informantes"/>
    <hyperlink ref="B19:AD19" location="Glosario!A1" display="Glosario"/>
    <hyperlink ref="B11:AD11" location="Presentación!A1" display="Presentación"/>
    <hyperlink ref="B17:AD17" location="'Participantes y Comentarios'!A1" display="Participantes y comentarios"/>
    <hyperlink ref="B15:AD15" location="CNGSPSPE_2017_M1_Secc3!A1" display="Sección III: Protección Civil"/>
  </hyperlinks>
  <printOptions horizontalCentered="1"/>
  <pageMargins left="0.70866141732283472" right="0.70866141732283472" top="0.74803149606299213" bottom="0.74803149606299213" header="0.31496062992125984" footer="0.31496062992125984"/>
  <pageSetup paperSize="119" scale="77" fitToHeight="200" orientation="portrait" r:id="rId1"/>
  <headerFooter>
    <oddHeader>&amp;CMódulo 1 Sección III
Índice</oddHeader>
    <oddFooter>&amp;LCenso Nacional de Gobierno, Seguridad Pública y Sistema Penitenciario Estatales 2017&amp;R&amp;P de &amp;N</oddFooter>
  </headerFooter>
  <drawing r:id="rId2"/>
</worksheet>
</file>

<file path=xl/worksheets/sheet2.xml><?xml version="1.0" encoding="utf-8"?>
<worksheet xmlns="http://schemas.openxmlformats.org/spreadsheetml/2006/main" xmlns:r="http://schemas.openxmlformats.org/officeDocument/2006/relationships">
  <dimension ref="A1:IP458"/>
  <sheetViews>
    <sheetView view="pageBreakPreview" topLeftCell="A7" zoomScaleNormal="100" zoomScaleSheetLayoutView="100" workbookViewId="0">
      <selection activeCell="B9" sqref="B9:L9"/>
    </sheetView>
  </sheetViews>
  <sheetFormatPr baseColWidth="10" defaultColWidth="0" defaultRowHeight="15.75" customHeight="1" zeroHeight="1"/>
  <cols>
    <col min="1" max="31" width="3.7109375" style="97" customWidth="1"/>
    <col min="32" max="32" width="4" style="123" hidden="1" customWidth="1"/>
    <col min="33" max="250" width="11.42578125" style="121" hidden="1" customWidth="1"/>
    <col min="251" max="16384" width="6" style="121" hidden="1"/>
  </cols>
  <sheetData>
    <row r="1" spans="1:36" ht="15.75" customHeight="1">
      <c r="A1" s="39"/>
      <c r="B1" s="404" t="s">
        <v>411</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
      <c r="AF1" s="35"/>
      <c r="AH1" s="121" t="s">
        <v>713</v>
      </c>
      <c r="AI1" s="121" t="s">
        <v>714</v>
      </c>
    </row>
    <row r="2" spans="1:36" ht="15.75" customHeight="1">
      <c r="A2" s="39"/>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
      <c r="AF2" s="35"/>
    </row>
    <row r="3" spans="1:36" ht="15.75" customHeight="1">
      <c r="A3" s="39"/>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
      <c r="AF3" s="35"/>
      <c r="AH3" s="65" t="s">
        <v>650</v>
      </c>
      <c r="AI3" s="115" t="s">
        <v>651</v>
      </c>
    </row>
    <row r="4" spans="1:36" ht="15.75" customHeight="1">
      <c r="A4" s="39"/>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
      <c r="AF4" s="35"/>
      <c r="AH4" s="65" t="s">
        <v>652</v>
      </c>
      <c r="AI4" s="115" t="s">
        <v>653</v>
      </c>
    </row>
    <row r="5" spans="1:36" ht="15.75" customHeight="1">
      <c r="A5" s="6"/>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3"/>
      <c r="AF5" s="35"/>
      <c r="AH5" s="65" t="s">
        <v>654</v>
      </c>
      <c r="AI5" s="115" t="s">
        <v>655</v>
      </c>
    </row>
    <row r="6" spans="1:36" ht="63.75" customHeight="1">
      <c r="A6" s="6"/>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3"/>
      <c r="AF6" s="35"/>
      <c r="AH6" s="65" t="s">
        <v>656</v>
      </c>
      <c r="AI6" s="115" t="s">
        <v>657</v>
      </c>
    </row>
    <row r="7" spans="1:36" ht="15" customHeight="1">
      <c r="A7" s="6"/>
      <c r="B7" s="405" t="s">
        <v>44</v>
      </c>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3"/>
      <c r="AF7" s="41"/>
      <c r="AH7" s="65" t="s">
        <v>658</v>
      </c>
      <c r="AI7" s="115" t="s">
        <v>659</v>
      </c>
    </row>
    <row r="8" spans="1:36" ht="18" customHeight="1">
      <c r="A8" s="15"/>
      <c r="B8" s="26"/>
      <c r="C8" s="26"/>
      <c r="D8" s="26"/>
      <c r="E8" s="26"/>
      <c r="F8" s="26"/>
      <c r="G8" s="26"/>
      <c r="H8" s="26"/>
      <c r="I8" s="26"/>
      <c r="J8" s="26"/>
      <c r="K8" s="26"/>
      <c r="L8" s="26"/>
      <c r="M8" s="26"/>
      <c r="N8" s="26"/>
      <c r="O8" s="26"/>
      <c r="P8" s="26"/>
      <c r="Q8" s="26"/>
      <c r="R8" s="26"/>
      <c r="S8" s="26"/>
      <c r="T8" s="26"/>
      <c r="U8" s="26"/>
      <c r="V8" s="26"/>
      <c r="W8" s="26"/>
      <c r="X8" s="26"/>
      <c r="Y8" s="26"/>
      <c r="Z8" s="26"/>
      <c r="AA8" s="26"/>
      <c r="AB8" s="425" t="s">
        <v>403</v>
      </c>
      <c r="AC8" s="425"/>
      <c r="AD8" s="425"/>
      <c r="AE8" s="26"/>
      <c r="AF8" s="35"/>
      <c r="AH8" s="65" t="s">
        <v>660</v>
      </c>
      <c r="AI8" s="115" t="s">
        <v>661</v>
      </c>
    </row>
    <row r="9" spans="1:36" ht="20.25" customHeight="1">
      <c r="A9" s="6"/>
      <c r="B9" s="426" t="s">
        <v>707</v>
      </c>
      <c r="C9" s="427"/>
      <c r="D9" s="427"/>
      <c r="E9" s="427"/>
      <c r="F9" s="427"/>
      <c r="G9" s="427"/>
      <c r="H9" s="427"/>
      <c r="I9" s="427"/>
      <c r="J9" s="427"/>
      <c r="K9" s="427"/>
      <c r="L9" s="428"/>
      <c r="M9" s="118"/>
      <c r="N9" s="79" t="str">
        <f>IF(B9="","",VLOOKUP(B9,$AH$3:$AI$34,2,FALSE))</f>
        <v>30</v>
      </c>
      <c r="O9" s="118"/>
      <c r="P9" s="118"/>
      <c r="Q9" s="118"/>
      <c r="R9" s="118"/>
      <c r="S9" s="118"/>
      <c r="T9" s="118"/>
      <c r="U9" s="118"/>
      <c r="V9" s="118"/>
      <c r="W9" s="118"/>
      <c r="X9" s="118"/>
      <c r="Y9" s="118"/>
      <c r="Z9" s="118"/>
      <c r="AA9" s="138"/>
      <c r="AB9" s="9"/>
      <c r="AC9" s="9"/>
      <c r="AD9" s="9"/>
      <c r="AE9" s="3"/>
      <c r="AF9" s="80"/>
      <c r="AH9" s="65" t="s">
        <v>662</v>
      </c>
      <c r="AI9" s="115" t="s">
        <v>663</v>
      </c>
    </row>
    <row r="10" spans="1:36" ht="11.25" customHeight="1" thickBot="1">
      <c r="A10" s="15"/>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80"/>
      <c r="AH10" s="65" t="s">
        <v>664</v>
      </c>
      <c r="AI10" s="115" t="s">
        <v>665</v>
      </c>
    </row>
    <row r="11" spans="1:36" s="156" customFormat="1" ht="5.25" customHeight="1">
      <c r="A11" s="10"/>
      <c r="B11" s="150"/>
      <c r="C11" s="151"/>
      <c r="D11" s="151"/>
      <c r="E11" s="151"/>
      <c r="F11" s="151"/>
      <c r="G11" s="151"/>
      <c r="H11" s="151"/>
      <c r="I11" s="151"/>
      <c r="J11" s="152"/>
      <c r="K11" s="152"/>
      <c r="L11" s="153"/>
      <c r="M11" s="154"/>
      <c r="N11" s="150"/>
      <c r="O11" s="151"/>
      <c r="P11" s="151"/>
      <c r="Q11" s="151"/>
      <c r="R11" s="151"/>
      <c r="S11" s="151"/>
      <c r="T11" s="151"/>
      <c r="U11" s="151"/>
      <c r="V11" s="151"/>
      <c r="W11" s="151"/>
      <c r="X11" s="151"/>
      <c r="Y11" s="151"/>
      <c r="Z11" s="151"/>
      <c r="AA11" s="151"/>
      <c r="AB11" s="152"/>
      <c r="AC11" s="152"/>
      <c r="AD11" s="153"/>
      <c r="AE11" s="29"/>
      <c r="AF11" s="155"/>
      <c r="AH11" s="331" t="s">
        <v>715</v>
      </c>
      <c r="AI11" s="115" t="s">
        <v>666</v>
      </c>
      <c r="AJ11" s="157"/>
    </row>
    <row r="12" spans="1:36" s="156" customFormat="1" ht="13.5" customHeight="1">
      <c r="A12" s="15"/>
      <c r="B12" s="158" t="s">
        <v>9</v>
      </c>
      <c r="C12" s="159"/>
      <c r="D12" s="159"/>
      <c r="E12" s="159"/>
      <c r="F12" s="159"/>
      <c r="G12" s="159"/>
      <c r="H12" s="159"/>
      <c r="I12" s="159"/>
      <c r="J12" s="160"/>
      <c r="K12" s="160"/>
      <c r="L12" s="161"/>
      <c r="M12" s="162"/>
      <c r="N12" s="158" t="s">
        <v>10</v>
      </c>
      <c r="O12" s="159"/>
      <c r="P12" s="159"/>
      <c r="Q12" s="159"/>
      <c r="R12" s="159"/>
      <c r="S12" s="159"/>
      <c r="T12" s="159"/>
      <c r="U12" s="159"/>
      <c r="V12" s="159"/>
      <c r="W12" s="159"/>
      <c r="X12" s="159"/>
      <c r="Y12" s="159"/>
      <c r="Z12" s="159"/>
      <c r="AA12" s="159"/>
      <c r="AB12" s="160"/>
      <c r="AC12" s="160"/>
      <c r="AD12" s="161"/>
      <c r="AE12" s="26"/>
      <c r="AF12" s="155"/>
      <c r="AH12" s="65" t="s">
        <v>667</v>
      </c>
      <c r="AI12" s="115" t="s">
        <v>668</v>
      </c>
      <c r="AJ12" s="157"/>
    </row>
    <row r="13" spans="1:36" s="156" customFormat="1" ht="5.0999999999999996" customHeight="1">
      <c r="A13" s="10"/>
      <c r="B13" s="158"/>
      <c r="C13" s="163"/>
      <c r="D13" s="163"/>
      <c r="E13" s="163"/>
      <c r="F13" s="163"/>
      <c r="G13" s="163"/>
      <c r="H13" s="163"/>
      <c r="I13" s="163"/>
      <c r="J13" s="160"/>
      <c r="K13" s="160"/>
      <c r="L13" s="164"/>
      <c r="M13" s="154"/>
      <c r="N13" s="158"/>
      <c r="O13" s="163"/>
      <c r="P13" s="163"/>
      <c r="Q13" s="163"/>
      <c r="R13" s="163"/>
      <c r="S13" s="163"/>
      <c r="T13" s="163"/>
      <c r="U13" s="163"/>
      <c r="V13" s="163"/>
      <c r="W13" s="163"/>
      <c r="X13" s="163"/>
      <c r="Y13" s="163"/>
      <c r="Z13" s="163"/>
      <c r="AA13" s="163"/>
      <c r="AB13" s="160"/>
      <c r="AC13" s="160"/>
      <c r="AD13" s="164"/>
      <c r="AE13" s="29"/>
      <c r="AF13" s="155"/>
      <c r="AH13" s="65" t="s">
        <v>669</v>
      </c>
      <c r="AI13" s="115" t="s">
        <v>670</v>
      </c>
      <c r="AJ13" s="157"/>
    </row>
    <row r="14" spans="1:36" s="156" customFormat="1" ht="144.75" customHeight="1">
      <c r="A14" s="10"/>
      <c r="B14" s="165"/>
      <c r="C14" s="429" t="s">
        <v>38</v>
      </c>
      <c r="D14" s="429"/>
      <c r="E14" s="429"/>
      <c r="F14" s="429"/>
      <c r="G14" s="429"/>
      <c r="H14" s="429"/>
      <c r="I14" s="429"/>
      <c r="J14" s="429"/>
      <c r="K14" s="429"/>
      <c r="L14" s="430"/>
      <c r="M14" s="166"/>
      <c r="N14" s="165"/>
      <c r="O14" s="429" t="s">
        <v>42</v>
      </c>
      <c r="P14" s="429"/>
      <c r="Q14" s="429"/>
      <c r="R14" s="429"/>
      <c r="S14" s="429"/>
      <c r="T14" s="429"/>
      <c r="U14" s="429"/>
      <c r="V14" s="429"/>
      <c r="W14" s="429"/>
      <c r="X14" s="429"/>
      <c r="Y14" s="429"/>
      <c r="Z14" s="429"/>
      <c r="AA14" s="429"/>
      <c r="AB14" s="429"/>
      <c r="AC14" s="429"/>
      <c r="AD14" s="430"/>
      <c r="AE14" s="43"/>
      <c r="AF14" s="155"/>
      <c r="AH14" s="65" t="s">
        <v>671</v>
      </c>
      <c r="AI14" s="115" t="s">
        <v>672</v>
      </c>
      <c r="AJ14" s="157"/>
    </row>
    <row r="15" spans="1:36" s="156" customFormat="1" ht="3" customHeight="1" thickBot="1">
      <c r="A15" s="10"/>
      <c r="B15" s="167"/>
      <c r="C15" s="168"/>
      <c r="D15" s="168"/>
      <c r="E15" s="168"/>
      <c r="F15" s="168"/>
      <c r="G15" s="168"/>
      <c r="H15" s="168"/>
      <c r="I15" s="168"/>
      <c r="J15" s="168"/>
      <c r="K15" s="168"/>
      <c r="L15" s="169"/>
      <c r="M15" s="170"/>
      <c r="N15" s="167"/>
      <c r="O15" s="168"/>
      <c r="P15" s="168"/>
      <c r="Q15" s="168"/>
      <c r="R15" s="168"/>
      <c r="S15" s="168"/>
      <c r="T15" s="168"/>
      <c r="U15" s="168"/>
      <c r="V15" s="168"/>
      <c r="W15" s="168"/>
      <c r="X15" s="168"/>
      <c r="Y15" s="168"/>
      <c r="Z15" s="168"/>
      <c r="AA15" s="168"/>
      <c r="AB15" s="168"/>
      <c r="AC15" s="168"/>
      <c r="AD15" s="169"/>
      <c r="AE15" s="29"/>
      <c r="AF15" s="155"/>
      <c r="AH15" s="65" t="s">
        <v>673</v>
      </c>
      <c r="AI15" s="115" t="s">
        <v>674</v>
      </c>
      <c r="AJ15" s="157"/>
    </row>
    <row r="16" spans="1:36" s="156" customFormat="1" thickBot="1">
      <c r="A16" s="15"/>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155"/>
      <c r="AH16" s="65" t="s">
        <v>675</v>
      </c>
      <c r="AI16" s="115" t="s">
        <v>676</v>
      </c>
      <c r="AJ16" s="157"/>
    </row>
    <row r="17" spans="1:36" s="156" customFormat="1" ht="3.75" customHeight="1">
      <c r="A17" s="10"/>
      <c r="B17" s="417"/>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9"/>
      <c r="AE17" s="29"/>
      <c r="AF17" s="155"/>
      <c r="AH17" s="65" t="s">
        <v>677</v>
      </c>
      <c r="AI17" s="115" t="s">
        <v>678</v>
      </c>
      <c r="AJ17" s="157"/>
    </row>
    <row r="18" spans="1:36" s="156" customFormat="1" ht="18" customHeight="1">
      <c r="A18" s="10"/>
      <c r="B18" s="420" t="s">
        <v>43</v>
      </c>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2"/>
      <c r="AE18" s="29"/>
      <c r="AF18" s="155"/>
      <c r="AH18" s="65" t="s">
        <v>679</v>
      </c>
      <c r="AI18" s="115" t="s">
        <v>680</v>
      </c>
      <c r="AJ18" s="157"/>
    </row>
    <row r="19" spans="1:36" s="156" customFormat="1" ht="58.5" customHeight="1" thickBot="1">
      <c r="A19" s="10"/>
      <c r="B19" s="171"/>
      <c r="C19" s="423" t="s">
        <v>205</v>
      </c>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4"/>
      <c r="AE19" s="29"/>
      <c r="AF19" s="155"/>
      <c r="AH19" s="65" t="s">
        <v>681</v>
      </c>
      <c r="AI19" s="115" t="s">
        <v>682</v>
      </c>
      <c r="AJ19" s="157"/>
    </row>
    <row r="20" spans="1:36" s="156" customFormat="1" thickBot="1">
      <c r="A20" s="15"/>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6"/>
      <c r="AF20" s="155"/>
      <c r="AH20" s="65" t="s">
        <v>683</v>
      </c>
      <c r="AI20" s="115" t="s">
        <v>684</v>
      </c>
      <c r="AJ20" s="157"/>
    </row>
    <row r="21" spans="1:36" s="156" customFormat="1" ht="3" customHeight="1">
      <c r="A21" s="15"/>
      <c r="B21" s="85"/>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84"/>
      <c r="AE21" s="26"/>
      <c r="AF21" s="155"/>
      <c r="AH21" s="65" t="s">
        <v>685</v>
      </c>
      <c r="AI21" s="115" t="s">
        <v>686</v>
      </c>
      <c r="AJ21" s="157"/>
    </row>
    <row r="22" spans="1:36" s="156" customFormat="1" ht="19.5">
      <c r="A22" s="15"/>
      <c r="B22" s="82" t="s">
        <v>11</v>
      </c>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4"/>
      <c r="AE22" s="26"/>
      <c r="AF22" s="155"/>
      <c r="AH22" s="65" t="s">
        <v>687</v>
      </c>
      <c r="AI22" s="115" t="s">
        <v>688</v>
      </c>
      <c r="AJ22" s="157"/>
    </row>
    <row r="23" spans="1:36" s="156" customFormat="1" ht="5.0999999999999996" customHeight="1">
      <c r="A23" s="10"/>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12"/>
      <c r="AE23" s="29"/>
      <c r="AF23" s="155"/>
      <c r="AH23" s="65" t="s">
        <v>689</v>
      </c>
      <c r="AI23" s="115" t="s">
        <v>690</v>
      </c>
      <c r="AJ23" s="157"/>
    </row>
    <row r="24" spans="1:36" s="173" customFormat="1" ht="55.5" customHeight="1">
      <c r="A24" s="139"/>
      <c r="B24" s="85"/>
      <c r="C24" s="410" t="s">
        <v>424</v>
      </c>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86"/>
      <c r="AE24" s="140"/>
      <c r="AF24" s="172"/>
      <c r="AH24" s="65" t="s">
        <v>691</v>
      </c>
      <c r="AI24" s="115" t="s">
        <v>692</v>
      </c>
      <c r="AJ24" s="157"/>
    </row>
    <row r="25" spans="1:36" s="173" customFormat="1" ht="3" customHeight="1">
      <c r="A25" s="139"/>
      <c r="B25" s="85"/>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86"/>
      <c r="AE25" s="140"/>
      <c r="AF25" s="172"/>
      <c r="AH25" s="65" t="s">
        <v>693</v>
      </c>
      <c r="AI25" s="115" t="s">
        <v>694</v>
      </c>
      <c r="AJ25" s="157"/>
    </row>
    <row r="26" spans="1:36" s="173" customFormat="1" ht="52.5" customHeight="1">
      <c r="A26" s="139"/>
      <c r="B26" s="85"/>
      <c r="C26" s="410" t="s">
        <v>437</v>
      </c>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86"/>
      <c r="AE26" s="140"/>
      <c r="AF26" s="172"/>
      <c r="AH26" s="65" t="s">
        <v>695</v>
      </c>
      <c r="AI26" s="115" t="s">
        <v>696</v>
      </c>
      <c r="AJ26" s="157"/>
    </row>
    <row r="27" spans="1:36" s="173" customFormat="1" ht="3" customHeight="1">
      <c r="A27" s="139"/>
      <c r="B27" s="85"/>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86"/>
      <c r="AE27" s="140"/>
      <c r="AF27" s="172"/>
      <c r="AH27" s="65" t="s">
        <v>697</v>
      </c>
      <c r="AI27" s="115" t="s">
        <v>698</v>
      </c>
      <c r="AJ27" s="157"/>
    </row>
    <row r="28" spans="1:36" s="173" customFormat="1" ht="15" customHeight="1">
      <c r="A28" s="139"/>
      <c r="B28" s="85"/>
      <c r="C28" s="410" t="s">
        <v>425</v>
      </c>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86"/>
      <c r="AE28" s="140"/>
      <c r="AF28" s="172"/>
      <c r="AH28" s="65" t="s">
        <v>699</v>
      </c>
      <c r="AI28" s="115" t="s">
        <v>700</v>
      </c>
      <c r="AJ28" s="157"/>
    </row>
    <row r="29" spans="1:36" s="173" customFormat="1" ht="3" customHeight="1">
      <c r="A29" s="139"/>
      <c r="B29" s="85"/>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86"/>
      <c r="AE29" s="140"/>
      <c r="AF29" s="172"/>
      <c r="AH29" s="65" t="s">
        <v>701</v>
      </c>
      <c r="AI29" s="115" t="s">
        <v>702</v>
      </c>
      <c r="AJ29" s="157"/>
    </row>
    <row r="30" spans="1:36" s="173" customFormat="1" ht="54" customHeight="1">
      <c r="A30" s="139"/>
      <c r="B30" s="85"/>
      <c r="C30" s="410" t="s">
        <v>426</v>
      </c>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86"/>
      <c r="AE30" s="140"/>
      <c r="AF30" s="172"/>
      <c r="AH30" s="65" t="s">
        <v>703</v>
      </c>
      <c r="AI30" s="115" t="s">
        <v>704</v>
      </c>
      <c r="AJ30" s="157"/>
    </row>
    <row r="31" spans="1:36" s="173" customFormat="1" ht="3" customHeight="1">
      <c r="A31" s="139"/>
      <c r="B31" s="85"/>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86"/>
      <c r="AE31" s="140"/>
      <c r="AF31" s="172"/>
      <c r="AH31" s="65" t="s">
        <v>705</v>
      </c>
      <c r="AI31" s="115" t="s">
        <v>706</v>
      </c>
      <c r="AJ31" s="157"/>
    </row>
    <row r="32" spans="1:36" s="173" customFormat="1" ht="42" customHeight="1">
      <c r="A32" s="139"/>
      <c r="B32" s="85"/>
      <c r="C32" s="410" t="s">
        <v>427</v>
      </c>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86"/>
      <c r="AE32" s="140"/>
      <c r="AF32" s="172"/>
      <c r="AH32" s="65" t="s">
        <v>707</v>
      </c>
      <c r="AI32" s="115" t="s">
        <v>708</v>
      </c>
      <c r="AJ32" s="175"/>
    </row>
    <row r="33" spans="1:36" s="173" customFormat="1" ht="3" customHeight="1">
      <c r="A33" s="139"/>
      <c r="B33" s="85"/>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86"/>
      <c r="AE33" s="140"/>
      <c r="AF33" s="172"/>
      <c r="AH33" s="65" t="s">
        <v>709</v>
      </c>
      <c r="AI33" s="115" t="s">
        <v>710</v>
      </c>
      <c r="AJ33" s="175"/>
    </row>
    <row r="34" spans="1:36" s="173" customFormat="1" ht="85.5" customHeight="1">
      <c r="A34" s="139"/>
      <c r="B34" s="85"/>
      <c r="C34" s="410" t="s">
        <v>432</v>
      </c>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86"/>
      <c r="AE34" s="140"/>
      <c r="AF34" s="172"/>
      <c r="AH34" s="65" t="s">
        <v>711</v>
      </c>
      <c r="AI34" s="115" t="s">
        <v>712</v>
      </c>
      <c r="AJ34" s="157"/>
    </row>
    <row r="35" spans="1:36" s="173" customFormat="1" ht="3" customHeight="1">
      <c r="A35" s="139"/>
      <c r="B35" s="85"/>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86"/>
      <c r="AE35" s="140"/>
      <c r="AF35" s="172"/>
      <c r="AI35" s="174"/>
      <c r="AJ35" s="175"/>
    </row>
    <row r="36" spans="1:36" s="173" customFormat="1" ht="96" customHeight="1">
      <c r="A36" s="139"/>
      <c r="B36" s="87"/>
      <c r="C36" s="415" t="s">
        <v>428</v>
      </c>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88"/>
      <c r="AE36" s="139"/>
      <c r="AF36" s="172"/>
      <c r="AI36" s="174"/>
      <c r="AJ36" s="175"/>
    </row>
    <row r="37" spans="1:36" s="173" customFormat="1" ht="3" customHeight="1">
      <c r="A37" s="139"/>
      <c r="B37" s="85"/>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86"/>
      <c r="AE37" s="140"/>
      <c r="AF37" s="172"/>
      <c r="AI37" s="174"/>
      <c r="AJ37" s="175"/>
    </row>
    <row r="38" spans="1:36" s="173" customFormat="1" ht="60" customHeight="1">
      <c r="A38" s="139"/>
      <c r="B38" s="87"/>
      <c r="C38" s="415" t="s">
        <v>438</v>
      </c>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88"/>
      <c r="AE38" s="139"/>
      <c r="AF38" s="172"/>
      <c r="AI38" s="174"/>
      <c r="AJ38" s="175"/>
    </row>
    <row r="39" spans="1:36" s="173" customFormat="1" ht="3" customHeight="1">
      <c r="A39" s="139"/>
      <c r="B39" s="87"/>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88"/>
      <c r="AE39" s="139"/>
      <c r="AF39" s="172"/>
      <c r="AI39" s="174"/>
      <c r="AJ39" s="175"/>
    </row>
    <row r="40" spans="1:36" s="173" customFormat="1" ht="72" customHeight="1">
      <c r="A40" s="139"/>
      <c r="B40" s="87"/>
      <c r="C40" s="410" t="s">
        <v>195</v>
      </c>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88"/>
      <c r="AE40" s="139"/>
      <c r="AF40" s="172"/>
      <c r="AI40" s="174"/>
      <c r="AJ40" s="175"/>
    </row>
    <row r="41" spans="1:36" s="173" customFormat="1" ht="3" customHeight="1">
      <c r="A41" s="139"/>
      <c r="B41" s="87"/>
      <c r="C41" s="223"/>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88"/>
      <c r="AE41" s="139"/>
      <c r="AF41" s="172"/>
      <c r="AI41" s="174"/>
      <c r="AJ41" s="175"/>
    </row>
    <row r="42" spans="1:36" s="173" customFormat="1" ht="15.75" customHeight="1">
      <c r="A42" s="139"/>
      <c r="B42" s="87"/>
      <c r="C42" s="415" t="s">
        <v>429</v>
      </c>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88"/>
      <c r="AE42" s="139"/>
      <c r="AF42" s="172"/>
      <c r="AI42" s="174"/>
      <c r="AJ42" s="175"/>
    </row>
    <row r="43" spans="1:36" s="173" customFormat="1" ht="3" customHeight="1">
      <c r="A43" s="139"/>
      <c r="B43" s="87"/>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88"/>
      <c r="AE43" s="139"/>
      <c r="AF43" s="172"/>
      <c r="AI43" s="174"/>
      <c r="AJ43" s="175"/>
    </row>
    <row r="44" spans="1:36" s="177" customFormat="1" ht="31.5" customHeight="1">
      <c r="A44" s="141"/>
      <c r="B44" s="142"/>
      <c r="C44" s="410" t="s">
        <v>430</v>
      </c>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143"/>
      <c r="AE44" s="141"/>
      <c r="AF44" s="176"/>
      <c r="AI44" s="176"/>
      <c r="AJ44" s="176"/>
    </row>
    <row r="45" spans="1:36" s="177" customFormat="1" ht="4.5" customHeight="1">
      <c r="A45" s="141"/>
      <c r="B45" s="142"/>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143"/>
      <c r="AE45" s="141"/>
      <c r="AF45" s="176"/>
      <c r="AI45" s="176"/>
      <c r="AJ45" s="176"/>
    </row>
    <row r="46" spans="1:36" s="177" customFormat="1" ht="27.75" customHeight="1">
      <c r="A46" s="141"/>
      <c r="B46" s="142"/>
      <c r="C46" s="410" t="s">
        <v>419</v>
      </c>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143"/>
      <c r="AE46" s="141"/>
      <c r="AF46" s="176"/>
      <c r="AI46" s="176"/>
      <c r="AJ46" s="176"/>
    </row>
    <row r="47" spans="1:36" s="177" customFormat="1" ht="3" customHeight="1">
      <c r="A47" s="141"/>
      <c r="B47" s="142"/>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143"/>
      <c r="AE47" s="141"/>
      <c r="AF47" s="176"/>
      <c r="AI47" s="176"/>
      <c r="AJ47" s="176"/>
    </row>
    <row r="48" spans="1:36" s="177" customFormat="1" ht="42" customHeight="1">
      <c r="A48" s="141"/>
      <c r="B48" s="142"/>
      <c r="C48" s="410" t="s">
        <v>439</v>
      </c>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143"/>
      <c r="AE48" s="141"/>
      <c r="AF48" s="176"/>
      <c r="AI48" s="176"/>
      <c r="AJ48" s="176"/>
    </row>
    <row r="49" spans="1:36" s="177" customFormat="1" ht="3" customHeight="1">
      <c r="A49" s="141"/>
      <c r="B49" s="142"/>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143"/>
      <c r="AE49" s="141"/>
      <c r="AF49" s="176"/>
      <c r="AI49" s="176"/>
      <c r="AJ49" s="176"/>
    </row>
    <row r="50" spans="1:36" s="177" customFormat="1" ht="41.25" customHeight="1">
      <c r="A50" s="141"/>
      <c r="B50" s="142"/>
      <c r="C50" s="410" t="s">
        <v>420</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143"/>
      <c r="AE50" s="141"/>
      <c r="AF50" s="176"/>
      <c r="AI50" s="176"/>
      <c r="AJ50" s="176"/>
    </row>
    <row r="51" spans="1:36" s="177" customFormat="1" ht="3.75" customHeight="1">
      <c r="A51" s="141"/>
      <c r="B51" s="142"/>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143"/>
      <c r="AE51" s="141"/>
      <c r="AF51" s="176"/>
      <c r="AI51" s="176"/>
      <c r="AJ51" s="176"/>
    </row>
    <row r="52" spans="1:36" s="177" customFormat="1" ht="14.25" customHeight="1">
      <c r="A52" s="141"/>
      <c r="B52" s="142"/>
      <c r="C52" s="410" t="s">
        <v>421</v>
      </c>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143"/>
      <c r="AE52" s="141"/>
      <c r="AF52" s="176"/>
      <c r="AI52" s="176"/>
      <c r="AJ52" s="176"/>
    </row>
    <row r="53" spans="1:36" s="177" customFormat="1" ht="3" customHeight="1">
      <c r="A53" s="141"/>
      <c r="B53" s="142"/>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143"/>
      <c r="AE53" s="141"/>
      <c r="AF53" s="176"/>
      <c r="AI53" s="176"/>
      <c r="AJ53" s="176"/>
    </row>
    <row r="54" spans="1:36" s="179" customFormat="1" ht="146.25" customHeight="1">
      <c r="A54" s="144"/>
      <c r="B54" s="145"/>
      <c r="C54" s="410" t="s">
        <v>477</v>
      </c>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146"/>
      <c r="AE54" s="144"/>
      <c r="AF54" s="178"/>
      <c r="AH54" s="177"/>
      <c r="AI54" s="176"/>
      <c r="AJ54" s="176"/>
    </row>
    <row r="55" spans="1:36" s="179" customFormat="1" ht="3" customHeight="1">
      <c r="A55" s="144"/>
      <c r="B55" s="145"/>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146"/>
      <c r="AE55" s="144"/>
      <c r="AF55" s="178"/>
      <c r="AH55" s="177"/>
      <c r="AI55" s="176"/>
      <c r="AJ55" s="176"/>
    </row>
    <row r="56" spans="1:36" s="179" customFormat="1" ht="81" customHeight="1">
      <c r="A56" s="144"/>
      <c r="B56" s="145"/>
      <c r="C56" s="410" t="s">
        <v>478</v>
      </c>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146"/>
      <c r="AE56" s="144"/>
      <c r="AF56" s="178"/>
      <c r="AH56" s="177"/>
      <c r="AI56" s="176"/>
      <c r="AJ56" s="176"/>
    </row>
    <row r="57" spans="1:36" s="181" customFormat="1" ht="3" customHeight="1">
      <c r="A57" s="139"/>
      <c r="B57" s="85"/>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86"/>
      <c r="AE57" s="139"/>
      <c r="AF57" s="180"/>
      <c r="AI57" s="173"/>
      <c r="AJ57" s="173"/>
    </row>
    <row r="58" spans="1:36" s="181" customFormat="1" ht="159" customHeight="1">
      <c r="A58" s="139"/>
      <c r="B58" s="85"/>
      <c r="C58" s="410" t="s">
        <v>613</v>
      </c>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86"/>
      <c r="AE58" s="139"/>
      <c r="AF58" s="180"/>
      <c r="AI58" s="173"/>
      <c r="AJ58" s="173"/>
    </row>
    <row r="59" spans="1:36" s="181" customFormat="1" ht="79.5" customHeight="1">
      <c r="A59" s="139"/>
      <c r="B59" s="85"/>
      <c r="C59" s="410" t="s">
        <v>431</v>
      </c>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86"/>
      <c r="AE59" s="139"/>
      <c r="AF59" s="180"/>
      <c r="AI59" s="173"/>
      <c r="AJ59" s="173"/>
    </row>
    <row r="60" spans="1:36" s="181" customFormat="1" ht="3" customHeight="1">
      <c r="A60" s="139"/>
      <c r="B60" s="85"/>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86"/>
      <c r="AE60" s="139"/>
      <c r="AF60" s="180"/>
      <c r="AI60" s="173"/>
      <c r="AJ60" s="173"/>
    </row>
    <row r="61" spans="1:36" s="181" customFormat="1" ht="67.5" customHeight="1" thickBot="1">
      <c r="A61" s="139"/>
      <c r="B61" s="147"/>
      <c r="C61" s="412" t="s">
        <v>422</v>
      </c>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148"/>
      <c r="AE61" s="139"/>
      <c r="AF61" s="180"/>
      <c r="AI61" s="173"/>
      <c r="AJ61" s="173"/>
    </row>
    <row r="62" spans="1:36" s="156" customFormat="1" ht="3.4" customHeight="1">
      <c r="A62" s="10"/>
      <c r="B62" s="27"/>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8"/>
      <c r="AE62" s="29"/>
      <c r="AF62" s="155"/>
      <c r="AI62" s="182"/>
      <c r="AJ62" s="182"/>
    </row>
    <row r="63" spans="1:36" s="156" customFormat="1" ht="17.100000000000001" customHeight="1">
      <c r="A63" s="15"/>
      <c r="B63" s="11" t="s">
        <v>12</v>
      </c>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4"/>
      <c r="AE63" s="26"/>
      <c r="AF63" s="155"/>
      <c r="AI63" s="182"/>
      <c r="AJ63" s="182"/>
    </row>
    <row r="64" spans="1:36" s="186" customFormat="1" ht="53.25" customHeight="1">
      <c r="A64" s="10"/>
      <c r="B64" s="183"/>
      <c r="C64" s="410" t="s">
        <v>717</v>
      </c>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184"/>
      <c r="AE64" s="10"/>
      <c r="AF64" s="185"/>
    </row>
    <row r="65" spans="1:36" s="186" customFormat="1" ht="14.25" customHeight="1">
      <c r="A65" s="67"/>
      <c r="B65" s="187"/>
      <c r="C65" s="413" t="str">
        <f>IF(J82="","",J82)</f>
        <v/>
      </c>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188"/>
      <c r="AE65" s="67"/>
      <c r="AF65" s="185"/>
    </row>
    <row r="66" spans="1:36" s="186" customFormat="1" ht="15" customHeight="1">
      <c r="A66" s="10"/>
      <c r="B66" s="183"/>
      <c r="C66" s="414"/>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184"/>
      <c r="AE66" s="10"/>
      <c r="AF66" s="185"/>
    </row>
    <row r="67" spans="1:36" s="186" customFormat="1" ht="63.75" customHeight="1">
      <c r="A67" s="10"/>
      <c r="B67" s="183"/>
      <c r="C67" s="410" t="s">
        <v>196</v>
      </c>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184"/>
      <c r="AE67" s="10"/>
      <c r="AF67" s="185"/>
    </row>
    <row r="68" spans="1:36" s="186" customFormat="1" ht="28.5" customHeight="1">
      <c r="A68" s="10"/>
      <c r="B68" s="183"/>
      <c r="C68" s="410" t="s">
        <v>402</v>
      </c>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0"/>
      <c r="AD68" s="184"/>
      <c r="AE68" s="10"/>
      <c r="AF68" s="185"/>
    </row>
    <row r="69" spans="1:36" s="186" customFormat="1" ht="15" customHeight="1">
      <c r="A69" s="10"/>
      <c r="B69" s="183"/>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4"/>
      <c r="AE69" s="10"/>
      <c r="AF69" s="185"/>
    </row>
    <row r="70" spans="1:36" s="186" customFormat="1" ht="15" customHeight="1">
      <c r="A70" s="10"/>
      <c r="B70" s="183"/>
      <c r="C70" s="190" t="s">
        <v>197</v>
      </c>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184"/>
      <c r="AE70" s="10"/>
      <c r="AF70" s="185"/>
      <c r="AI70" s="191"/>
      <c r="AJ70" s="191"/>
    </row>
    <row r="71" spans="1:36" s="186" customFormat="1" ht="40.5" customHeight="1">
      <c r="A71" s="10"/>
      <c r="B71" s="183"/>
      <c r="C71" s="223"/>
      <c r="D71" s="410" t="s">
        <v>716</v>
      </c>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0"/>
      <c r="AD71" s="184"/>
      <c r="AE71" s="10"/>
      <c r="AF71" s="185"/>
      <c r="AI71" s="191"/>
      <c r="AJ71" s="191"/>
    </row>
    <row r="72" spans="1:36" s="186" customFormat="1" ht="15" customHeight="1">
      <c r="A72" s="67"/>
      <c r="B72" s="187"/>
      <c r="C72" s="192"/>
      <c r="D72" s="411" t="str">
        <f>IF(J82="","",J82)</f>
        <v/>
      </c>
      <c r="E72" s="411"/>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188"/>
      <c r="AE72" s="67"/>
      <c r="AF72" s="185"/>
      <c r="AI72" s="191"/>
      <c r="AJ72" s="191"/>
    </row>
    <row r="73" spans="1:36" s="186" customFormat="1" ht="15" customHeight="1">
      <c r="A73" s="10"/>
      <c r="B73" s="183"/>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4"/>
      <c r="AE73" s="10"/>
      <c r="AF73" s="185"/>
      <c r="AI73" s="191"/>
      <c r="AJ73" s="191"/>
    </row>
    <row r="74" spans="1:36" s="186" customFormat="1" ht="15" customHeight="1">
      <c r="A74" s="10"/>
      <c r="B74" s="183"/>
      <c r="C74" s="190" t="s">
        <v>198</v>
      </c>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184"/>
      <c r="AE74" s="10"/>
      <c r="AF74" s="185"/>
      <c r="AI74" s="191"/>
      <c r="AJ74" s="191"/>
    </row>
    <row r="75" spans="1:36" s="186" customFormat="1" ht="41.25" customHeight="1">
      <c r="A75" s="10"/>
      <c r="B75" s="183"/>
      <c r="C75" s="223"/>
      <c r="D75" s="410" t="s">
        <v>718</v>
      </c>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184"/>
      <c r="AE75" s="10"/>
      <c r="AF75" s="185"/>
      <c r="AI75" s="191"/>
      <c r="AJ75" s="191"/>
    </row>
    <row r="76" spans="1:36" s="191" customFormat="1" ht="15" thickBot="1">
      <c r="A76" s="10"/>
      <c r="B76" s="193"/>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5"/>
      <c r="AE76" s="10"/>
      <c r="AF76" s="185"/>
    </row>
    <row r="77" spans="1:36" s="191" customFormat="1" ht="15">
      <c r="A77" s="10"/>
      <c r="B77" s="196"/>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8"/>
      <c r="AE77" s="10"/>
      <c r="AF77" s="185"/>
    </row>
    <row r="78" spans="1:36" s="191" customFormat="1" ht="19.5">
      <c r="A78" s="15"/>
      <c r="B78" s="199" t="s">
        <v>13</v>
      </c>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1"/>
      <c r="AE78" s="15"/>
      <c r="AF78" s="185"/>
    </row>
    <row r="79" spans="1:36" s="191" customFormat="1" ht="15">
      <c r="A79" s="10"/>
      <c r="B79" s="202"/>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203"/>
      <c r="AE79" s="10"/>
      <c r="AF79" s="185"/>
    </row>
    <row r="80" spans="1:36" s="191" customFormat="1" ht="30" customHeight="1">
      <c r="A80" s="10"/>
      <c r="B80" s="204"/>
      <c r="C80" s="409" t="s">
        <v>199</v>
      </c>
      <c r="D80" s="409"/>
      <c r="E80" s="409"/>
      <c r="F80" s="409"/>
      <c r="G80" s="409"/>
      <c r="H80" s="409"/>
      <c r="I80" s="409"/>
      <c r="J80" s="409"/>
      <c r="K80" s="409"/>
      <c r="L80" s="409"/>
      <c r="M80" s="409"/>
      <c r="N80" s="409"/>
      <c r="O80" s="409"/>
      <c r="P80" s="409"/>
      <c r="Q80" s="409"/>
      <c r="R80" s="409"/>
      <c r="S80" s="409"/>
      <c r="T80" s="409"/>
      <c r="U80" s="409"/>
      <c r="V80" s="409"/>
      <c r="W80" s="409"/>
      <c r="X80" s="409"/>
      <c r="Y80" s="409"/>
      <c r="Z80" s="409"/>
      <c r="AA80" s="409"/>
      <c r="AB80" s="409"/>
      <c r="AC80" s="409"/>
      <c r="AD80" s="184"/>
      <c r="AE80" s="10"/>
      <c r="AF80" s="185"/>
    </row>
    <row r="81" spans="1:32" s="191" customFormat="1" ht="14.25">
      <c r="A81" s="10"/>
      <c r="B81" s="204"/>
      <c r="C81" s="223"/>
      <c r="D81" s="223"/>
      <c r="E81" s="407" t="s">
        <v>20</v>
      </c>
      <c r="F81" s="407"/>
      <c r="G81" s="407"/>
      <c r="H81" s="407"/>
      <c r="I81" s="407"/>
      <c r="J81" s="408"/>
      <c r="K81" s="408"/>
      <c r="L81" s="408"/>
      <c r="M81" s="408"/>
      <c r="N81" s="408"/>
      <c r="O81" s="408"/>
      <c r="P81" s="408"/>
      <c r="Q81" s="408"/>
      <c r="R81" s="408"/>
      <c r="S81" s="408"/>
      <c r="T81" s="408"/>
      <c r="U81" s="408"/>
      <c r="V81" s="408"/>
      <c r="W81" s="408"/>
      <c r="X81" s="408"/>
      <c r="Y81" s="408"/>
      <c r="Z81" s="408"/>
      <c r="AA81" s="408"/>
      <c r="AB81" s="408"/>
      <c r="AC81" s="408"/>
      <c r="AD81" s="184"/>
      <c r="AE81" s="10"/>
      <c r="AF81" s="185"/>
    </row>
    <row r="82" spans="1:32" s="191" customFormat="1" ht="15" customHeight="1">
      <c r="A82" s="10"/>
      <c r="B82" s="204"/>
      <c r="C82" s="223"/>
      <c r="D82" s="223"/>
      <c r="E82" s="407" t="s">
        <v>5</v>
      </c>
      <c r="F82" s="407"/>
      <c r="G82" s="407"/>
      <c r="H82" s="407"/>
      <c r="I82" s="407"/>
      <c r="J82" s="408"/>
      <c r="K82" s="408"/>
      <c r="L82" s="408"/>
      <c r="M82" s="408"/>
      <c r="N82" s="408"/>
      <c r="O82" s="408"/>
      <c r="P82" s="408"/>
      <c r="Q82" s="408"/>
      <c r="R82" s="408"/>
      <c r="S82" s="408"/>
      <c r="T82" s="408"/>
      <c r="U82" s="408"/>
      <c r="V82" s="408"/>
      <c r="W82" s="408"/>
      <c r="X82" s="408"/>
      <c r="Y82" s="408"/>
      <c r="Z82" s="408"/>
      <c r="AA82" s="408"/>
      <c r="AB82" s="408"/>
      <c r="AC82" s="408"/>
      <c r="AD82" s="184"/>
      <c r="AE82" s="10"/>
      <c r="AF82" s="185"/>
    </row>
    <row r="83" spans="1:32" s="191" customFormat="1" ht="15" customHeight="1">
      <c r="A83" s="10"/>
      <c r="B83" s="204"/>
      <c r="C83" s="223"/>
      <c r="D83" s="223"/>
      <c r="E83" s="407" t="s">
        <v>4</v>
      </c>
      <c r="F83" s="407"/>
      <c r="G83" s="407"/>
      <c r="H83" s="407"/>
      <c r="I83" s="407"/>
      <c r="J83" s="408"/>
      <c r="K83" s="408"/>
      <c r="L83" s="408"/>
      <c r="M83" s="408"/>
      <c r="N83" s="408"/>
      <c r="O83" s="408"/>
      <c r="P83" s="408"/>
      <c r="Q83" s="408"/>
      <c r="R83" s="408"/>
      <c r="S83" s="408"/>
      <c r="T83" s="408"/>
      <c r="U83" s="408"/>
      <c r="V83" s="408"/>
      <c r="W83" s="408"/>
      <c r="X83" s="408"/>
      <c r="Y83" s="408"/>
      <c r="Z83" s="408"/>
      <c r="AA83" s="408"/>
      <c r="AB83" s="408"/>
      <c r="AC83" s="408"/>
      <c r="AD83" s="184"/>
      <c r="AE83" s="10"/>
      <c r="AF83" s="185"/>
    </row>
    <row r="84" spans="1:32" s="191" customFormat="1" ht="15" thickBot="1">
      <c r="A84" s="69"/>
      <c r="B84" s="226"/>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8"/>
      <c r="AD84" s="229"/>
      <c r="AE84" s="69"/>
      <c r="AF84" s="185"/>
    </row>
    <row r="85" spans="1:32" customFormat="1" ht="5.25" customHeight="1">
      <c r="A85" s="210"/>
      <c r="B85" s="210"/>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row>
    <row r="86" spans="1:32" customFormat="1" ht="13.5" hidden="1" customHeight="1">
      <c r="A86" s="210"/>
      <c r="B86" s="210"/>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row>
    <row r="87" spans="1:32" customFormat="1" ht="5.0999999999999996" hidden="1" customHeight="1"/>
    <row r="88" spans="1:32" customFormat="1" ht="164.25" hidden="1" customHeight="1"/>
    <row r="89" spans="1:32" customFormat="1" ht="3" hidden="1" customHeight="1"/>
    <row r="90" spans="1:32" customFormat="1" ht="15" hidden="1"/>
    <row r="91" spans="1:32" customFormat="1" ht="3.75" hidden="1" customHeight="1"/>
    <row r="92" spans="1:32" customFormat="1" ht="18" hidden="1" customHeight="1"/>
    <row r="93" spans="1:32" customFormat="1" ht="58.5" hidden="1" customHeight="1"/>
    <row r="94" spans="1:32" customFormat="1" ht="15" hidden="1"/>
    <row r="95" spans="1:32" customFormat="1" ht="3" hidden="1" customHeight="1"/>
    <row r="96" spans="1:32" customFormat="1" ht="15" hidden="1"/>
    <row r="97" customFormat="1" ht="5.0999999999999996" hidden="1" customHeight="1"/>
    <row r="98" customFormat="1" ht="58.5" hidden="1" customHeight="1"/>
    <row r="99" customFormat="1" ht="3" hidden="1" customHeight="1"/>
    <row r="100" customFormat="1" ht="52.5" hidden="1" customHeight="1"/>
    <row r="101" customFormat="1" ht="3" hidden="1" customHeight="1"/>
    <row r="102" customFormat="1" ht="15" hidden="1" customHeight="1"/>
    <row r="103" customFormat="1" ht="3" hidden="1" customHeight="1"/>
    <row r="104" customFormat="1" ht="54" hidden="1" customHeight="1"/>
    <row r="105" customFormat="1" ht="3" hidden="1" customHeight="1"/>
    <row r="106" customFormat="1" ht="42" hidden="1" customHeight="1"/>
    <row r="107" customFormat="1" ht="3" hidden="1" customHeight="1"/>
    <row r="108" customFormat="1" ht="81" hidden="1" customHeight="1"/>
    <row r="109" customFormat="1" ht="3" hidden="1" customHeight="1"/>
    <row r="110" customFormat="1" ht="93.75" hidden="1" customHeight="1"/>
    <row r="111" customFormat="1" ht="3" hidden="1" customHeight="1"/>
    <row r="112" customFormat="1" ht="54" hidden="1" customHeight="1"/>
    <row r="113" customFormat="1" ht="3" hidden="1" customHeight="1"/>
    <row r="114" customFormat="1" ht="72" hidden="1" customHeight="1"/>
    <row r="115" customFormat="1" ht="3" hidden="1" customHeight="1"/>
    <row r="116" customFormat="1" ht="15.75" hidden="1" customHeight="1"/>
    <row r="117" customFormat="1" ht="3" hidden="1" customHeight="1"/>
    <row r="118" customFormat="1" ht="31.5" hidden="1" customHeight="1"/>
    <row r="119" customFormat="1" ht="4.5" hidden="1" customHeight="1"/>
    <row r="120" customFormat="1" ht="27.75" hidden="1" customHeight="1"/>
    <row r="121" customFormat="1" ht="3" hidden="1" customHeight="1"/>
    <row r="122" customFormat="1" ht="43.5" hidden="1" customHeight="1"/>
    <row r="123" customFormat="1" ht="3" hidden="1" customHeight="1"/>
    <row r="124" customFormat="1" ht="45.75" hidden="1" customHeight="1"/>
    <row r="125" customFormat="1" ht="9" hidden="1" customHeight="1"/>
    <row r="126" customFormat="1" ht="20.25" hidden="1" customHeight="1"/>
    <row r="127" customFormat="1" ht="3" hidden="1" customHeight="1"/>
    <row r="128" customFormat="1" ht="142.5" hidden="1" customHeight="1"/>
    <row r="129" customFormat="1" ht="9" hidden="1" customHeight="1"/>
    <row r="130" customFormat="1" ht="78" hidden="1" customHeight="1"/>
    <row r="131" customFormat="1" ht="3" hidden="1" customHeight="1"/>
    <row r="132" customFormat="1" ht="140.25" hidden="1" customHeight="1"/>
    <row r="133" customFormat="1" ht="79.5" hidden="1" customHeight="1"/>
    <row r="134" customFormat="1" ht="3" hidden="1" customHeight="1"/>
    <row r="135" customFormat="1" ht="67.5" hidden="1" customHeight="1"/>
    <row r="136" customFormat="1" ht="3.4" hidden="1" customHeight="1"/>
    <row r="137" customFormat="1" ht="17.100000000000001" hidden="1" customHeight="1"/>
    <row r="138" customFormat="1" ht="53.25" hidden="1" customHeight="1"/>
    <row r="139" customFormat="1" ht="14.25" hidden="1" customHeight="1"/>
    <row r="140" customFormat="1" ht="15" hidden="1" customHeight="1"/>
    <row r="141" customFormat="1" ht="63.75" hidden="1" customHeight="1"/>
    <row r="142" customFormat="1" ht="28.5" hidden="1" customHeight="1"/>
    <row r="143" customFormat="1" ht="15" hidden="1" customHeight="1"/>
    <row r="144" customFormat="1" ht="15" hidden="1" customHeight="1"/>
    <row r="145" customFormat="1" ht="40.5" hidden="1" customHeight="1"/>
    <row r="146" customFormat="1" ht="15" hidden="1" customHeight="1"/>
    <row r="147" customFormat="1" ht="15" hidden="1" customHeight="1"/>
    <row r="148" customFormat="1" ht="15" hidden="1" customHeight="1"/>
    <row r="149" customFormat="1" ht="41.25" hidden="1" customHeight="1"/>
    <row r="150" customFormat="1" ht="15" hidden="1"/>
    <row r="151" customFormat="1" ht="15" hidden="1"/>
    <row r="152" customFormat="1" ht="15" hidden="1"/>
    <row r="153" customFormat="1" ht="15" hidden="1"/>
    <row r="154" customFormat="1" ht="30" hidden="1" customHeight="1"/>
    <row r="155" customFormat="1" ht="15" hidden="1"/>
    <row r="156" customFormat="1" ht="15" hidden="1" customHeight="1"/>
    <row r="157" customFormat="1" ht="15" hidden="1" customHeight="1"/>
    <row r="158" customFormat="1" ht="15" hidden="1"/>
    <row r="159" customFormat="1" ht="5.25" hidden="1" customHeight="1"/>
    <row r="160" customFormat="1" ht="13.5" hidden="1" customHeight="1"/>
    <row r="161" customFormat="1" ht="5.0999999999999996" hidden="1" customHeight="1"/>
    <row r="162" customFormat="1" ht="164.25" hidden="1" customHeight="1"/>
    <row r="163" customFormat="1" ht="3" hidden="1" customHeight="1"/>
    <row r="164" customFormat="1" ht="15" hidden="1"/>
    <row r="165" customFormat="1" ht="3.75" hidden="1" customHeight="1"/>
    <row r="166" customFormat="1" ht="18" hidden="1" customHeight="1"/>
    <row r="167" customFormat="1" ht="58.5" hidden="1" customHeight="1"/>
    <row r="168" customFormat="1" ht="15" hidden="1"/>
    <row r="169" customFormat="1" ht="3" hidden="1" customHeight="1"/>
    <row r="170" customFormat="1" ht="15" hidden="1"/>
    <row r="171" customFormat="1" ht="5.0999999999999996" hidden="1" customHeight="1"/>
    <row r="172" customFormat="1" ht="51.75" hidden="1" customHeight="1"/>
    <row r="173" customFormat="1" ht="3" hidden="1" customHeight="1"/>
    <row r="174" customFormat="1" ht="52.5" hidden="1" customHeight="1"/>
    <row r="175" customFormat="1" ht="3" hidden="1" customHeight="1"/>
    <row r="176" customFormat="1" ht="15" hidden="1" customHeight="1"/>
    <row r="177" customFormat="1" ht="3" hidden="1" customHeight="1"/>
    <row r="178" customFormat="1" ht="54" hidden="1" customHeight="1"/>
    <row r="179" customFormat="1" ht="3" hidden="1" customHeight="1"/>
    <row r="180" customFormat="1" ht="42" hidden="1" customHeight="1"/>
    <row r="181" customFormat="1" ht="3" hidden="1" customHeight="1"/>
    <row r="182" customFormat="1" ht="78" hidden="1" customHeight="1"/>
    <row r="183" customFormat="1" ht="3" hidden="1" customHeight="1"/>
    <row r="184" customFormat="1" ht="93" hidden="1" customHeight="1"/>
    <row r="185" customFormat="1" ht="3" hidden="1" customHeight="1"/>
    <row r="186" customFormat="1" ht="51.75" hidden="1" customHeight="1"/>
    <row r="187" customFormat="1" ht="3" hidden="1" customHeight="1"/>
    <row r="188" customFormat="1" ht="63.75" hidden="1" customHeight="1"/>
    <row r="189" customFormat="1" ht="3" hidden="1" customHeight="1"/>
    <row r="190" customFormat="1" ht="15.75" hidden="1" customHeight="1"/>
    <row r="191" customFormat="1" ht="3" hidden="1" customHeight="1"/>
    <row r="192" customFormat="1" ht="31.5" hidden="1" customHeight="1"/>
    <row r="193" customFormat="1" ht="4.5" hidden="1" customHeight="1"/>
    <row r="194" customFormat="1" ht="27.75" hidden="1" customHeight="1"/>
    <row r="195" customFormat="1" ht="3" hidden="1" customHeight="1"/>
    <row r="196" customFormat="1" ht="43.5" hidden="1" customHeight="1"/>
    <row r="197" customFormat="1" ht="3" hidden="1" customHeight="1"/>
    <row r="198" customFormat="1" ht="45.75" hidden="1" customHeight="1"/>
    <row r="199" customFormat="1" ht="9" hidden="1" customHeight="1"/>
    <row r="200" customFormat="1" ht="20.25" hidden="1" customHeight="1"/>
    <row r="201" customFormat="1" ht="3" hidden="1" customHeight="1"/>
    <row r="202" customFormat="1" ht="134.25" hidden="1" customHeight="1"/>
    <row r="203" customFormat="1" ht="9" hidden="1" customHeight="1"/>
    <row r="204" customFormat="1" ht="88.5" hidden="1" customHeight="1"/>
    <row r="205" customFormat="1" ht="3" hidden="1" customHeight="1"/>
    <row r="206" customFormat="1" ht="140.25" hidden="1" customHeight="1"/>
    <row r="207" customFormat="1" ht="79.5" hidden="1" customHeight="1"/>
    <row r="208" customFormat="1" ht="3" hidden="1" customHeight="1"/>
    <row r="209" customFormat="1" ht="67.5" hidden="1" customHeight="1"/>
    <row r="210" customFormat="1" ht="3.4" hidden="1" customHeight="1"/>
    <row r="211" customFormat="1" ht="17.100000000000001" hidden="1" customHeight="1"/>
    <row r="212" customFormat="1" ht="53.25" hidden="1" customHeight="1"/>
    <row r="213" customFormat="1" ht="14.25" hidden="1" customHeight="1"/>
    <row r="214" customFormat="1" ht="15" hidden="1" customHeight="1"/>
    <row r="215" customFormat="1" ht="63.75" hidden="1" customHeight="1"/>
    <row r="216" customFormat="1" ht="28.5" hidden="1" customHeight="1"/>
    <row r="217" customFormat="1" ht="15" hidden="1" customHeight="1"/>
    <row r="218" customFormat="1" ht="15" hidden="1" customHeight="1"/>
    <row r="219" customFormat="1" ht="40.5" hidden="1" customHeight="1"/>
    <row r="220" customFormat="1" ht="15" hidden="1" customHeight="1"/>
    <row r="221" customFormat="1" ht="15" hidden="1" customHeight="1"/>
    <row r="222" customFormat="1" ht="15" hidden="1" customHeight="1"/>
    <row r="223" customFormat="1" ht="41.25" hidden="1" customHeight="1"/>
    <row r="224" customFormat="1" ht="15" hidden="1"/>
    <row r="225" spans="1:32" customFormat="1" ht="15" hidden="1"/>
    <row r="226" spans="1:32" customFormat="1" ht="15" hidden="1"/>
    <row r="227" spans="1:32" customFormat="1" ht="15" hidden="1"/>
    <row r="228" spans="1:32" customFormat="1" ht="30" hidden="1" customHeight="1"/>
    <row r="229" spans="1:32" customFormat="1" ht="15" hidden="1"/>
    <row r="230" spans="1:32" customFormat="1" ht="15" hidden="1" customHeight="1"/>
    <row r="231" spans="1:32" customFormat="1" ht="15" hidden="1" customHeight="1"/>
    <row r="232" spans="1:32" customFormat="1" ht="15" hidden="1"/>
    <row r="233" spans="1:32" customFormat="1" ht="15" hidden="1"/>
    <row r="234" spans="1:32" ht="15" hidden="1">
      <c r="A234" s="10"/>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96"/>
      <c r="AD234" s="17"/>
      <c r="AE234" s="29"/>
      <c r="AF234" s="35"/>
    </row>
    <row r="235" spans="1:32" ht="15.75" hidden="1" customHeight="1">
      <c r="A235" s="33"/>
      <c r="B235" s="33"/>
      <c r="C235" s="32"/>
      <c r="D235" s="32"/>
      <c r="E235" s="32"/>
      <c r="F235" s="32"/>
      <c r="G235" s="32"/>
      <c r="H235" s="32"/>
      <c r="I235" s="32"/>
      <c r="J235" s="32"/>
      <c r="K235" s="32"/>
      <c r="L235" s="32"/>
      <c r="M235" s="32"/>
      <c r="N235" s="32"/>
      <c r="O235" s="32"/>
      <c r="P235" s="32"/>
      <c r="Q235" s="32"/>
      <c r="R235" s="32"/>
      <c r="S235" s="32"/>
      <c r="T235" s="32"/>
      <c r="U235" s="32"/>
      <c r="V235" s="33"/>
      <c r="W235" s="33"/>
      <c r="X235" s="33"/>
      <c r="Y235" s="33"/>
      <c r="Z235" s="33"/>
      <c r="AA235" s="33"/>
      <c r="AB235" s="33"/>
      <c r="AC235" s="33"/>
      <c r="AD235" s="33"/>
      <c r="AE235" s="33"/>
      <c r="AF235" s="122"/>
    </row>
    <row r="236" spans="1:32" ht="15.75" hidden="1" customHeight="1"/>
    <row r="237" spans="1:32" ht="15.75" hidden="1" customHeight="1"/>
    <row r="238" spans="1:32" ht="15.75" hidden="1" customHeight="1"/>
    <row r="239" spans="1:32" ht="15.75" hidden="1" customHeight="1"/>
    <row r="240" spans="1:32"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sheetData>
  <sheetProtection algorithmName="SHA-512" hashValue="0GHlPx05SQJtoyTivIVnFzpoOB/pJ1eM4iSVkMaBQTLzZmuIHtxeb+LRh68ldJ5ujgK1ww4Vu4sBoFShy0KWgQ==" saltValue="SXQOCDSoFqJzyafYDqVlWQ==" spinCount="100000" sheet="1" objects="1" scenarios="1" selectLockedCells="1"/>
  <mergeCells count="48">
    <mergeCell ref="AB8:AD8"/>
    <mergeCell ref="B1:AD6"/>
    <mergeCell ref="B7:AD7"/>
    <mergeCell ref="B9:L9"/>
    <mergeCell ref="C14:L14"/>
    <mergeCell ref="O14:AD14"/>
    <mergeCell ref="B17:AD17"/>
    <mergeCell ref="B18:AD18"/>
    <mergeCell ref="C19:AD19"/>
    <mergeCell ref="C24:AC24"/>
    <mergeCell ref="C26:AC26"/>
    <mergeCell ref="C28:AC28"/>
    <mergeCell ref="C30:AC30"/>
    <mergeCell ref="C32:AC32"/>
    <mergeCell ref="C34:AC34"/>
    <mergeCell ref="C36:AC36"/>
    <mergeCell ref="C38:AC38"/>
    <mergeCell ref="C40:AC40"/>
    <mergeCell ref="C42:AC42"/>
    <mergeCell ref="C44:AC44"/>
    <mergeCell ref="C46:AC46"/>
    <mergeCell ref="C47:AC47"/>
    <mergeCell ref="C48:AC48"/>
    <mergeCell ref="C49:AC49"/>
    <mergeCell ref="C50:AC50"/>
    <mergeCell ref="C51:AC51"/>
    <mergeCell ref="C52:AC52"/>
    <mergeCell ref="C53:AC53"/>
    <mergeCell ref="C54:AC54"/>
    <mergeCell ref="C56:AC56"/>
    <mergeCell ref="C58:AC58"/>
    <mergeCell ref="C59:AC59"/>
    <mergeCell ref="C61:AC61"/>
    <mergeCell ref="C64:AC64"/>
    <mergeCell ref="C65:AC65"/>
    <mergeCell ref="C66:AC66"/>
    <mergeCell ref="C67:AC67"/>
    <mergeCell ref="C68:AC68"/>
    <mergeCell ref="D71:AC71"/>
    <mergeCell ref="D72:AC72"/>
    <mergeCell ref="D75:AC75"/>
    <mergeCell ref="E83:I83"/>
    <mergeCell ref="J83:AC83"/>
    <mergeCell ref="C80:AC80"/>
    <mergeCell ref="E81:I81"/>
    <mergeCell ref="J81:AC81"/>
    <mergeCell ref="E82:I82"/>
    <mergeCell ref="J82:AC82"/>
  </mergeCells>
  <dataValidations count="1">
    <dataValidation type="list" allowBlank="1" showInputMessage="1" showErrorMessage="1" sqref="B9:L9">
      <formula1>$AH$2:$AH$34</formula1>
    </dataValidation>
  </dataValidations>
  <hyperlinks>
    <hyperlink ref="AB8:AD8" location="Índice!A1" display="Índice"/>
  </hyperlinks>
  <printOptions horizontalCentered="1"/>
  <pageMargins left="0.70866141732283472" right="0.70866141732283472" top="0.74803149606299213" bottom="0.74803149606299213" header="0.31496062992125984" footer="0.31496062992125984"/>
  <pageSetup scale="77" fitToWidth="0" fitToHeight="0" orientation="portrait" r:id="rId1"/>
  <headerFooter>
    <oddHeader>&amp;CMódulo 1 Sección III
Presentación / Instrucciones Generales</oddHeader>
    <oddFooter>&amp;LCenso Nacional de Gobierno, Seguridad Pública y Sistema Penitenciario Estatales 2017&amp;R&amp;P de &amp;N</oddFooter>
  </headerFooter>
  <drawing r:id="rId2"/>
</worksheet>
</file>

<file path=xl/worksheets/sheet3.xml><?xml version="1.0" encoding="utf-8"?>
<worksheet xmlns="http://schemas.openxmlformats.org/spreadsheetml/2006/main" xmlns:r="http://schemas.openxmlformats.org/officeDocument/2006/relationships">
  <dimension ref="A1:AL780"/>
  <sheetViews>
    <sheetView view="pageBreakPreview" zoomScaleNormal="100" zoomScaleSheetLayoutView="100" workbookViewId="0">
      <selection activeCell="G16" sqref="G16:AC16"/>
    </sheetView>
  </sheetViews>
  <sheetFormatPr baseColWidth="10" defaultColWidth="0" defaultRowHeight="0" customHeight="1" zeroHeight="1"/>
  <cols>
    <col min="1" max="1" width="4.28515625" style="30" customWidth="1"/>
    <col min="2" max="2" width="3.7109375" style="30" customWidth="1"/>
    <col min="3" max="11" width="3.7109375" style="31" customWidth="1"/>
    <col min="12" max="12" width="3.7109375" style="30" customWidth="1"/>
    <col min="13" max="13" width="3.7109375" style="31" customWidth="1"/>
    <col min="14" max="15" width="3.7109375" style="30" customWidth="1"/>
    <col min="16" max="24" width="3.7109375" style="31" customWidth="1"/>
    <col min="25" max="25" width="4.85546875" style="31" customWidth="1"/>
    <col min="26" max="30" width="3.7109375" style="31" customWidth="1"/>
    <col min="31" max="31" width="3.7109375" style="9" customWidth="1"/>
    <col min="32" max="32" width="4" style="78" hidden="1" customWidth="1"/>
    <col min="33" max="36" width="1.5703125" style="124" hidden="1" customWidth="1"/>
    <col min="37" max="38" width="5.7109375" style="124" hidden="1" customWidth="1"/>
    <col min="39" max="16384" width="1.5703125" style="124" hidden="1"/>
  </cols>
  <sheetData>
    <row r="1" spans="1:32" ht="15.75" customHeight="1">
      <c r="A1" s="39"/>
      <c r="B1" s="404" t="s">
        <v>411</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
      <c r="AF1" s="73"/>
    </row>
    <row r="2" spans="1:32" ht="15.75" customHeight="1">
      <c r="A2" s="39"/>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
      <c r="AF2" s="73"/>
    </row>
    <row r="3" spans="1:32" ht="15.75" customHeight="1">
      <c r="A3" s="39"/>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
      <c r="AF3" s="73"/>
    </row>
    <row r="4" spans="1:32" ht="15.75" customHeight="1">
      <c r="A4" s="39"/>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
      <c r="AF4" s="73"/>
    </row>
    <row r="5" spans="1:32" ht="17.25" customHeight="1">
      <c r="A5" s="6"/>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3"/>
      <c r="AF5" s="73"/>
    </row>
    <row r="6" spans="1:32" ht="56.25" customHeight="1">
      <c r="A6" s="6"/>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3"/>
      <c r="AF6" s="73"/>
    </row>
    <row r="7" spans="1:32" ht="15" customHeight="1">
      <c r="A7" s="6"/>
      <c r="B7" s="405" t="s">
        <v>44</v>
      </c>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3"/>
      <c r="AF7" s="74"/>
    </row>
    <row r="8" spans="1:32" ht="9" customHeight="1">
      <c r="A8" s="63"/>
      <c r="B8" s="38"/>
      <c r="C8" s="7"/>
      <c r="D8" s="7"/>
      <c r="E8" s="7"/>
      <c r="F8" s="56"/>
      <c r="G8" s="7"/>
      <c r="H8" s="7"/>
      <c r="I8" s="7"/>
      <c r="J8" s="62"/>
      <c r="K8" s="38"/>
      <c r="L8" s="38"/>
      <c r="M8" s="38"/>
      <c r="N8" s="38"/>
      <c r="O8" s="59"/>
      <c r="P8" s="59"/>
      <c r="Q8" s="59"/>
      <c r="R8" s="59"/>
      <c r="S8" s="59"/>
      <c r="T8" s="59"/>
      <c r="U8" s="59"/>
      <c r="V8" s="59"/>
      <c r="W8" s="7"/>
      <c r="X8" s="7"/>
      <c r="Y8" s="7"/>
      <c r="Z8" s="7"/>
      <c r="AA8" s="7"/>
      <c r="AB8" s="7"/>
      <c r="AC8" s="7"/>
      <c r="AD8" s="7"/>
      <c r="AE8" s="59"/>
      <c r="AF8" s="74"/>
    </row>
    <row r="9" spans="1:32" ht="18">
      <c r="A9" s="15"/>
      <c r="B9" s="406" t="s">
        <v>45</v>
      </c>
      <c r="C9" s="406"/>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26"/>
      <c r="AF9" s="74"/>
    </row>
    <row r="10" spans="1:32" ht="29.25" customHeight="1">
      <c r="A10" s="15"/>
      <c r="B10" s="439" t="s">
        <v>201</v>
      </c>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26"/>
      <c r="AF10" s="74"/>
    </row>
    <row r="11" spans="1:32" ht="18" customHeight="1">
      <c r="A11" s="15"/>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17"/>
      <c r="Z11" s="445"/>
      <c r="AA11" s="445"/>
      <c r="AB11" s="444" t="s">
        <v>403</v>
      </c>
      <c r="AC11" s="444"/>
      <c r="AD11" s="444"/>
      <c r="AE11" s="26"/>
      <c r="AF11" s="74"/>
    </row>
    <row r="12" spans="1:32" ht="21.75" customHeight="1">
      <c r="A12" s="15"/>
      <c r="B12" s="440" t="str">
        <f>IF(Presentación!$B$9="","",Presentación!$B$9)</f>
        <v>Veracruz de Ignacio de la Llave</v>
      </c>
      <c r="C12" s="441"/>
      <c r="D12" s="441"/>
      <c r="E12" s="441"/>
      <c r="F12" s="441"/>
      <c r="G12" s="441"/>
      <c r="H12" s="441"/>
      <c r="I12" s="441"/>
      <c r="J12" s="441"/>
      <c r="K12" s="441"/>
      <c r="L12" s="442"/>
      <c r="M12" s="118"/>
      <c r="N12" s="79" t="str">
        <f>IF(Presentación!$N$9="","",Presentación!$N$9)</f>
        <v>30</v>
      </c>
      <c r="O12" s="120"/>
      <c r="P12" s="120"/>
      <c r="Q12" s="120"/>
      <c r="R12" s="120"/>
      <c r="S12" s="120"/>
      <c r="T12" s="120"/>
      <c r="U12" s="120"/>
      <c r="V12" s="120"/>
      <c r="W12" s="120"/>
      <c r="X12" s="137"/>
      <c r="Y12" s="9"/>
      <c r="Z12" s="9"/>
      <c r="AA12" s="9"/>
      <c r="AB12" s="9"/>
      <c r="AC12" s="9"/>
      <c r="AD12" s="9"/>
      <c r="AE12" s="26"/>
      <c r="AF12" s="74"/>
    </row>
    <row r="13" spans="1:32" ht="12" customHeight="1" thickBot="1">
      <c r="A13" s="15"/>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26"/>
      <c r="AF13" s="74"/>
    </row>
    <row r="14" spans="1:32" ht="6" customHeight="1">
      <c r="A14" s="10"/>
      <c r="B14" s="27"/>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8"/>
      <c r="AE14" s="29"/>
      <c r="AF14" s="74"/>
    </row>
    <row r="15" spans="1:32" ht="15" customHeight="1">
      <c r="A15" s="10"/>
      <c r="B15" s="11"/>
      <c r="C15" s="433" t="s">
        <v>203</v>
      </c>
      <c r="D15" s="433"/>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12"/>
      <c r="AE15" s="29"/>
      <c r="AF15" s="74"/>
    </row>
    <row r="16" spans="1:32" ht="15" customHeight="1">
      <c r="A16" s="10"/>
      <c r="B16" s="11"/>
      <c r="C16" s="58" t="s">
        <v>2</v>
      </c>
      <c r="D16" s="58"/>
      <c r="E16" s="58"/>
      <c r="F16" s="58"/>
      <c r="G16" s="434" t="s">
        <v>408</v>
      </c>
      <c r="H16" s="434"/>
      <c r="I16" s="434"/>
      <c r="J16" s="434"/>
      <c r="K16" s="434"/>
      <c r="L16" s="434"/>
      <c r="M16" s="434"/>
      <c r="N16" s="434"/>
      <c r="O16" s="434"/>
      <c r="P16" s="434"/>
      <c r="Q16" s="434"/>
      <c r="R16" s="434"/>
      <c r="S16" s="434"/>
      <c r="T16" s="434"/>
      <c r="U16" s="434"/>
      <c r="V16" s="434"/>
      <c r="W16" s="434"/>
      <c r="X16" s="434"/>
      <c r="Y16" s="434"/>
      <c r="Z16" s="434"/>
      <c r="AA16" s="434"/>
      <c r="AB16" s="434"/>
      <c r="AC16" s="434"/>
      <c r="AD16" s="12"/>
      <c r="AE16" s="29"/>
      <c r="AF16" s="74"/>
    </row>
    <row r="17" spans="1:32" ht="15" customHeight="1">
      <c r="A17" s="10"/>
      <c r="B17" s="11"/>
      <c r="C17" s="58" t="s">
        <v>3</v>
      </c>
      <c r="D17" s="58"/>
      <c r="E17" s="58"/>
      <c r="F17" s="443" t="s">
        <v>408</v>
      </c>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12"/>
      <c r="AE17" s="29"/>
      <c r="AF17" s="74"/>
    </row>
    <row r="18" spans="1:32" ht="15" customHeight="1">
      <c r="A18" s="10"/>
      <c r="B18" s="11"/>
      <c r="C18" s="58" t="s">
        <v>4</v>
      </c>
      <c r="D18" s="58"/>
      <c r="E18" s="58"/>
      <c r="F18" s="436" t="s">
        <v>408</v>
      </c>
      <c r="G18" s="436"/>
      <c r="H18" s="436"/>
      <c r="I18" s="58"/>
      <c r="J18" s="435" t="s">
        <v>408</v>
      </c>
      <c r="K18" s="435"/>
      <c r="L18" s="435"/>
      <c r="M18" s="435"/>
      <c r="N18" s="435"/>
      <c r="O18" s="435"/>
      <c r="P18" s="435"/>
      <c r="Q18" s="58"/>
      <c r="R18" s="8" t="s">
        <v>8</v>
      </c>
      <c r="S18" s="436" t="s">
        <v>408</v>
      </c>
      <c r="T18" s="436"/>
      <c r="U18" s="436"/>
      <c r="V18" s="58"/>
      <c r="W18" s="435" t="s">
        <v>408</v>
      </c>
      <c r="X18" s="435"/>
      <c r="Y18" s="435"/>
      <c r="Z18" s="435"/>
      <c r="AA18" s="435"/>
      <c r="AB18" s="435"/>
      <c r="AC18" s="435"/>
      <c r="AD18" s="12"/>
      <c r="AE18" s="29"/>
      <c r="AF18" s="74"/>
    </row>
    <row r="19" spans="1:32" ht="15" customHeight="1">
      <c r="A19" s="10"/>
      <c r="B19" s="13"/>
      <c r="C19" s="58"/>
      <c r="D19" s="58"/>
      <c r="E19" s="58"/>
      <c r="F19" s="58"/>
      <c r="G19" s="61" t="s">
        <v>6</v>
      </c>
      <c r="H19" s="58"/>
      <c r="I19" s="58"/>
      <c r="J19" s="58"/>
      <c r="K19" s="58"/>
      <c r="L19" s="58"/>
      <c r="M19" s="61" t="s">
        <v>7</v>
      </c>
      <c r="N19" s="58"/>
      <c r="O19" s="58"/>
      <c r="P19" s="58"/>
      <c r="Q19" s="58"/>
      <c r="R19" s="58"/>
      <c r="S19" s="58"/>
      <c r="T19" s="61" t="s">
        <v>6</v>
      </c>
      <c r="U19" s="58"/>
      <c r="V19" s="58"/>
      <c r="W19" s="60"/>
      <c r="X19" s="60"/>
      <c r="Y19" s="58"/>
      <c r="Z19" s="61" t="s">
        <v>7</v>
      </c>
      <c r="AA19" s="58"/>
      <c r="AB19" s="58"/>
      <c r="AC19" s="58"/>
      <c r="AD19" s="14"/>
      <c r="AE19" s="29"/>
      <c r="AF19" s="74"/>
    </row>
    <row r="20" spans="1:32" ht="11.25" customHeight="1">
      <c r="A20" s="10"/>
      <c r="B20" s="11"/>
      <c r="C20" s="58" t="s">
        <v>5</v>
      </c>
      <c r="D20" s="58"/>
      <c r="E20" s="58"/>
      <c r="F20" s="58"/>
      <c r="G20" s="58"/>
      <c r="H20" s="434" t="s">
        <v>408</v>
      </c>
      <c r="I20" s="434"/>
      <c r="J20" s="434"/>
      <c r="K20" s="434"/>
      <c r="L20" s="434"/>
      <c r="M20" s="434"/>
      <c r="N20" s="434"/>
      <c r="O20" s="434"/>
      <c r="P20" s="434"/>
      <c r="Q20" s="434"/>
      <c r="R20" s="434"/>
      <c r="S20" s="434"/>
      <c r="T20" s="434"/>
      <c r="U20" s="434"/>
      <c r="V20" s="434"/>
      <c r="W20" s="434"/>
      <c r="X20" s="434"/>
      <c r="Y20" s="434"/>
      <c r="Z20" s="434"/>
      <c r="AA20" s="434"/>
      <c r="AB20" s="434"/>
      <c r="AC20" s="434"/>
      <c r="AD20" s="12"/>
      <c r="AE20" s="29"/>
      <c r="AF20" s="74"/>
    </row>
    <row r="21" spans="1:32" ht="12.95" customHeight="1">
      <c r="A21" s="10"/>
      <c r="B21" s="13"/>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14"/>
      <c r="AE21" s="29"/>
      <c r="AF21" s="74"/>
    </row>
    <row r="22" spans="1:32" ht="12.95" customHeight="1">
      <c r="A22" s="10"/>
      <c r="B22" s="13"/>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14"/>
      <c r="AE22" s="29"/>
      <c r="AF22" s="74"/>
    </row>
    <row r="23" spans="1:32" ht="15">
      <c r="A23" s="10"/>
      <c r="B23" s="13"/>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14"/>
      <c r="AE23" s="29"/>
      <c r="AF23" s="74"/>
    </row>
    <row r="24" spans="1:32" ht="15" customHeight="1">
      <c r="A24" s="10"/>
      <c r="B24" s="13"/>
      <c r="C24" s="2"/>
      <c r="D24" s="2"/>
      <c r="E24" s="2"/>
      <c r="F24" s="2"/>
      <c r="G24" s="2"/>
      <c r="H24" s="2"/>
      <c r="I24" s="2"/>
      <c r="J24" s="432" t="s">
        <v>0</v>
      </c>
      <c r="K24" s="432"/>
      <c r="L24" s="432"/>
      <c r="M24" s="432"/>
      <c r="N24" s="432"/>
      <c r="O24" s="432"/>
      <c r="P24" s="432"/>
      <c r="Q24" s="432"/>
      <c r="R24" s="432"/>
      <c r="S24" s="432"/>
      <c r="T24" s="432"/>
      <c r="U24" s="432"/>
      <c r="V24" s="432"/>
      <c r="W24" s="2"/>
      <c r="X24" s="2"/>
      <c r="Y24" s="2"/>
      <c r="Z24" s="2"/>
      <c r="AA24" s="2"/>
      <c r="AB24" s="2"/>
      <c r="AC24" s="2"/>
      <c r="AD24" s="14"/>
      <c r="AE24" s="29"/>
      <c r="AF24" s="74"/>
    </row>
    <row r="25" spans="1:32" ht="2.25" customHeight="1">
      <c r="A25" s="15"/>
      <c r="B25" s="13"/>
      <c r="C25" s="16"/>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4"/>
      <c r="AE25" s="26"/>
      <c r="AF25" s="74"/>
    </row>
    <row r="26" spans="1:32" ht="75" customHeight="1">
      <c r="A26" s="10"/>
      <c r="B26" s="11"/>
      <c r="C26" s="433" t="s">
        <v>204</v>
      </c>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12"/>
      <c r="AE26" s="29"/>
      <c r="AF26" s="74"/>
    </row>
    <row r="27" spans="1:32" ht="15" customHeight="1">
      <c r="A27" s="10"/>
      <c r="B27" s="11"/>
      <c r="C27" s="58" t="s">
        <v>2</v>
      </c>
      <c r="D27" s="58"/>
      <c r="E27" s="58"/>
      <c r="F27" s="58"/>
      <c r="G27" s="58"/>
      <c r="H27" s="431" t="s">
        <v>408</v>
      </c>
      <c r="I27" s="431"/>
      <c r="J27" s="431"/>
      <c r="K27" s="431"/>
      <c r="L27" s="431"/>
      <c r="M27" s="431"/>
      <c r="N27" s="431"/>
      <c r="O27" s="431"/>
      <c r="P27" s="431"/>
      <c r="Q27" s="431"/>
      <c r="R27" s="431"/>
      <c r="S27" s="431"/>
      <c r="T27" s="431"/>
      <c r="U27" s="431"/>
      <c r="V27" s="431"/>
      <c r="W27" s="431"/>
      <c r="X27" s="431"/>
      <c r="Y27" s="431"/>
      <c r="Z27" s="431"/>
      <c r="AA27" s="431"/>
      <c r="AB27" s="431"/>
      <c r="AC27" s="431"/>
      <c r="AD27" s="12"/>
      <c r="AE27" s="29"/>
      <c r="AF27" s="74"/>
    </row>
    <row r="28" spans="1:32" ht="15" customHeight="1">
      <c r="A28" s="10"/>
      <c r="B28" s="13"/>
      <c r="C28" s="58" t="s">
        <v>21</v>
      </c>
      <c r="D28" s="58"/>
      <c r="E28" s="58"/>
      <c r="F28" s="58"/>
      <c r="G28" s="58"/>
      <c r="H28" s="58"/>
      <c r="I28" s="60"/>
      <c r="J28" s="60"/>
      <c r="K28" s="60"/>
      <c r="L28" s="435" t="s">
        <v>408</v>
      </c>
      <c r="M28" s="435"/>
      <c r="N28" s="435"/>
      <c r="O28" s="435"/>
      <c r="P28" s="435"/>
      <c r="Q28" s="435"/>
      <c r="R28" s="435"/>
      <c r="S28" s="435"/>
      <c r="T28" s="435"/>
      <c r="U28" s="435"/>
      <c r="V28" s="435"/>
      <c r="W28" s="435"/>
      <c r="X28" s="435"/>
      <c r="Y28" s="435"/>
      <c r="Z28" s="435"/>
      <c r="AA28" s="435"/>
      <c r="AB28" s="435"/>
      <c r="AC28" s="435"/>
      <c r="AD28" s="14"/>
      <c r="AE28" s="29"/>
      <c r="AF28" s="74"/>
    </row>
    <row r="29" spans="1:32" ht="15" customHeight="1">
      <c r="A29" s="10"/>
      <c r="B29" s="13"/>
      <c r="C29" s="58" t="s">
        <v>3</v>
      </c>
      <c r="D29" s="58"/>
      <c r="E29" s="431" t="s">
        <v>408</v>
      </c>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14"/>
      <c r="AE29" s="29"/>
      <c r="AF29" s="74"/>
    </row>
    <row r="30" spans="1:32" ht="15" customHeight="1">
      <c r="A30" s="10"/>
      <c r="B30" s="11"/>
      <c r="C30" s="58" t="s">
        <v>4</v>
      </c>
      <c r="D30" s="58"/>
      <c r="E30" s="58"/>
      <c r="F30" s="436" t="s">
        <v>408</v>
      </c>
      <c r="G30" s="436"/>
      <c r="H30" s="436"/>
      <c r="I30" s="58"/>
      <c r="J30" s="435" t="s">
        <v>408</v>
      </c>
      <c r="K30" s="435"/>
      <c r="L30" s="435"/>
      <c r="M30" s="435"/>
      <c r="N30" s="435"/>
      <c r="O30" s="435"/>
      <c r="P30" s="435"/>
      <c r="Q30" s="58"/>
      <c r="R30" s="8" t="s">
        <v>8</v>
      </c>
      <c r="S30" s="436" t="s">
        <v>408</v>
      </c>
      <c r="T30" s="436"/>
      <c r="U30" s="436"/>
      <c r="V30" s="58"/>
      <c r="W30" s="435" t="s">
        <v>408</v>
      </c>
      <c r="X30" s="435"/>
      <c r="Y30" s="435"/>
      <c r="Z30" s="435"/>
      <c r="AA30" s="435"/>
      <c r="AB30" s="435"/>
      <c r="AC30" s="435"/>
      <c r="AD30" s="12"/>
      <c r="AE30" s="29"/>
      <c r="AF30" s="74"/>
    </row>
    <row r="31" spans="1:32" ht="15" customHeight="1">
      <c r="A31" s="10"/>
      <c r="B31" s="13"/>
      <c r="C31" s="58"/>
      <c r="D31" s="58"/>
      <c r="E31" s="58"/>
      <c r="F31" s="58"/>
      <c r="G31" s="61" t="s">
        <v>6</v>
      </c>
      <c r="H31" s="58"/>
      <c r="I31" s="58"/>
      <c r="J31" s="58"/>
      <c r="K31" s="58"/>
      <c r="L31" s="58"/>
      <c r="M31" s="61" t="s">
        <v>7</v>
      </c>
      <c r="N31" s="58"/>
      <c r="O31" s="58"/>
      <c r="P31" s="58"/>
      <c r="Q31" s="58"/>
      <c r="R31" s="58"/>
      <c r="S31" s="58"/>
      <c r="T31" s="61" t="s">
        <v>6</v>
      </c>
      <c r="U31" s="58"/>
      <c r="V31" s="58"/>
      <c r="W31" s="60"/>
      <c r="X31" s="60"/>
      <c r="Y31" s="58"/>
      <c r="Z31" s="61" t="s">
        <v>7</v>
      </c>
      <c r="AA31" s="58"/>
      <c r="AB31" s="58"/>
      <c r="AC31" s="58"/>
      <c r="AD31" s="14"/>
      <c r="AE31" s="29"/>
      <c r="AF31" s="74"/>
    </row>
    <row r="32" spans="1:32" ht="9.75" customHeight="1">
      <c r="A32" s="10"/>
      <c r="B32" s="11"/>
      <c r="C32" s="58" t="s">
        <v>5</v>
      </c>
      <c r="D32" s="58"/>
      <c r="E32" s="58"/>
      <c r="F32" s="58"/>
      <c r="G32" s="58"/>
      <c r="H32" s="434" t="s">
        <v>408</v>
      </c>
      <c r="I32" s="434"/>
      <c r="J32" s="434"/>
      <c r="K32" s="434"/>
      <c r="L32" s="434"/>
      <c r="M32" s="434"/>
      <c r="N32" s="434"/>
      <c r="O32" s="434"/>
      <c r="P32" s="434"/>
      <c r="Q32" s="434"/>
      <c r="R32" s="434"/>
      <c r="S32" s="434"/>
      <c r="T32" s="434"/>
      <c r="U32" s="434"/>
      <c r="V32" s="434"/>
      <c r="W32" s="434"/>
      <c r="X32" s="434"/>
      <c r="Y32" s="434"/>
      <c r="Z32" s="434"/>
      <c r="AA32" s="434"/>
      <c r="AB32" s="434"/>
      <c r="AC32" s="434"/>
      <c r="AD32" s="12"/>
      <c r="AE32" s="29"/>
      <c r="AF32" s="74"/>
    </row>
    <row r="33" spans="1:32" ht="11.25" customHeight="1">
      <c r="A33" s="10"/>
      <c r="B33" s="13"/>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14"/>
      <c r="AE33" s="29"/>
      <c r="AF33" s="74"/>
    </row>
    <row r="34" spans="1:32" ht="11.25" customHeight="1">
      <c r="A34" s="10"/>
      <c r="B34" s="13"/>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14"/>
      <c r="AE34" s="29"/>
      <c r="AF34" s="74"/>
    </row>
    <row r="35" spans="1:32" ht="15">
      <c r="A35" s="10"/>
      <c r="B35" s="11"/>
      <c r="C35" s="2"/>
      <c r="D35" s="2"/>
      <c r="E35" s="2"/>
      <c r="F35" s="2"/>
      <c r="G35" s="2"/>
      <c r="H35" s="2"/>
      <c r="I35" s="2"/>
      <c r="J35" s="136"/>
      <c r="K35" s="136"/>
      <c r="L35" s="136"/>
      <c r="M35" s="136"/>
      <c r="N35" s="136"/>
      <c r="O35" s="136"/>
      <c r="P35" s="136"/>
      <c r="Q35" s="136"/>
      <c r="R35" s="136"/>
      <c r="S35" s="136"/>
      <c r="T35" s="136"/>
      <c r="U35" s="136"/>
      <c r="V35" s="136"/>
      <c r="W35" s="2"/>
      <c r="X35" s="2"/>
      <c r="Y35" s="2"/>
      <c r="Z35" s="2"/>
      <c r="AA35" s="2"/>
      <c r="AB35" s="2"/>
      <c r="AC35" s="2"/>
      <c r="AD35" s="12"/>
      <c r="AE35" s="29"/>
      <c r="AF35" s="74"/>
    </row>
    <row r="36" spans="1:32" ht="15" customHeight="1">
      <c r="A36" s="10"/>
      <c r="B36" s="13"/>
      <c r="C36" s="2"/>
      <c r="D36" s="2"/>
      <c r="E36" s="2"/>
      <c r="F36" s="2"/>
      <c r="G36" s="2"/>
      <c r="H36" s="2"/>
      <c r="I36" s="2"/>
      <c r="J36" s="432" t="s">
        <v>0</v>
      </c>
      <c r="K36" s="432"/>
      <c r="L36" s="432"/>
      <c r="M36" s="432"/>
      <c r="N36" s="432"/>
      <c r="O36" s="432"/>
      <c r="P36" s="432"/>
      <c r="Q36" s="432"/>
      <c r="R36" s="432"/>
      <c r="S36" s="432"/>
      <c r="T36" s="432"/>
      <c r="U36" s="432"/>
      <c r="V36" s="432"/>
      <c r="W36" s="2"/>
      <c r="X36" s="2"/>
      <c r="Y36" s="2"/>
      <c r="Z36" s="2"/>
      <c r="AA36" s="2"/>
      <c r="AB36" s="2"/>
      <c r="AC36" s="2"/>
      <c r="AD36" s="14"/>
      <c r="AE36" s="29"/>
      <c r="AF36" s="74"/>
    </row>
    <row r="37" spans="1:32" ht="3.75" customHeight="1">
      <c r="A37" s="15"/>
      <c r="B37" s="13"/>
      <c r="C37" s="16"/>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4"/>
      <c r="AE37" s="26"/>
      <c r="AF37" s="75"/>
    </row>
    <row r="38" spans="1:32" ht="69" customHeight="1">
      <c r="A38" s="69"/>
      <c r="B38" s="70"/>
      <c r="C38" s="433" t="s">
        <v>202</v>
      </c>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71"/>
      <c r="AE38" s="68"/>
      <c r="AF38" s="75"/>
    </row>
    <row r="39" spans="1:32" ht="15" customHeight="1">
      <c r="A39" s="10"/>
      <c r="B39" s="11"/>
      <c r="C39" s="58" t="s">
        <v>2</v>
      </c>
      <c r="D39" s="58"/>
      <c r="E39" s="58"/>
      <c r="F39" s="58"/>
      <c r="G39" s="58"/>
      <c r="H39" s="431" t="s">
        <v>408</v>
      </c>
      <c r="I39" s="431"/>
      <c r="J39" s="431"/>
      <c r="K39" s="431"/>
      <c r="L39" s="431"/>
      <c r="M39" s="431"/>
      <c r="N39" s="431"/>
      <c r="O39" s="431"/>
      <c r="P39" s="431"/>
      <c r="Q39" s="431"/>
      <c r="R39" s="431"/>
      <c r="S39" s="431"/>
      <c r="T39" s="431"/>
      <c r="U39" s="431"/>
      <c r="V39" s="431"/>
      <c r="W39" s="431"/>
      <c r="X39" s="431"/>
      <c r="Y39" s="431"/>
      <c r="Z39" s="431"/>
      <c r="AA39" s="431"/>
      <c r="AB39" s="431"/>
      <c r="AC39" s="431"/>
      <c r="AD39" s="12"/>
      <c r="AE39" s="29"/>
      <c r="AF39" s="75"/>
    </row>
    <row r="40" spans="1:32" ht="15" customHeight="1">
      <c r="A40" s="10"/>
      <c r="B40" s="13"/>
      <c r="C40" s="58" t="s">
        <v>21</v>
      </c>
      <c r="D40" s="58"/>
      <c r="E40" s="58"/>
      <c r="F40" s="58"/>
      <c r="G40" s="58"/>
      <c r="H40" s="58"/>
      <c r="I40" s="60"/>
      <c r="J40" s="60"/>
      <c r="K40" s="60"/>
      <c r="L40" s="435" t="s">
        <v>408</v>
      </c>
      <c r="M40" s="435"/>
      <c r="N40" s="435"/>
      <c r="O40" s="435"/>
      <c r="P40" s="435"/>
      <c r="Q40" s="435"/>
      <c r="R40" s="435"/>
      <c r="S40" s="435"/>
      <c r="T40" s="435"/>
      <c r="U40" s="435"/>
      <c r="V40" s="435"/>
      <c r="W40" s="435"/>
      <c r="X40" s="435"/>
      <c r="Y40" s="435"/>
      <c r="Z40" s="435"/>
      <c r="AA40" s="435"/>
      <c r="AB40" s="435"/>
      <c r="AC40" s="435"/>
      <c r="AD40" s="14"/>
      <c r="AE40" s="29"/>
      <c r="AF40" s="75"/>
    </row>
    <row r="41" spans="1:32" ht="15" customHeight="1">
      <c r="A41" s="10"/>
      <c r="B41" s="13"/>
      <c r="C41" s="58" t="s">
        <v>3</v>
      </c>
      <c r="D41" s="58"/>
      <c r="E41" s="431" t="s">
        <v>408</v>
      </c>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14"/>
      <c r="AE41" s="29"/>
      <c r="AF41" s="75"/>
    </row>
    <row r="42" spans="1:32" ht="15" customHeight="1">
      <c r="A42" s="10"/>
      <c r="B42" s="11"/>
      <c r="C42" s="58" t="s">
        <v>4</v>
      </c>
      <c r="D42" s="58"/>
      <c r="E42" s="58"/>
      <c r="F42" s="436" t="s">
        <v>408</v>
      </c>
      <c r="G42" s="436"/>
      <c r="H42" s="436"/>
      <c r="I42" s="58"/>
      <c r="J42" s="435" t="s">
        <v>408</v>
      </c>
      <c r="K42" s="435"/>
      <c r="L42" s="435"/>
      <c r="M42" s="435"/>
      <c r="N42" s="435"/>
      <c r="O42" s="435"/>
      <c r="P42" s="435"/>
      <c r="Q42" s="58"/>
      <c r="R42" s="8" t="s">
        <v>8</v>
      </c>
      <c r="S42" s="436" t="s">
        <v>408</v>
      </c>
      <c r="T42" s="436"/>
      <c r="U42" s="436"/>
      <c r="V42" s="58"/>
      <c r="W42" s="435" t="s">
        <v>408</v>
      </c>
      <c r="X42" s="435"/>
      <c r="Y42" s="435"/>
      <c r="Z42" s="435"/>
      <c r="AA42" s="435"/>
      <c r="AB42" s="435"/>
      <c r="AC42" s="435"/>
      <c r="AD42" s="12"/>
      <c r="AE42" s="29"/>
      <c r="AF42" s="75"/>
    </row>
    <row r="43" spans="1:32" ht="15" customHeight="1">
      <c r="A43" s="10"/>
      <c r="B43" s="13"/>
      <c r="C43" s="58"/>
      <c r="D43" s="58"/>
      <c r="E43" s="58"/>
      <c r="F43" s="58"/>
      <c r="G43" s="61" t="s">
        <v>6</v>
      </c>
      <c r="H43" s="58"/>
      <c r="I43" s="58"/>
      <c r="J43" s="58"/>
      <c r="K43" s="58"/>
      <c r="L43" s="58"/>
      <c r="M43" s="61" t="s">
        <v>7</v>
      </c>
      <c r="N43" s="58"/>
      <c r="O43" s="58"/>
      <c r="P43" s="58"/>
      <c r="Q43" s="58"/>
      <c r="R43" s="58"/>
      <c r="S43" s="58"/>
      <c r="T43" s="61" t="s">
        <v>6</v>
      </c>
      <c r="U43" s="58"/>
      <c r="V43" s="58"/>
      <c r="W43" s="60"/>
      <c r="X43" s="60"/>
      <c r="Y43" s="58"/>
      <c r="Z43" s="61" t="s">
        <v>7</v>
      </c>
      <c r="AA43" s="58"/>
      <c r="AB43" s="58"/>
      <c r="AC43" s="58"/>
      <c r="AD43" s="14"/>
      <c r="AE43" s="29"/>
      <c r="AF43" s="75"/>
    </row>
    <row r="44" spans="1:32" ht="15">
      <c r="A44" s="10"/>
      <c r="B44" s="11"/>
      <c r="C44" s="58" t="s">
        <v>5</v>
      </c>
      <c r="D44" s="58"/>
      <c r="E44" s="58"/>
      <c r="F44" s="58"/>
      <c r="G44" s="58"/>
      <c r="H44" s="434" t="s">
        <v>408</v>
      </c>
      <c r="I44" s="434"/>
      <c r="J44" s="434"/>
      <c r="K44" s="434"/>
      <c r="L44" s="434"/>
      <c r="M44" s="434"/>
      <c r="N44" s="434"/>
      <c r="O44" s="434"/>
      <c r="P44" s="434"/>
      <c r="Q44" s="434"/>
      <c r="R44" s="434"/>
      <c r="S44" s="434"/>
      <c r="T44" s="434"/>
      <c r="U44" s="434"/>
      <c r="V44" s="434"/>
      <c r="W44" s="434"/>
      <c r="X44" s="434"/>
      <c r="Y44" s="434"/>
      <c r="Z44" s="434"/>
      <c r="AA44" s="434"/>
      <c r="AB44" s="434"/>
      <c r="AC44" s="434"/>
      <c r="AD44" s="12"/>
      <c r="AE44" s="29"/>
      <c r="AF44" s="75"/>
    </row>
    <row r="45" spans="1:32" ht="12.2" customHeight="1">
      <c r="A45" s="10"/>
      <c r="B45" s="1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14"/>
      <c r="AE45" s="29"/>
      <c r="AF45" s="75"/>
    </row>
    <row r="46" spans="1:32" ht="12.2" customHeight="1">
      <c r="A46" s="10"/>
      <c r="B46" s="13"/>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14"/>
      <c r="AE46" s="29"/>
      <c r="AF46" s="75"/>
    </row>
    <row r="47" spans="1:32" ht="15">
      <c r="A47" s="10"/>
      <c r="B47" s="13"/>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14"/>
      <c r="AE47" s="29"/>
      <c r="AF47" s="75"/>
    </row>
    <row r="48" spans="1:32" ht="12.2" customHeight="1">
      <c r="A48" s="10"/>
      <c r="B48" s="13"/>
      <c r="C48" s="2"/>
      <c r="D48" s="2"/>
      <c r="E48" s="2"/>
      <c r="F48" s="2"/>
      <c r="G48" s="2"/>
      <c r="H48" s="2"/>
      <c r="I48" s="2"/>
      <c r="J48" s="432" t="s">
        <v>0</v>
      </c>
      <c r="K48" s="432"/>
      <c r="L48" s="432"/>
      <c r="M48" s="432"/>
      <c r="N48" s="432"/>
      <c r="O48" s="432"/>
      <c r="P48" s="432"/>
      <c r="Q48" s="432"/>
      <c r="R48" s="432"/>
      <c r="S48" s="432"/>
      <c r="T48" s="432"/>
      <c r="U48" s="432"/>
      <c r="V48" s="432"/>
      <c r="W48" s="2"/>
      <c r="X48" s="2"/>
      <c r="Y48" s="2"/>
      <c r="Z48" s="2"/>
      <c r="AA48" s="2"/>
      <c r="AB48" s="2"/>
      <c r="AC48" s="2"/>
      <c r="AD48" s="14"/>
      <c r="AE48" s="29"/>
      <c r="AF48" s="75"/>
    </row>
    <row r="49" spans="1:32" ht="3.75" customHeight="1" thickBot="1">
      <c r="A49" s="10"/>
      <c r="B49" s="18"/>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36"/>
      <c r="AD49" s="20"/>
      <c r="AE49" s="29"/>
      <c r="AF49" s="75"/>
    </row>
    <row r="50" spans="1:32" ht="15.75" thickBot="1">
      <c r="A50" s="1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37"/>
      <c r="AD50" s="21"/>
      <c r="AE50" s="29"/>
      <c r="AF50" s="74"/>
    </row>
    <row r="51" spans="1:32" ht="16.5" customHeight="1">
      <c r="A51" s="10"/>
      <c r="B51" s="22"/>
      <c r="C51" s="134" t="s">
        <v>1</v>
      </c>
      <c r="D51" s="23"/>
      <c r="E51" s="23"/>
      <c r="F51" s="23"/>
      <c r="G51" s="23"/>
      <c r="H51" s="23"/>
      <c r="I51" s="23"/>
      <c r="J51" s="135"/>
      <c r="K51" s="135"/>
      <c r="L51" s="135"/>
      <c r="M51" s="135"/>
      <c r="N51" s="135"/>
      <c r="O51" s="135"/>
      <c r="P51" s="135"/>
      <c r="Q51" s="135"/>
      <c r="R51" s="135"/>
      <c r="S51" s="135"/>
      <c r="T51" s="135"/>
      <c r="U51" s="135"/>
      <c r="V51" s="135"/>
      <c r="W51" s="23"/>
      <c r="X51" s="23"/>
      <c r="Y51" s="23"/>
      <c r="Z51" s="23"/>
      <c r="AA51" s="23"/>
      <c r="AB51" s="23"/>
      <c r="AC51" s="23"/>
      <c r="AD51" s="24"/>
      <c r="AE51" s="29"/>
      <c r="AF51" s="74"/>
    </row>
    <row r="52" spans="1:32" ht="16.5" customHeight="1">
      <c r="A52" s="10"/>
      <c r="B52" s="13"/>
      <c r="C52" s="437" t="s">
        <v>408</v>
      </c>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14"/>
      <c r="AE52" s="29"/>
      <c r="AF52" s="74"/>
    </row>
    <row r="53" spans="1:32" ht="16.5" customHeight="1">
      <c r="A53" s="10"/>
      <c r="B53" s="13"/>
      <c r="C53" s="437"/>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14"/>
      <c r="AE53" s="29"/>
      <c r="AF53" s="74"/>
    </row>
    <row r="54" spans="1:32" ht="16.5" customHeight="1">
      <c r="A54" s="10"/>
      <c r="B54" s="13"/>
      <c r="C54" s="437"/>
      <c r="D54" s="437"/>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14"/>
      <c r="AE54" s="29"/>
      <c r="AF54" s="74"/>
    </row>
    <row r="55" spans="1:32" ht="16.5" customHeight="1" thickBot="1">
      <c r="A55" s="10"/>
      <c r="B55" s="18"/>
      <c r="C55" s="438"/>
      <c r="D55" s="438"/>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20"/>
      <c r="AE55" s="29"/>
      <c r="AF55" s="74"/>
    </row>
    <row r="56" spans="1:32" ht="15">
      <c r="A56" s="4"/>
      <c r="B56" s="55"/>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25"/>
      <c r="AF56" s="76"/>
    </row>
    <row r="57" spans="1:32" ht="15" hidden="1" customHeight="1">
      <c r="A57" s="32"/>
      <c r="B57" s="32"/>
      <c r="C57" s="33"/>
      <c r="D57" s="33"/>
      <c r="E57" s="33"/>
      <c r="F57" s="33"/>
      <c r="G57" s="33"/>
      <c r="H57" s="33"/>
      <c r="I57" s="33"/>
      <c r="J57" s="33"/>
      <c r="K57" s="33"/>
      <c r="L57" s="32"/>
      <c r="M57" s="33"/>
      <c r="N57" s="32"/>
      <c r="O57" s="32"/>
      <c r="P57" s="33"/>
      <c r="Q57" s="33"/>
      <c r="R57" s="33"/>
      <c r="S57" s="33"/>
      <c r="T57" s="33"/>
      <c r="U57" s="33"/>
      <c r="V57" s="33"/>
      <c r="W57" s="33"/>
      <c r="X57" s="33"/>
      <c r="Y57" s="33"/>
      <c r="Z57" s="33"/>
      <c r="AA57" s="33"/>
      <c r="AB57" s="33"/>
      <c r="AC57" s="33"/>
      <c r="AD57" s="33"/>
      <c r="AE57" s="5"/>
      <c r="AF57" s="77"/>
    </row>
    <row r="58" spans="1:32" ht="15" hidden="1" customHeight="1">
      <c r="AF58" s="73"/>
    </row>
    <row r="59" spans="1:32" ht="15" hidden="1" customHeight="1">
      <c r="AF59" s="73"/>
    </row>
    <row r="60" spans="1:32" ht="15" hidden="1" customHeight="1">
      <c r="AF60" s="73"/>
    </row>
    <row r="61" spans="1:32" ht="15" hidden="1" customHeight="1">
      <c r="AF61" s="73"/>
    </row>
    <row r="62" spans="1:32" ht="15" hidden="1" customHeight="1">
      <c r="AF62" s="73"/>
    </row>
    <row r="63" spans="1:32" ht="15" hidden="1" customHeight="1">
      <c r="AF63" s="73"/>
    </row>
    <row r="64" spans="1:32" ht="15" hidden="1" customHeight="1">
      <c r="AF64" s="73"/>
    </row>
    <row r="65" spans="32:32" ht="15" hidden="1" customHeight="1">
      <c r="AF65" s="73"/>
    </row>
    <row r="66" spans="32:32" ht="15" hidden="1" customHeight="1">
      <c r="AF66" s="73"/>
    </row>
    <row r="67" spans="32:32" ht="15" hidden="1" customHeight="1">
      <c r="AF67" s="73"/>
    </row>
    <row r="68" spans="32:32" ht="15" hidden="1" customHeight="1">
      <c r="AF68" s="73"/>
    </row>
    <row r="69" spans="32:32" ht="15" hidden="1" customHeight="1">
      <c r="AF69" s="73"/>
    </row>
    <row r="70" spans="32:32" ht="15" hidden="1" customHeight="1">
      <c r="AF70" s="73"/>
    </row>
    <row r="71" spans="32:32" ht="15" hidden="1" customHeight="1">
      <c r="AF71" s="73"/>
    </row>
    <row r="72" spans="32:32" ht="15" hidden="1" customHeight="1">
      <c r="AF72" s="73"/>
    </row>
    <row r="73" spans="32:32" ht="15" hidden="1" customHeight="1">
      <c r="AF73" s="73"/>
    </row>
    <row r="74" spans="32:32" ht="15" hidden="1" customHeight="1">
      <c r="AF74" s="73"/>
    </row>
    <row r="75" spans="32:32" ht="15" hidden="1" customHeight="1">
      <c r="AF75" s="73"/>
    </row>
    <row r="76" spans="32:32" ht="15" hidden="1" customHeight="1">
      <c r="AF76" s="73"/>
    </row>
    <row r="77" spans="32:32" ht="15" hidden="1" customHeight="1">
      <c r="AF77" s="73"/>
    </row>
    <row r="78" spans="32:32" ht="15" hidden="1" customHeight="1">
      <c r="AF78" s="73"/>
    </row>
    <row r="79" spans="32:32" ht="15" hidden="1" customHeight="1">
      <c r="AF79" s="73"/>
    </row>
    <row r="80" spans="32:32" ht="15" hidden="1" customHeight="1">
      <c r="AF80" s="73"/>
    </row>
    <row r="81" spans="1:32" ht="15" hidden="1" customHeight="1">
      <c r="AF81" s="73"/>
    </row>
    <row r="82" spans="1:32" ht="15" hidden="1" customHeight="1">
      <c r="A82" s="31"/>
      <c r="B82" s="31"/>
      <c r="L82" s="31"/>
      <c r="N82" s="31"/>
      <c r="O82" s="31"/>
      <c r="AE82" s="31"/>
      <c r="AF82" s="73"/>
    </row>
    <row r="83" spans="1:32" ht="15" hidden="1" customHeight="1">
      <c r="A83" s="31"/>
      <c r="B83" s="31"/>
      <c r="L83" s="31"/>
      <c r="N83" s="31"/>
      <c r="O83" s="31"/>
      <c r="AE83" s="31"/>
      <c r="AF83" s="73"/>
    </row>
    <row r="84" spans="1:32" ht="15" hidden="1" customHeight="1">
      <c r="A84" s="31"/>
      <c r="B84" s="31"/>
      <c r="L84" s="31"/>
      <c r="N84" s="31"/>
      <c r="O84" s="31"/>
      <c r="AE84" s="31"/>
      <c r="AF84" s="73"/>
    </row>
    <row r="85" spans="1:32" ht="15" hidden="1" customHeight="1">
      <c r="A85" s="31"/>
      <c r="B85" s="31"/>
      <c r="L85" s="31"/>
      <c r="N85" s="31"/>
      <c r="O85" s="31"/>
      <c r="AE85" s="31"/>
      <c r="AF85" s="73"/>
    </row>
    <row r="86" spans="1:32" ht="15" hidden="1" customHeight="1">
      <c r="A86" s="31"/>
      <c r="B86" s="31"/>
      <c r="L86" s="31"/>
      <c r="N86" s="31"/>
      <c r="O86" s="31"/>
      <c r="AE86" s="31"/>
      <c r="AF86" s="73"/>
    </row>
    <row r="87" spans="1:32" ht="15" hidden="1" customHeight="1">
      <c r="A87" s="31"/>
      <c r="B87" s="31"/>
      <c r="L87" s="31"/>
      <c r="N87" s="31"/>
      <c r="O87" s="31"/>
      <c r="AE87" s="31"/>
      <c r="AF87" s="73"/>
    </row>
    <row r="88" spans="1:32" ht="15" hidden="1" customHeight="1">
      <c r="A88" s="31"/>
      <c r="B88" s="31"/>
      <c r="L88" s="31"/>
      <c r="N88" s="31"/>
      <c r="O88" s="31"/>
      <c r="AE88" s="31"/>
      <c r="AF88" s="73"/>
    </row>
    <row r="89" spans="1:32" ht="15" hidden="1" customHeight="1">
      <c r="A89" s="31"/>
      <c r="B89" s="31"/>
      <c r="L89" s="31"/>
      <c r="N89" s="31"/>
      <c r="O89" s="31"/>
      <c r="AE89" s="31"/>
      <c r="AF89" s="73"/>
    </row>
    <row r="90" spans="1:32" ht="15" hidden="1" customHeight="1">
      <c r="A90" s="31"/>
      <c r="B90" s="31"/>
      <c r="L90" s="31"/>
      <c r="N90" s="31"/>
      <c r="O90" s="31"/>
      <c r="AE90" s="31"/>
      <c r="AF90" s="73"/>
    </row>
    <row r="91" spans="1:32" ht="15" hidden="1" customHeight="1">
      <c r="A91" s="31"/>
      <c r="B91" s="31"/>
      <c r="L91" s="31"/>
      <c r="N91" s="31"/>
      <c r="O91" s="31"/>
      <c r="AE91" s="31"/>
      <c r="AF91" s="73"/>
    </row>
    <row r="92" spans="1:32" ht="15" hidden="1" customHeight="1">
      <c r="A92" s="31"/>
      <c r="B92" s="31"/>
      <c r="L92" s="31"/>
      <c r="N92" s="31"/>
      <c r="O92" s="31"/>
      <c r="AE92" s="31"/>
      <c r="AF92" s="73"/>
    </row>
    <row r="93" spans="1:32" ht="15" hidden="1" customHeight="1">
      <c r="A93" s="31"/>
      <c r="B93" s="31"/>
      <c r="L93" s="31"/>
      <c r="N93" s="31"/>
      <c r="O93" s="31"/>
      <c r="AE93" s="31"/>
      <c r="AF93" s="73"/>
    </row>
    <row r="94" spans="1:32" ht="15" hidden="1" customHeight="1">
      <c r="A94" s="31"/>
      <c r="B94" s="31"/>
      <c r="L94" s="31"/>
      <c r="N94" s="31"/>
      <c r="O94" s="31"/>
      <c r="AE94" s="31"/>
      <c r="AF94" s="73"/>
    </row>
    <row r="95" spans="1:32" ht="15" hidden="1" customHeight="1">
      <c r="A95" s="31"/>
      <c r="B95" s="31"/>
      <c r="L95" s="31"/>
      <c r="N95" s="31"/>
      <c r="O95" s="31"/>
      <c r="AE95" s="31"/>
      <c r="AF95" s="73"/>
    </row>
    <row r="96" spans="1:32" ht="15" hidden="1" customHeight="1">
      <c r="A96" s="31"/>
      <c r="B96" s="31"/>
      <c r="L96" s="31"/>
      <c r="N96" s="31"/>
      <c r="O96" s="31"/>
      <c r="AE96" s="31"/>
      <c r="AF96" s="73"/>
    </row>
    <row r="97" spans="1:32" ht="15" hidden="1" customHeight="1">
      <c r="A97" s="31"/>
      <c r="B97" s="31"/>
      <c r="L97" s="31"/>
      <c r="N97" s="31"/>
      <c r="O97" s="31"/>
      <c r="AE97" s="31"/>
      <c r="AF97" s="73"/>
    </row>
    <row r="98" spans="1:32" ht="15" hidden="1" customHeight="1">
      <c r="A98" s="31"/>
      <c r="B98" s="31"/>
      <c r="L98" s="31"/>
      <c r="N98" s="31"/>
      <c r="O98" s="31"/>
      <c r="AE98" s="31"/>
      <c r="AF98" s="73"/>
    </row>
    <row r="99" spans="1:32" ht="15" hidden="1" customHeight="1">
      <c r="A99" s="31"/>
      <c r="B99" s="31"/>
      <c r="L99" s="31"/>
      <c r="N99" s="31"/>
      <c r="O99" s="31"/>
      <c r="AE99" s="31"/>
      <c r="AF99" s="73"/>
    </row>
    <row r="100" spans="1:32" ht="15" hidden="1" customHeight="1">
      <c r="A100" s="31"/>
      <c r="B100" s="31"/>
      <c r="L100" s="31"/>
      <c r="N100" s="31"/>
      <c r="O100" s="31"/>
      <c r="AE100" s="31"/>
      <c r="AF100" s="73"/>
    </row>
    <row r="101" spans="1:32" ht="15" hidden="1" customHeight="1">
      <c r="A101" s="31"/>
      <c r="B101" s="31"/>
      <c r="L101" s="31"/>
      <c r="N101" s="31"/>
      <c r="O101" s="31"/>
      <c r="AE101" s="31"/>
      <c r="AF101" s="73"/>
    </row>
    <row r="102" spans="1:32" ht="15" hidden="1" customHeight="1">
      <c r="A102" s="31"/>
      <c r="B102" s="31"/>
      <c r="L102" s="31"/>
      <c r="N102" s="31"/>
      <c r="O102" s="31"/>
      <c r="AE102" s="31"/>
      <c r="AF102" s="73"/>
    </row>
    <row r="103" spans="1:32" ht="15" hidden="1" customHeight="1">
      <c r="A103" s="31"/>
      <c r="B103" s="31"/>
      <c r="L103" s="31"/>
      <c r="N103" s="31"/>
      <c r="O103" s="31"/>
      <c r="AE103" s="31"/>
      <c r="AF103" s="73"/>
    </row>
    <row r="104" spans="1:32" ht="15" hidden="1" customHeight="1">
      <c r="A104" s="31"/>
      <c r="B104" s="31"/>
      <c r="L104" s="31"/>
      <c r="N104" s="31"/>
      <c r="O104" s="31"/>
      <c r="AE104" s="31"/>
      <c r="AF104" s="73"/>
    </row>
    <row r="105" spans="1:32" ht="15" hidden="1" customHeight="1">
      <c r="A105" s="31"/>
      <c r="B105" s="31"/>
      <c r="L105" s="31"/>
      <c r="N105" s="31"/>
      <c r="O105" s="31"/>
      <c r="AE105" s="31"/>
      <c r="AF105" s="73"/>
    </row>
    <row r="106" spans="1:32" ht="15" hidden="1" customHeight="1">
      <c r="A106" s="31"/>
      <c r="B106" s="31"/>
      <c r="L106" s="31"/>
      <c r="N106" s="31"/>
      <c r="O106" s="31"/>
      <c r="AE106" s="31"/>
      <c r="AF106" s="73"/>
    </row>
    <row r="107" spans="1:32" ht="15" hidden="1" customHeight="1">
      <c r="A107" s="31"/>
      <c r="B107" s="31"/>
      <c r="L107" s="31"/>
      <c r="N107" s="31"/>
      <c r="O107" s="31"/>
      <c r="AE107" s="31"/>
      <c r="AF107" s="73"/>
    </row>
    <row r="108" spans="1:32" ht="15" hidden="1" customHeight="1">
      <c r="A108" s="31"/>
      <c r="B108" s="31"/>
      <c r="L108" s="31"/>
      <c r="N108" s="31"/>
      <c r="O108" s="31"/>
      <c r="AE108" s="31"/>
      <c r="AF108" s="73"/>
    </row>
    <row r="109" spans="1:32" ht="15" hidden="1" customHeight="1">
      <c r="A109" s="31"/>
      <c r="B109" s="31"/>
      <c r="L109" s="31"/>
      <c r="N109" s="31"/>
      <c r="O109" s="31"/>
      <c r="AE109" s="31"/>
      <c r="AF109" s="73"/>
    </row>
    <row r="110" spans="1:32" ht="15" hidden="1" customHeight="1">
      <c r="A110" s="31"/>
      <c r="B110" s="31"/>
      <c r="L110" s="31"/>
      <c r="N110" s="31"/>
      <c r="O110" s="31"/>
      <c r="AE110" s="31"/>
      <c r="AF110" s="73"/>
    </row>
    <row r="111" spans="1:32" ht="15" hidden="1" customHeight="1">
      <c r="A111" s="31"/>
      <c r="B111" s="31"/>
      <c r="L111" s="31"/>
      <c r="N111" s="31"/>
      <c r="O111" s="31"/>
      <c r="AE111" s="31"/>
      <c r="AF111" s="73"/>
    </row>
    <row r="112" spans="1:32" ht="15" hidden="1" customHeight="1">
      <c r="A112" s="31"/>
      <c r="B112" s="31"/>
      <c r="L112" s="31"/>
      <c r="N112" s="31"/>
      <c r="O112" s="31"/>
      <c r="AE112" s="31"/>
      <c r="AF112" s="73"/>
    </row>
    <row r="113" spans="1:32" ht="15" hidden="1" customHeight="1">
      <c r="A113" s="31"/>
      <c r="B113" s="31"/>
      <c r="L113" s="31"/>
      <c r="N113" s="31"/>
      <c r="O113" s="31"/>
      <c r="AE113" s="31"/>
      <c r="AF113" s="73"/>
    </row>
    <row r="114" spans="1:32" ht="15" hidden="1" customHeight="1">
      <c r="A114" s="31"/>
      <c r="B114" s="31"/>
      <c r="L114" s="31"/>
      <c r="N114" s="31"/>
      <c r="O114" s="31"/>
      <c r="AE114" s="31"/>
      <c r="AF114" s="73"/>
    </row>
    <row r="115" spans="1:32" ht="15" hidden="1" customHeight="1">
      <c r="A115" s="31"/>
      <c r="B115" s="31"/>
      <c r="L115" s="31"/>
      <c r="N115" s="31"/>
      <c r="O115" s="31"/>
      <c r="AE115" s="31"/>
      <c r="AF115" s="73"/>
    </row>
    <row r="116" spans="1:32" ht="15" hidden="1" customHeight="1">
      <c r="A116" s="31"/>
      <c r="B116" s="31"/>
      <c r="L116" s="31"/>
      <c r="N116" s="31"/>
      <c r="O116" s="31"/>
      <c r="AE116" s="31"/>
      <c r="AF116" s="73"/>
    </row>
    <row r="117" spans="1:32" ht="15" hidden="1" customHeight="1">
      <c r="A117" s="31"/>
      <c r="B117" s="31"/>
      <c r="L117" s="31"/>
      <c r="N117" s="31"/>
      <c r="O117" s="31"/>
      <c r="AE117" s="31"/>
      <c r="AF117" s="73"/>
    </row>
    <row r="118" spans="1:32" ht="15" hidden="1" customHeight="1">
      <c r="A118" s="31"/>
      <c r="B118" s="31"/>
      <c r="L118" s="31"/>
      <c r="N118" s="31"/>
      <c r="O118" s="31"/>
      <c r="AE118" s="31"/>
      <c r="AF118" s="73"/>
    </row>
    <row r="119" spans="1:32" ht="15" hidden="1" customHeight="1">
      <c r="A119" s="31"/>
      <c r="B119" s="31"/>
      <c r="L119" s="31"/>
      <c r="N119" s="31"/>
      <c r="O119" s="31"/>
      <c r="AE119" s="31"/>
      <c r="AF119" s="73"/>
    </row>
    <row r="120" spans="1:32" ht="15" hidden="1" customHeight="1">
      <c r="A120" s="31"/>
      <c r="B120" s="31"/>
      <c r="L120" s="31"/>
      <c r="N120" s="31"/>
      <c r="O120" s="31"/>
      <c r="AE120" s="31"/>
      <c r="AF120" s="73"/>
    </row>
    <row r="121" spans="1:32" ht="15" hidden="1" customHeight="1">
      <c r="A121" s="31"/>
      <c r="B121" s="31"/>
      <c r="L121" s="31"/>
      <c r="N121" s="31"/>
      <c r="O121" s="31"/>
      <c r="AE121" s="31"/>
      <c r="AF121" s="73"/>
    </row>
    <row r="122" spans="1:32" ht="15" hidden="1" customHeight="1">
      <c r="A122" s="31"/>
      <c r="B122" s="31"/>
      <c r="L122" s="31"/>
      <c r="N122" s="31"/>
      <c r="O122" s="31"/>
      <c r="AE122" s="31"/>
      <c r="AF122" s="73"/>
    </row>
    <row r="123" spans="1:32" ht="15" hidden="1" customHeight="1">
      <c r="A123" s="31"/>
      <c r="B123" s="31"/>
      <c r="L123" s="31"/>
      <c r="N123" s="31"/>
      <c r="O123" s="31"/>
      <c r="AE123" s="31"/>
      <c r="AF123" s="73"/>
    </row>
    <row r="124" spans="1:32" ht="15" hidden="1" customHeight="1">
      <c r="A124" s="31"/>
      <c r="B124" s="31"/>
      <c r="L124" s="31"/>
      <c r="N124" s="31"/>
      <c r="O124" s="31"/>
      <c r="AE124" s="31"/>
      <c r="AF124" s="73"/>
    </row>
    <row r="125" spans="1:32" ht="15" hidden="1" customHeight="1">
      <c r="A125" s="31"/>
      <c r="B125" s="31"/>
      <c r="L125" s="31"/>
      <c r="N125" s="31"/>
      <c r="O125" s="31"/>
      <c r="AE125" s="31"/>
      <c r="AF125" s="73"/>
    </row>
    <row r="126" spans="1:32" ht="15" hidden="1" customHeight="1">
      <c r="A126" s="31"/>
      <c r="B126" s="31"/>
      <c r="L126" s="31"/>
      <c r="N126" s="31"/>
      <c r="O126" s="31"/>
      <c r="AE126" s="31"/>
      <c r="AF126" s="73"/>
    </row>
    <row r="127" spans="1:32" ht="15" hidden="1" customHeight="1">
      <c r="A127" s="31"/>
      <c r="B127" s="31"/>
      <c r="L127" s="31"/>
      <c r="N127" s="31"/>
      <c r="O127" s="31"/>
      <c r="AE127" s="31"/>
      <c r="AF127" s="73"/>
    </row>
    <row r="128" spans="1:32" ht="15" hidden="1" customHeight="1">
      <c r="A128" s="31"/>
      <c r="B128" s="31"/>
      <c r="L128" s="31"/>
      <c r="N128" s="31"/>
      <c r="O128" s="31"/>
      <c r="AE128" s="31"/>
      <c r="AF128" s="73"/>
    </row>
    <row r="129" spans="1:32" ht="15" hidden="1" customHeight="1">
      <c r="A129" s="31"/>
      <c r="B129" s="31"/>
      <c r="L129" s="31"/>
      <c r="N129" s="31"/>
      <c r="O129" s="31"/>
      <c r="AE129" s="31"/>
      <c r="AF129" s="73"/>
    </row>
    <row r="130" spans="1:32" ht="15" hidden="1" customHeight="1">
      <c r="A130" s="31"/>
      <c r="B130" s="31"/>
      <c r="L130" s="31"/>
      <c r="N130" s="31"/>
      <c r="O130" s="31"/>
      <c r="AE130" s="31"/>
      <c r="AF130" s="73"/>
    </row>
    <row r="131" spans="1:32" ht="15" hidden="1" customHeight="1">
      <c r="A131" s="31"/>
      <c r="B131" s="31"/>
      <c r="L131" s="31"/>
      <c r="N131" s="31"/>
      <c r="O131" s="31"/>
      <c r="AE131" s="31"/>
      <c r="AF131" s="73"/>
    </row>
    <row r="132" spans="1:32" ht="15" hidden="1" customHeight="1">
      <c r="A132" s="31"/>
      <c r="B132" s="31"/>
      <c r="L132" s="31"/>
      <c r="N132" s="31"/>
      <c r="O132" s="31"/>
      <c r="AE132" s="31"/>
      <c r="AF132" s="73"/>
    </row>
    <row r="133" spans="1:32" ht="15" hidden="1" customHeight="1">
      <c r="A133" s="31"/>
      <c r="B133" s="31"/>
      <c r="L133" s="31"/>
      <c r="N133" s="31"/>
      <c r="O133" s="31"/>
      <c r="AE133" s="31"/>
      <c r="AF133" s="73"/>
    </row>
    <row r="134" spans="1:32" ht="15" hidden="1" customHeight="1">
      <c r="A134" s="31"/>
      <c r="B134" s="31"/>
      <c r="L134" s="31"/>
      <c r="N134" s="31"/>
      <c r="O134" s="31"/>
      <c r="AE134" s="31"/>
      <c r="AF134" s="73"/>
    </row>
    <row r="135" spans="1:32" ht="15" hidden="1" customHeight="1">
      <c r="A135" s="31"/>
      <c r="B135" s="31"/>
      <c r="L135" s="31"/>
      <c r="N135" s="31"/>
      <c r="O135" s="31"/>
      <c r="AE135" s="31"/>
      <c r="AF135" s="73"/>
    </row>
    <row r="136" spans="1:32" ht="15" hidden="1" customHeight="1">
      <c r="A136" s="31"/>
      <c r="B136" s="31"/>
      <c r="L136" s="31"/>
      <c r="N136" s="31"/>
      <c r="O136" s="31"/>
      <c r="AE136" s="31"/>
      <c r="AF136" s="73"/>
    </row>
    <row r="137" spans="1:32" ht="15" hidden="1" customHeight="1">
      <c r="A137" s="31"/>
      <c r="B137" s="31"/>
      <c r="L137" s="31"/>
      <c r="N137" s="31"/>
      <c r="O137" s="31"/>
      <c r="AE137" s="31"/>
      <c r="AF137" s="73"/>
    </row>
    <row r="138" spans="1:32" ht="15" hidden="1" customHeight="1">
      <c r="A138" s="31"/>
      <c r="B138" s="31"/>
      <c r="L138" s="31"/>
      <c r="N138" s="31"/>
      <c r="O138" s="31"/>
      <c r="AE138" s="31"/>
      <c r="AF138" s="73"/>
    </row>
    <row r="139" spans="1:32" ht="15" hidden="1" customHeight="1">
      <c r="A139" s="31"/>
      <c r="B139" s="31"/>
      <c r="L139" s="31"/>
      <c r="N139" s="31"/>
      <c r="O139" s="31"/>
      <c r="AE139" s="31"/>
      <c r="AF139" s="73"/>
    </row>
    <row r="140" spans="1:32" ht="15" hidden="1" customHeight="1">
      <c r="A140" s="31"/>
      <c r="B140" s="31"/>
      <c r="L140" s="31"/>
      <c r="N140" s="31"/>
      <c r="O140" s="31"/>
      <c r="AE140" s="31"/>
      <c r="AF140" s="73"/>
    </row>
    <row r="141" spans="1:32" ht="15" hidden="1" customHeight="1">
      <c r="A141" s="31"/>
      <c r="B141" s="31"/>
      <c r="L141" s="31"/>
      <c r="N141" s="31"/>
      <c r="O141" s="31"/>
      <c r="AE141" s="31"/>
      <c r="AF141" s="73"/>
    </row>
    <row r="142" spans="1:32" ht="15" hidden="1" customHeight="1">
      <c r="A142" s="31"/>
      <c r="B142" s="31"/>
      <c r="L142" s="31"/>
      <c r="N142" s="31"/>
      <c r="O142" s="31"/>
      <c r="AE142" s="31"/>
      <c r="AF142" s="73"/>
    </row>
    <row r="143" spans="1:32" ht="15" hidden="1" customHeight="1">
      <c r="A143" s="31"/>
      <c r="B143" s="31"/>
      <c r="L143" s="31"/>
      <c r="N143" s="31"/>
      <c r="O143" s="31"/>
      <c r="AE143" s="31"/>
      <c r="AF143" s="73"/>
    </row>
    <row r="144" spans="1:32" ht="15" hidden="1" customHeight="1">
      <c r="A144" s="31"/>
      <c r="B144" s="31"/>
      <c r="L144" s="31"/>
      <c r="N144" s="31"/>
      <c r="O144" s="31"/>
      <c r="AE144" s="31"/>
      <c r="AF144" s="73"/>
    </row>
    <row r="145" spans="1:32" ht="15" hidden="1" customHeight="1">
      <c r="A145" s="31"/>
      <c r="B145" s="31"/>
      <c r="L145" s="31"/>
      <c r="N145" s="31"/>
      <c r="O145" s="31"/>
      <c r="AE145" s="31"/>
      <c r="AF145" s="73"/>
    </row>
    <row r="146" spans="1:32" ht="15" hidden="1" customHeight="1">
      <c r="A146" s="31"/>
      <c r="B146" s="31"/>
      <c r="L146" s="31"/>
      <c r="N146" s="31"/>
      <c r="O146" s="31"/>
      <c r="AE146" s="31"/>
      <c r="AF146" s="73"/>
    </row>
    <row r="147" spans="1:32" ht="15" hidden="1" customHeight="1">
      <c r="A147" s="31"/>
      <c r="B147" s="31"/>
      <c r="L147" s="31"/>
      <c r="N147" s="31"/>
      <c r="O147" s="31"/>
      <c r="AE147" s="31"/>
      <c r="AF147" s="73"/>
    </row>
    <row r="148" spans="1:32" ht="15" hidden="1" customHeight="1">
      <c r="A148" s="31"/>
      <c r="B148" s="31"/>
      <c r="L148" s="31"/>
      <c r="N148" s="31"/>
      <c r="O148" s="31"/>
      <c r="AE148" s="31"/>
      <c r="AF148" s="73"/>
    </row>
    <row r="149" spans="1:32" ht="15" hidden="1" customHeight="1">
      <c r="A149" s="31"/>
      <c r="B149" s="31"/>
      <c r="L149" s="31"/>
      <c r="N149" s="31"/>
      <c r="O149" s="31"/>
      <c r="AE149" s="31"/>
      <c r="AF149" s="73"/>
    </row>
    <row r="150" spans="1:32" ht="15" hidden="1" customHeight="1">
      <c r="A150" s="31"/>
      <c r="B150" s="31"/>
      <c r="L150" s="31"/>
      <c r="N150" s="31"/>
      <c r="O150" s="31"/>
      <c r="AE150" s="31"/>
      <c r="AF150" s="73"/>
    </row>
    <row r="151" spans="1:32" ht="15" hidden="1" customHeight="1">
      <c r="A151" s="31"/>
      <c r="B151" s="31"/>
      <c r="L151" s="31"/>
      <c r="N151" s="31"/>
      <c r="O151" s="31"/>
      <c r="AE151" s="31"/>
      <c r="AF151" s="73"/>
    </row>
    <row r="152" spans="1:32" ht="15" hidden="1" customHeight="1">
      <c r="A152" s="31"/>
      <c r="B152" s="31"/>
      <c r="L152" s="31"/>
      <c r="N152" s="31"/>
      <c r="O152" s="31"/>
      <c r="AE152" s="31"/>
      <c r="AF152" s="73"/>
    </row>
    <row r="153" spans="1:32" ht="15" hidden="1" customHeight="1">
      <c r="A153" s="31"/>
      <c r="B153" s="31"/>
      <c r="L153" s="31"/>
      <c r="N153" s="31"/>
      <c r="O153" s="31"/>
      <c r="AE153" s="31"/>
      <c r="AF153" s="73"/>
    </row>
    <row r="154" spans="1:32" ht="15" hidden="1" customHeight="1">
      <c r="A154" s="31"/>
      <c r="B154" s="31"/>
      <c r="L154" s="31"/>
      <c r="N154" s="31"/>
      <c r="O154" s="31"/>
      <c r="AE154" s="31"/>
      <c r="AF154" s="73"/>
    </row>
    <row r="155" spans="1:32" ht="15" hidden="1" customHeight="1">
      <c r="A155" s="31"/>
      <c r="B155" s="31"/>
      <c r="L155" s="31"/>
      <c r="N155" s="31"/>
      <c r="O155" s="31"/>
      <c r="AE155" s="31"/>
      <c r="AF155" s="73"/>
    </row>
    <row r="156" spans="1:32" ht="15" hidden="1" customHeight="1">
      <c r="A156" s="31"/>
      <c r="B156" s="31"/>
      <c r="L156" s="31"/>
      <c r="N156" s="31"/>
      <c r="O156" s="31"/>
      <c r="AE156" s="31"/>
      <c r="AF156" s="73"/>
    </row>
    <row r="157" spans="1:32" ht="15" hidden="1" customHeight="1">
      <c r="A157" s="31"/>
      <c r="B157" s="31"/>
      <c r="L157" s="31"/>
      <c r="N157" s="31"/>
      <c r="O157" s="31"/>
      <c r="AE157" s="31"/>
      <c r="AF157" s="73"/>
    </row>
    <row r="158" spans="1:32" ht="15" hidden="1" customHeight="1">
      <c r="A158" s="31"/>
      <c r="B158" s="31"/>
      <c r="L158" s="31"/>
      <c r="N158" s="31"/>
      <c r="O158" s="31"/>
      <c r="AE158" s="31"/>
      <c r="AF158" s="73"/>
    </row>
    <row r="159" spans="1:32" ht="15" hidden="1" customHeight="1">
      <c r="A159" s="31"/>
      <c r="B159" s="31"/>
      <c r="L159" s="31"/>
      <c r="N159" s="31"/>
      <c r="O159" s="31"/>
      <c r="AE159" s="31"/>
      <c r="AF159" s="73"/>
    </row>
    <row r="160" spans="1:32" ht="15" hidden="1" customHeight="1">
      <c r="A160" s="31"/>
      <c r="B160" s="31"/>
      <c r="L160" s="31"/>
      <c r="N160" s="31"/>
      <c r="O160" s="31"/>
      <c r="AE160" s="31"/>
      <c r="AF160" s="73"/>
    </row>
    <row r="161" spans="1:32" ht="15" hidden="1" customHeight="1">
      <c r="A161" s="31"/>
      <c r="B161" s="31"/>
      <c r="L161" s="31"/>
      <c r="N161" s="31"/>
      <c r="O161" s="31"/>
      <c r="AE161" s="31"/>
      <c r="AF161" s="73"/>
    </row>
    <row r="162" spans="1:32" ht="15" hidden="1" customHeight="1">
      <c r="A162" s="31"/>
      <c r="B162" s="31"/>
      <c r="L162" s="31"/>
      <c r="N162" s="31"/>
      <c r="O162" s="31"/>
      <c r="AE162" s="31"/>
      <c r="AF162" s="73"/>
    </row>
    <row r="163" spans="1:32" ht="15" hidden="1" customHeight="1">
      <c r="A163" s="31"/>
      <c r="B163" s="31"/>
      <c r="L163" s="31"/>
      <c r="N163" s="31"/>
      <c r="O163" s="31"/>
      <c r="AE163" s="31"/>
      <c r="AF163" s="73"/>
    </row>
    <row r="164" spans="1:32" ht="15" hidden="1" customHeight="1">
      <c r="A164" s="31"/>
      <c r="B164" s="31"/>
      <c r="L164" s="31"/>
      <c r="N164" s="31"/>
      <c r="O164" s="31"/>
      <c r="AE164" s="31"/>
      <c r="AF164" s="73"/>
    </row>
    <row r="165" spans="1:32" ht="15" hidden="1" customHeight="1">
      <c r="A165" s="31"/>
      <c r="B165" s="31"/>
      <c r="L165" s="31"/>
      <c r="N165" s="31"/>
      <c r="O165" s="31"/>
      <c r="AE165" s="31"/>
      <c r="AF165" s="73"/>
    </row>
    <row r="166" spans="1:32" ht="15" hidden="1" customHeight="1">
      <c r="A166" s="31"/>
      <c r="B166" s="31"/>
      <c r="L166" s="31"/>
      <c r="N166" s="31"/>
      <c r="O166" s="31"/>
      <c r="AE166" s="31"/>
      <c r="AF166" s="73"/>
    </row>
    <row r="167" spans="1:32" ht="15" hidden="1" customHeight="1">
      <c r="A167" s="31"/>
      <c r="B167" s="31"/>
      <c r="L167" s="31"/>
      <c r="N167" s="31"/>
      <c r="O167" s="31"/>
      <c r="AE167" s="31"/>
      <c r="AF167" s="73"/>
    </row>
    <row r="168" spans="1:32" ht="15" hidden="1" customHeight="1">
      <c r="A168" s="31"/>
      <c r="B168" s="31"/>
      <c r="L168" s="31"/>
      <c r="N168" s="31"/>
      <c r="O168" s="31"/>
      <c r="AE168" s="31"/>
      <c r="AF168" s="73"/>
    </row>
    <row r="169" spans="1:32" ht="15" hidden="1" customHeight="1">
      <c r="A169" s="31"/>
      <c r="B169" s="31"/>
      <c r="L169" s="31"/>
      <c r="N169" s="31"/>
      <c r="O169" s="31"/>
      <c r="AE169" s="31"/>
      <c r="AF169" s="73"/>
    </row>
    <row r="170" spans="1:32" ht="15" hidden="1" customHeight="1">
      <c r="A170" s="31"/>
      <c r="B170" s="31"/>
      <c r="L170" s="31"/>
      <c r="N170" s="31"/>
      <c r="O170" s="31"/>
      <c r="AE170" s="31"/>
      <c r="AF170" s="73"/>
    </row>
    <row r="171" spans="1:32" ht="15" hidden="1" customHeight="1">
      <c r="A171" s="31"/>
      <c r="B171" s="31"/>
      <c r="L171" s="31"/>
      <c r="N171" s="31"/>
      <c r="O171" s="31"/>
      <c r="AE171" s="31"/>
      <c r="AF171" s="73"/>
    </row>
    <row r="172" spans="1:32" ht="15" hidden="1" customHeight="1">
      <c r="A172" s="31"/>
      <c r="B172" s="31"/>
      <c r="L172" s="31"/>
      <c r="N172" s="31"/>
      <c r="O172" s="31"/>
      <c r="AE172" s="31"/>
      <c r="AF172" s="73"/>
    </row>
    <row r="173" spans="1:32" ht="15" hidden="1" customHeight="1">
      <c r="A173" s="31"/>
      <c r="B173" s="31"/>
      <c r="L173" s="31"/>
      <c r="N173" s="31"/>
      <c r="O173" s="31"/>
      <c r="AE173" s="31"/>
      <c r="AF173" s="73"/>
    </row>
    <row r="174" spans="1:32" ht="15" hidden="1" customHeight="1">
      <c r="A174" s="31"/>
      <c r="B174" s="31"/>
      <c r="L174" s="31"/>
      <c r="N174" s="31"/>
      <c r="O174" s="31"/>
      <c r="AE174" s="31"/>
      <c r="AF174" s="73"/>
    </row>
    <row r="175" spans="1:32" ht="15" hidden="1" customHeight="1">
      <c r="A175" s="31"/>
      <c r="B175" s="31"/>
      <c r="L175" s="31"/>
      <c r="N175" s="31"/>
      <c r="O175" s="31"/>
      <c r="AE175" s="31"/>
      <c r="AF175" s="73"/>
    </row>
    <row r="176" spans="1:32" ht="15" hidden="1" customHeight="1">
      <c r="A176" s="31"/>
      <c r="B176" s="31"/>
      <c r="L176" s="31"/>
      <c r="N176" s="31"/>
      <c r="O176" s="31"/>
      <c r="AE176" s="31"/>
      <c r="AF176" s="73"/>
    </row>
    <row r="177" spans="1:32" ht="15" hidden="1" customHeight="1">
      <c r="A177" s="31"/>
      <c r="B177" s="31"/>
      <c r="L177" s="31"/>
      <c r="N177" s="31"/>
      <c r="O177" s="31"/>
      <c r="AE177" s="31"/>
      <c r="AF177" s="73"/>
    </row>
    <row r="178" spans="1:32" ht="15" hidden="1" customHeight="1">
      <c r="A178" s="31"/>
      <c r="B178" s="31"/>
      <c r="L178" s="31"/>
      <c r="N178" s="31"/>
      <c r="O178" s="31"/>
      <c r="AE178" s="31"/>
      <c r="AF178" s="73"/>
    </row>
    <row r="179" spans="1:32" ht="15" hidden="1" customHeight="1">
      <c r="A179" s="31"/>
      <c r="B179" s="31"/>
      <c r="L179" s="31"/>
      <c r="N179" s="31"/>
      <c r="O179" s="31"/>
      <c r="AE179" s="31"/>
      <c r="AF179" s="73"/>
    </row>
    <row r="180" spans="1:32" ht="15" hidden="1" customHeight="1">
      <c r="A180" s="31"/>
      <c r="B180" s="31"/>
      <c r="L180" s="31"/>
      <c r="N180" s="31"/>
      <c r="O180" s="31"/>
      <c r="AE180" s="31"/>
      <c r="AF180" s="73"/>
    </row>
    <row r="181" spans="1:32" ht="15" hidden="1" customHeight="1">
      <c r="A181" s="31"/>
      <c r="B181" s="31"/>
      <c r="L181" s="31"/>
      <c r="N181" s="31"/>
      <c r="O181" s="31"/>
      <c r="AE181" s="31"/>
      <c r="AF181" s="73"/>
    </row>
    <row r="182" spans="1:32" ht="15" hidden="1" customHeight="1">
      <c r="A182" s="31"/>
      <c r="B182" s="31"/>
      <c r="L182" s="31"/>
      <c r="N182" s="31"/>
      <c r="O182" s="31"/>
      <c r="AE182" s="31"/>
      <c r="AF182" s="73"/>
    </row>
    <row r="183" spans="1:32" ht="15" hidden="1" customHeight="1">
      <c r="A183" s="31"/>
      <c r="B183" s="31"/>
      <c r="L183" s="31"/>
      <c r="N183" s="31"/>
      <c r="O183" s="31"/>
      <c r="AE183" s="31"/>
      <c r="AF183" s="73"/>
    </row>
    <row r="184" spans="1:32" ht="15" hidden="1" customHeight="1">
      <c r="A184" s="31"/>
      <c r="B184" s="31"/>
      <c r="L184" s="31"/>
      <c r="N184" s="31"/>
      <c r="O184" s="31"/>
      <c r="AE184" s="31"/>
      <c r="AF184" s="73"/>
    </row>
    <row r="185" spans="1:32" ht="15" hidden="1" customHeight="1">
      <c r="A185" s="31"/>
      <c r="B185" s="31"/>
      <c r="L185" s="31"/>
      <c r="N185" s="31"/>
      <c r="O185" s="31"/>
      <c r="AE185" s="31"/>
      <c r="AF185" s="73"/>
    </row>
    <row r="186" spans="1:32" ht="15" hidden="1" customHeight="1">
      <c r="A186" s="31"/>
      <c r="B186" s="31"/>
      <c r="L186" s="31"/>
      <c r="N186" s="31"/>
      <c r="O186" s="31"/>
      <c r="AE186" s="31"/>
      <c r="AF186" s="73"/>
    </row>
    <row r="187" spans="1:32" ht="15" hidden="1" customHeight="1">
      <c r="A187" s="31"/>
      <c r="B187" s="31"/>
      <c r="L187" s="31"/>
      <c r="N187" s="31"/>
      <c r="O187" s="31"/>
      <c r="AE187" s="31"/>
      <c r="AF187" s="73"/>
    </row>
    <row r="188" spans="1:32" ht="15" hidden="1" customHeight="1">
      <c r="A188" s="31"/>
      <c r="B188" s="31"/>
      <c r="L188" s="31"/>
      <c r="N188" s="31"/>
      <c r="O188" s="31"/>
      <c r="AE188" s="31"/>
      <c r="AF188" s="73"/>
    </row>
    <row r="189" spans="1:32" ht="15" hidden="1" customHeight="1">
      <c r="A189" s="31"/>
      <c r="B189" s="31"/>
      <c r="L189" s="31"/>
      <c r="N189" s="31"/>
      <c r="O189" s="31"/>
      <c r="AE189" s="31"/>
      <c r="AF189" s="73"/>
    </row>
    <row r="190" spans="1:32" ht="15" hidden="1" customHeight="1">
      <c r="A190" s="31"/>
      <c r="B190" s="31"/>
      <c r="L190" s="31"/>
      <c r="N190" s="31"/>
      <c r="O190" s="31"/>
      <c r="AE190" s="31"/>
      <c r="AF190" s="73"/>
    </row>
    <row r="191" spans="1:32" ht="15" hidden="1" customHeight="1">
      <c r="A191" s="31"/>
      <c r="B191" s="31"/>
      <c r="L191" s="31"/>
      <c r="N191" s="31"/>
      <c r="O191" s="31"/>
      <c r="AE191" s="31"/>
      <c r="AF191" s="73"/>
    </row>
    <row r="192" spans="1:32" ht="15" hidden="1" customHeight="1">
      <c r="A192" s="31"/>
      <c r="B192" s="31"/>
      <c r="L192" s="31"/>
      <c r="N192" s="31"/>
      <c r="O192" s="31"/>
      <c r="AE192" s="31"/>
      <c r="AF192" s="73"/>
    </row>
    <row r="193" spans="1:32" ht="15" hidden="1" customHeight="1">
      <c r="A193" s="31"/>
      <c r="B193" s="31"/>
      <c r="L193" s="31"/>
      <c r="N193" s="31"/>
      <c r="O193" s="31"/>
      <c r="AE193" s="31"/>
      <c r="AF193" s="73"/>
    </row>
    <row r="194" spans="1:32" ht="15" hidden="1" customHeight="1">
      <c r="A194" s="31"/>
      <c r="B194" s="31"/>
      <c r="L194" s="31"/>
      <c r="N194" s="31"/>
      <c r="O194" s="31"/>
      <c r="AE194" s="31"/>
      <c r="AF194" s="73"/>
    </row>
    <row r="195" spans="1:32" ht="15" hidden="1" customHeight="1">
      <c r="A195" s="31"/>
      <c r="B195" s="31"/>
      <c r="L195" s="31"/>
      <c r="N195" s="31"/>
      <c r="O195" s="31"/>
      <c r="AE195" s="31"/>
      <c r="AF195" s="73"/>
    </row>
    <row r="196" spans="1:32" ht="15" hidden="1" customHeight="1">
      <c r="A196" s="31"/>
      <c r="B196" s="31"/>
      <c r="L196" s="31"/>
      <c r="N196" s="31"/>
      <c r="O196" s="31"/>
      <c r="AE196" s="31"/>
      <c r="AF196" s="73"/>
    </row>
    <row r="197" spans="1:32" ht="15" hidden="1" customHeight="1">
      <c r="A197" s="31"/>
      <c r="B197" s="31"/>
      <c r="L197" s="31"/>
      <c r="N197" s="31"/>
      <c r="O197" s="31"/>
      <c r="AE197" s="31"/>
      <c r="AF197" s="73"/>
    </row>
    <row r="198" spans="1:32" ht="15" hidden="1" customHeight="1">
      <c r="A198" s="31"/>
      <c r="B198" s="31"/>
      <c r="L198" s="31"/>
      <c r="N198" s="31"/>
      <c r="O198" s="31"/>
      <c r="AE198" s="31"/>
      <c r="AF198" s="73"/>
    </row>
    <row r="199" spans="1:32" ht="15" hidden="1" customHeight="1">
      <c r="A199" s="31"/>
      <c r="B199" s="31"/>
      <c r="L199" s="31"/>
      <c r="N199" s="31"/>
      <c r="O199" s="31"/>
      <c r="AE199" s="31"/>
      <c r="AF199" s="73"/>
    </row>
    <row r="200" spans="1:32" ht="15" hidden="1" customHeight="1">
      <c r="A200" s="31"/>
      <c r="B200" s="31"/>
      <c r="L200" s="31"/>
      <c r="N200" s="31"/>
      <c r="O200" s="31"/>
      <c r="AE200" s="31"/>
      <c r="AF200" s="73"/>
    </row>
    <row r="201" spans="1:32" ht="15" hidden="1" customHeight="1">
      <c r="A201" s="31"/>
      <c r="B201" s="31"/>
      <c r="L201" s="31"/>
      <c r="N201" s="31"/>
      <c r="O201" s="31"/>
      <c r="AE201" s="31"/>
      <c r="AF201" s="73"/>
    </row>
    <row r="202" spans="1:32" ht="15" hidden="1" customHeight="1">
      <c r="A202" s="31"/>
      <c r="B202" s="31"/>
      <c r="L202" s="31"/>
      <c r="N202" s="31"/>
      <c r="O202" s="31"/>
      <c r="AE202" s="31"/>
      <c r="AF202" s="73"/>
    </row>
    <row r="203" spans="1:32" ht="15" hidden="1" customHeight="1">
      <c r="A203" s="31"/>
      <c r="B203" s="31"/>
      <c r="L203" s="31"/>
      <c r="N203" s="31"/>
      <c r="O203" s="31"/>
      <c r="AE203" s="31"/>
      <c r="AF203" s="73"/>
    </row>
    <row r="204" spans="1:32" ht="15" hidden="1" customHeight="1">
      <c r="A204" s="31"/>
      <c r="B204" s="31"/>
      <c r="L204" s="31"/>
      <c r="N204" s="31"/>
      <c r="O204" s="31"/>
      <c r="AE204" s="31"/>
      <c r="AF204" s="73"/>
    </row>
    <row r="205" spans="1:32" ht="15" hidden="1" customHeight="1">
      <c r="A205" s="31"/>
      <c r="B205" s="31"/>
      <c r="L205" s="31"/>
      <c r="N205" s="31"/>
      <c r="O205" s="31"/>
      <c r="AE205" s="31"/>
      <c r="AF205" s="73"/>
    </row>
    <row r="206" spans="1:32" ht="15" hidden="1" customHeight="1">
      <c r="A206" s="31"/>
      <c r="B206" s="31"/>
      <c r="L206" s="31"/>
      <c r="N206" s="31"/>
      <c r="O206" s="31"/>
      <c r="AE206" s="31"/>
      <c r="AF206" s="73"/>
    </row>
    <row r="207" spans="1:32" ht="15" hidden="1" customHeight="1">
      <c r="A207" s="31"/>
      <c r="B207" s="31"/>
      <c r="L207" s="31"/>
      <c r="N207" s="31"/>
      <c r="O207" s="31"/>
      <c r="AE207" s="31"/>
      <c r="AF207" s="73"/>
    </row>
    <row r="208" spans="1:32" ht="15" hidden="1" customHeight="1">
      <c r="A208" s="31"/>
      <c r="B208" s="31"/>
      <c r="L208" s="31"/>
      <c r="N208" s="31"/>
      <c r="O208" s="31"/>
      <c r="AE208" s="31"/>
      <c r="AF208" s="73"/>
    </row>
    <row r="209" spans="1:32" ht="15" hidden="1" customHeight="1">
      <c r="A209" s="31"/>
      <c r="B209" s="31"/>
      <c r="L209" s="31"/>
      <c r="N209" s="31"/>
      <c r="O209" s="31"/>
      <c r="AE209" s="31"/>
      <c r="AF209" s="73"/>
    </row>
    <row r="210" spans="1:32" ht="15" hidden="1" customHeight="1">
      <c r="A210" s="31"/>
      <c r="B210" s="31"/>
      <c r="L210" s="31"/>
      <c r="N210" s="31"/>
      <c r="O210" s="31"/>
      <c r="AE210" s="31"/>
      <c r="AF210" s="73"/>
    </row>
    <row r="211" spans="1:32" ht="15" hidden="1" customHeight="1">
      <c r="A211" s="31"/>
      <c r="B211" s="31"/>
      <c r="L211" s="31"/>
      <c r="N211" s="31"/>
      <c r="O211" s="31"/>
      <c r="AE211" s="31"/>
      <c r="AF211" s="73"/>
    </row>
    <row r="212" spans="1:32" ht="15" hidden="1" customHeight="1">
      <c r="A212" s="31"/>
      <c r="B212" s="31"/>
      <c r="L212" s="31"/>
      <c r="N212" s="31"/>
      <c r="O212" s="31"/>
      <c r="AE212" s="31"/>
      <c r="AF212" s="73"/>
    </row>
    <row r="213" spans="1:32" ht="15" hidden="1" customHeight="1">
      <c r="A213" s="31"/>
      <c r="B213" s="31"/>
      <c r="L213" s="31"/>
      <c r="N213" s="31"/>
      <c r="O213" s="31"/>
      <c r="AE213" s="31"/>
      <c r="AF213" s="73"/>
    </row>
    <row r="214" spans="1:32" ht="15" hidden="1" customHeight="1">
      <c r="A214" s="31"/>
      <c r="B214" s="31"/>
      <c r="L214" s="31"/>
      <c r="N214" s="31"/>
      <c r="O214" s="31"/>
      <c r="AE214" s="31"/>
      <c r="AF214" s="73"/>
    </row>
    <row r="215" spans="1:32" ht="15" hidden="1" customHeight="1">
      <c r="A215" s="31"/>
      <c r="B215" s="31"/>
      <c r="L215" s="31"/>
      <c r="N215" s="31"/>
      <c r="O215" s="31"/>
      <c r="AE215" s="31"/>
      <c r="AF215" s="73"/>
    </row>
    <row r="216" spans="1:32" ht="15" hidden="1" customHeight="1">
      <c r="A216" s="31"/>
      <c r="B216" s="31"/>
      <c r="L216" s="31"/>
      <c r="N216" s="31"/>
      <c r="O216" s="31"/>
      <c r="AE216" s="31"/>
      <c r="AF216" s="73"/>
    </row>
    <row r="217" spans="1:32" ht="15" hidden="1" customHeight="1">
      <c r="A217" s="31"/>
      <c r="B217" s="31"/>
      <c r="L217" s="31"/>
      <c r="N217" s="31"/>
      <c r="O217" s="31"/>
      <c r="AE217" s="31"/>
      <c r="AF217" s="73"/>
    </row>
    <row r="218" spans="1:32" ht="15" hidden="1" customHeight="1">
      <c r="A218" s="31"/>
      <c r="B218" s="31"/>
      <c r="L218" s="31"/>
      <c r="N218" s="31"/>
      <c r="O218" s="31"/>
      <c r="AE218" s="31"/>
      <c r="AF218" s="73"/>
    </row>
    <row r="219" spans="1:32" ht="15" hidden="1" customHeight="1">
      <c r="A219" s="31"/>
      <c r="B219" s="31"/>
      <c r="L219" s="31"/>
      <c r="N219" s="31"/>
      <c r="O219" s="31"/>
      <c r="AE219" s="31"/>
      <c r="AF219" s="73"/>
    </row>
    <row r="220" spans="1:32" ht="15" hidden="1" customHeight="1">
      <c r="A220" s="31"/>
      <c r="B220" s="31"/>
      <c r="L220" s="31"/>
      <c r="N220" s="31"/>
      <c r="O220" s="31"/>
      <c r="AE220" s="31"/>
      <c r="AF220" s="73"/>
    </row>
    <row r="221" spans="1:32" ht="15" hidden="1" customHeight="1">
      <c r="A221" s="31"/>
      <c r="B221" s="31"/>
      <c r="L221" s="31"/>
      <c r="N221" s="31"/>
      <c r="O221" s="31"/>
      <c r="AE221" s="31"/>
      <c r="AF221" s="73"/>
    </row>
    <row r="222" spans="1:32" ht="15" hidden="1" customHeight="1">
      <c r="A222" s="31"/>
      <c r="B222" s="31"/>
      <c r="L222" s="31"/>
      <c r="N222" s="31"/>
      <c r="O222" s="31"/>
      <c r="AE222" s="31"/>
      <c r="AF222" s="73"/>
    </row>
    <row r="223" spans="1:32" ht="15" hidden="1" customHeight="1">
      <c r="A223" s="31"/>
      <c r="B223" s="31"/>
      <c r="L223" s="31"/>
      <c r="N223" s="31"/>
      <c r="O223" s="31"/>
      <c r="AE223" s="31"/>
      <c r="AF223" s="73"/>
    </row>
    <row r="224" spans="1:32" ht="15" hidden="1" customHeight="1">
      <c r="A224" s="31"/>
      <c r="B224" s="31"/>
      <c r="L224" s="31"/>
      <c r="N224" s="31"/>
      <c r="O224" s="31"/>
      <c r="AE224" s="31"/>
      <c r="AF224" s="73"/>
    </row>
    <row r="225" spans="1:32" ht="15" hidden="1" customHeight="1">
      <c r="A225" s="31"/>
      <c r="B225" s="31"/>
      <c r="L225" s="31"/>
      <c r="N225" s="31"/>
      <c r="O225" s="31"/>
      <c r="AE225" s="31"/>
      <c r="AF225" s="73"/>
    </row>
    <row r="226" spans="1:32" ht="15" hidden="1" customHeight="1">
      <c r="A226" s="31"/>
      <c r="B226" s="31"/>
      <c r="L226" s="31"/>
      <c r="N226" s="31"/>
      <c r="O226" s="31"/>
      <c r="AE226" s="31"/>
      <c r="AF226" s="73"/>
    </row>
    <row r="227" spans="1:32" ht="15" hidden="1" customHeight="1">
      <c r="A227" s="31"/>
      <c r="B227" s="31"/>
      <c r="L227" s="31"/>
      <c r="N227" s="31"/>
      <c r="O227" s="31"/>
      <c r="AE227" s="31"/>
      <c r="AF227" s="73"/>
    </row>
    <row r="228" spans="1:32" ht="15" hidden="1" customHeight="1">
      <c r="A228" s="31"/>
      <c r="B228" s="31"/>
      <c r="L228" s="31"/>
      <c r="N228" s="31"/>
      <c r="O228" s="31"/>
      <c r="AE228" s="31"/>
      <c r="AF228" s="73"/>
    </row>
    <row r="229" spans="1:32" ht="15" hidden="1" customHeight="1">
      <c r="A229" s="31"/>
      <c r="B229" s="31"/>
      <c r="L229" s="31"/>
      <c r="N229" s="31"/>
      <c r="O229" s="31"/>
      <c r="AE229" s="31"/>
      <c r="AF229" s="73"/>
    </row>
    <row r="230" spans="1:32" ht="15" hidden="1" customHeight="1">
      <c r="A230" s="31"/>
      <c r="B230" s="31"/>
      <c r="L230" s="31"/>
      <c r="N230" s="31"/>
      <c r="O230" s="31"/>
      <c r="AE230" s="31"/>
      <c r="AF230" s="73"/>
    </row>
    <row r="231" spans="1:32" ht="15" hidden="1" customHeight="1">
      <c r="A231" s="31"/>
      <c r="B231" s="31"/>
      <c r="L231" s="31"/>
      <c r="N231" s="31"/>
      <c r="O231" s="31"/>
      <c r="AE231" s="31"/>
      <c r="AF231" s="73"/>
    </row>
    <row r="232" spans="1:32" ht="15" hidden="1" customHeight="1">
      <c r="A232" s="31"/>
      <c r="B232" s="31"/>
      <c r="L232" s="31"/>
      <c r="N232" s="31"/>
      <c r="O232" s="31"/>
      <c r="AE232" s="31"/>
      <c r="AF232" s="73"/>
    </row>
    <row r="233" spans="1:32" ht="15" hidden="1" customHeight="1">
      <c r="A233" s="31"/>
      <c r="B233" s="31"/>
      <c r="L233" s="31"/>
      <c r="N233" s="31"/>
      <c r="O233" s="31"/>
      <c r="AE233" s="31"/>
      <c r="AF233" s="73"/>
    </row>
    <row r="234" spans="1:32" ht="15" hidden="1" customHeight="1">
      <c r="A234" s="31"/>
      <c r="B234" s="31"/>
      <c r="L234" s="31"/>
      <c r="N234" s="31"/>
      <c r="O234" s="31"/>
      <c r="AE234" s="31"/>
      <c r="AF234" s="73"/>
    </row>
    <row r="235" spans="1:32" ht="15" hidden="1" customHeight="1">
      <c r="A235" s="31"/>
      <c r="B235" s="31"/>
      <c r="L235" s="31"/>
      <c r="N235" s="31"/>
      <c r="O235" s="31"/>
      <c r="AE235" s="31"/>
      <c r="AF235" s="73"/>
    </row>
    <row r="236" spans="1:32" ht="15" hidden="1" customHeight="1">
      <c r="A236" s="31"/>
      <c r="B236" s="31"/>
      <c r="L236" s="31"/>
      <c r="N236" s="31"/>
      <c r="O236" s="31"/>
      <c r="AE236" s="31"/>
      <c r="AF236" s="73"/>
    </row>
    <row r="237" spans="1:32" ht="15" hidden="1" customHeight="1">
      <c r="A237" s="31"/>
      <c r="B237" s="31"/>
      <c r="L237" s="31"/>
      <c r="N237" s="31"/>
      <c r="O237" s="31"/>
      <c r="AE237" s="31"/>
      <c r="AF237" s="73"/>
    </row>
    <row r="238" spans="1:32" ht="15" hidden="1" customHeight="1">
      <c r="A238" s="31"/>
      <c r="B238" s="31"/>
      <c r="L238" s="31"/>
      <c r="N238" s="31"/>
      <c r="O238" s="31"/>
      <c r="AE238" s="31"/>
      <c r="AF238" s="73"/>
    </row>
    <row r="239" spans="1:32" ht="15" hidden="1" customHeight="1">
      <c r="A239" s="31"/>
      <c r="B239" s="31"/>
      <c r="L239" s="31"/>
      <c r="N239" s="31"/>
      <c r="O239" s="31"/>
      <c r="AE239" s="31"/>
      <c r="AF239" s="73"/>
    </row>
    <row r="240" spans="1:32" ht="15" hidden="1" customHeight="1">
      <c r="A240" s="31"/>
      <c r="B240" s="31"/>
      <c r="L240" s="31"/>
      <c r="N240" s="31"/>
      <c r="O240" s="31"/>
      <c r="AE240" s="31"/>
      <c r="AF240" s="73"/>
    </row>
    <row r="241" spans="1:32" ht="15" hidden="1" customHeight="1">
      <c r="A241" s="31"/>
      <c r="B241" s="31"/>
      <c r="L241" s="31"/>
      <c r="N241" s="31"/>
      <c r="O241" s="31"/>
      <c r="AE241" s="31"/>
      <c r="AF241" s="73"/>
    </row>
    <row r="242" spans="1:32" ht="15" hidden="1" customHeight="1">
      <c r="A242" s="31"/>
      <c r="B242" s="31"/>
      <c r="L242" s="31"/>
      <c r="N242" s="31"/>
      <c r="O242" s="31"/>
      <c r="AE242" s="31"/>
      <c r="AF242" s="73"/>
    </row>
    <row r="243" spans="1:32" ht="15" hidden="1" customHeight="1">
      <c r="A243" s="31"/>
      <c r="B243" s="31"/>
      <c r="L243" s="31"/>
      <c r="N243" s="31"/>
      <c r="O243" s="31"/>
      <c r="AE243" s="31"/>
      <c r="AF243" s="73"/>
    </row>
    <row r="244" spans="1:32" ht="15" hidden="1" customHeight="1">
      <c r="A244" s="31"/>
      <c r="B244" s="31"/>
      <c r="L244" s="31"/>
      <c r="N244" s="31"/>
      <c r="O244" s="31"/>
      <c r="AE244" s="31"/>
      <c r="AF244" s="73"/>
    </row>
    <row r="245" spans="1:32" ht="15" hidden="1" customHeight="1">
      <c r="A245" s="31"/>
      <c r="B245" s="31"/>
      <c r="L245" s="31"/>
      <c r="N245" s="31"/>
      <c r="O245" s="31"/>
      <c r="AE245" s="31"/>
      <c r="AF245" s="73"/>
    </row>
    <row r="246" spans="1:32" ht="15" hidden="1" customHeight="1">
      <c r="A246" s="31"/>
      <c r="B246" s="31"/>
      <c r="L246" s="31"/>
      <c r="N246" s="31"/>
      <c r="O246" s="31"/>
      <c r="AE246" s="31"/>
      <c r="AF246" s="73"/>
    </row>
    <row r="247" spans="1:32" ht="15" hidden="1" customHeight="1">
      <c r="A247" s="31"/>
      <c r="B247" s="31"/>
      <c r="L247" s="31"/>
      <c r="N247" s="31"/>
      <c r="O247" s="31"/>
      <c r="AE247" s="31"/>
      <c r="AF247" s="73"/>
    </row>
    <row r="248" spans="1:32" ht="15" hidden="1" customHeight="1">
      <c r="A248" s="31"/>
      <c r="B248" s="31"/>
      <c r="L248" s="31"/>
      <c r="N248" s="31"/>
      <c r="O248" s="31"/>
      <c r="AE248" s="31"/>
      <c r="AF248" s="73"/>
    </row>
    <row r="249" spans="1:32" ht="15" hidden="1" customHeight="1">
      <c r="A249" s="31"/>
      <c r="B249" s="31"/>
      <c r="L249" s="31"/>
      <c r="N249" s="31"/>
      <c r="O249" s="31"/>
      <c r="AE249" s="31"/>
      <c r="AF249" s="73"/>
    </row>
    <row r="250" spans="1:32" ht="15" hidden="1" customHeight="1">
      <c r="A250" s="31"/>
      <c r="B250" s="31"/>
      <c r="L250" s="31"/>
      <c r="N250" s="31"/>
      <c r="O250" s="31"/>
      <c r="AE250" s="31"/>
      <c r="AF250" s="73"/>
    </row>
    <row r="251" spans="1:32" ht="15" hidden="1" customHeight="1">
      <c r="A251" s="31"/>
      <c r="B251" s="31"/>
      <c r="L251" s="31"/>
      <c r="N251" s="31"/>
      <c r="O251" s="31"/>
      <c r="AE251" s="31"/>
      <c r="AF251" s="73"/>
    </row>
    <row r="252" spans="1:32" ht="15" hidden="1" customHeight="1">
      <c r="A252" s="31"/>
      <c r="B252" s="31"/>
      <c r="L252" s="31"/>
      <c r="N252" s="31"/>
      <c r="O252" s="31"/>
      <c r="AE252" s="31"/>
      <c r="AF252" s="73"/>
    </row>
    <row r="253" spans="1:32" ht="15" hidden="1" customHeight="1">
      <c r="A253" s="31"/>
      <c r="B253" s="31"/>
      <c r="L253" s="31"/>
      <c r="N253" s="31"/>
      <c r="O253" s="31"/>
      <c r="AE253" s="31"/>
      <c r="AF253" s="73"/>
    </row>
    <row r="254" spans="1:32" ht="15" hidden="1" customHeight="1">
      <c r="A254" s="31"/>
      <c r="B254" s="31"/>
      <c r="L254" s="31"/>
      <c r="N254" s="31"/>
      <c r="O254" s="31"/>
      <c r="AE254" s="31"/>
      <c r="AF254" s="73"/>
    </row>
    <row r="255" spans="1:32" ht="15" hidden="1" customHeight="1">
      <c r="A255" s="31"/>
      <c r="B255" s="31"/>
      <c r="L255" s="31"/>
      <c r="N255" s="31"/>
      <c r="O255" s="31"/>
      <c r="AE255" s="31"/>
      <c r="AF255" s="73"/>
    </row>
    <row r="256" spans="1:32" ht="15" hidden="1" customHeight="1">
      <c r="A256" s="31"/>
      <c r="B256" s="31"/>
      <c r="L256" s="31"/>
      <c r="N256" s="31"/>
      <c r="O256" s="31"/>
      <c r="AE256" s="31"/>
      <c r="AF256" s="73"/>
    </row>
    <row r="257" spans="1:32" ht="15" hidden="1" customHeight="1">
      <c r="A257" s="31"/>
      <c r="B257" s="31"/>
      <c r="L257" s="31"/>
      <c r="N257" s="31"/>
      <c r="O257" s="31"/>
      <c r="AE257" s="31"/>
      <c r="AF257" s="73"/>
    </row>
    <row r="258" spans="1:32" ht="15" hidden="1" customHeight="1">
      <c r="A258" s="31"/>
      <c r="B258" s="31"/>
      <c r="L258" s="31"/>
      <c r="N258" s="31"/>
      <c r="O258" s="31"/>
      <c r="AE258" s="31"/>
      <c r="AF258" s="73"/>
    </row>
    <row r="259" spans="1:32" ht="15" hidden="1" customHeight="1">
      <c r="A259" s="31"/>
      <c r="B259" s="31"/>
      <c r="L259" s="31"/>
      <c r="N259" s="31"/>
      <c r="O259" s="31"/>
      <c r="AE259" s="31"/>
      <c r="AF259" s="73"/>
    </row>
    <row r="260" spans="1:32" ht="15" hidden="1" customHeight="1">
      <c r="A260" s="31"/>
      <c r="B260" s="31"/>
      <c r="L260" s="31"/>
      <c r="N260" s="31"/>
      <c r="O260" s="31"/>
      <c r="AE260" s="31"/>
      <c r="AF260" s="73"/>
    </row>
    <row r="261" spans="1:32" ht="15" hidden="1" customHeight="1">
      <c r="A261" s="31"/>
      <c r="B261" s="31"/>
      <c r="L261" s="31"/>
      <c r="N261" s="31"/>
      <c r="O261" s="31"/>
      <c r="AE261" s="31"/>
      <c r="AF261" s="73"/>
    </row>
    <row r="262" spans="1:32" ht="15" hidden="1" customHeight="1">
      <c r="A262" s="31"/>
      <c r="B262" s="31"/>
      <c r="L262" s="31"/>
      <c r="N262" s="31"/>
      <c r="O262" s="31"/>
      <c r="AE262" s="31"/>
      <c r="AF262" s="73"/>
    </row>
    <row r="263" spans="1:32" ht="15" hidden="1" customHeight="1">
      <c r="A263" s="31"/>
      <c r="B263" s="31"/>
      <c r="L263" s="31"/>
      <c r="N263" s="31"/>
      <c r="O263" s="31"/>
      <c r="AE263" s="31"/>
      <c r="AF263" s="73"/>
    </row>
    <row r="264" spans="1:32" ht="15" hidden="1" customHeight="1">
      <c r="A264" s="31"/>
      <c r="B264" s="31"/>
      <c r="L264" s="31"/>
      <c r="N264" s="31"/>
      <c r="O264" s="31"/>
      <c r="AE264" s="31"/>
      <c r="AF264" s="73"/>
    </row>
    <row r="265" spans="1:32" ht="15" hidden="1" customHeight="1">
      <c r="A265" s="31"/>
      <c r="B265" s="31"/>
      <c r="L265" s="31"/>
      <c r="N265" s="31"/>
      <c r="O265" s="31"/>
      <c r="AE265" s="31"/>
      <c r="AF265" s="73"/>
    </row>
    <row r="266" spans="1:32" ht="15" hidden="1" customHeight="1">
      <c r="A266" s="31"/>
      <c r="B266" s="31"/>
      <c r="L266" s="31"/>
      <c r="N266" s="31"/>
      <c r="O266" s="31"/>
      <c r="AE266" s="31"/>
      <c r="AF266" s="73"/>
    </row>
    <row r="267" spans="1:32" ht="15" hidden="1" customHeight="1">
      <c r="A267" s="31"/>
      <c r="B267" s="31"/>
      <c r="L267" s="31"/>
      <c r="N267" s="31"/>
      <c r="O267" s="31"/>
      <c r="AE267" s="31"/>
      <c r="AF267" s="73"/>
    </row>
    <row r="268" spans="1:32" ht="15" hidden="1" customHeight="1">
      <c r="A268" s="31"/>
      <c r="B268" s="31"/>
      <c r="L268" s="31"/>
      <c r="N268" s="31"/>
      <c r="O268" s="31"/>
      <c r="AE268" s="31"/>
      <c r="AF268" s="73"/>
    </row>
    <row r="269" spans="1:32" ht="15" hidden="1" customHeight="1">
      <c r="A269" s="31"/>
      <c r="B269" s="31"/>
      <c r="L269" s="31"/>
      <c r="N269" s="31"/>
      <c r="O269" s="31"/>
      <c r="AE269" s="31"/>
      <c r="AF269" s="73"/>
    </row>
    <row r="270" spans="1:32" ht="15" hidden="1" customHeight="1">
      <c r="A270" s="31"/>
      <c r="B270" s="31"/>
      <c r="L270" s="31"/>
      <c r="N270" s="31"/>
      <c r="O270" s="31"/>
      <c r="AE270" s="31"/>
      <c r="AF270" s="73"/>
    </row>
    <row r="271" spans="1:32" ht="15" hidden="1" customHeight="1">
      <c r="A271" s="31"/>
      <c r="B271" s="31"/>
      <c r="L271" s="31"/>
      <c r="N271" s="31"/>
      <c r="O271" s="31"/>
      <c r="AE271" s="31"/>
      <c r="AF271" s="73"/>
    </row>
    <row r="272" spans="1:32" ht="15" hidden="1" customHeight="1">
      <c r="A272" s="31"/>
      <c r="B272" s="31"/>
      <c r="L272" s="31"/>
      <c r="N272" s="31"/>
      <c r="O272" s="31"/>
      <c r="AE272" s="31"/>
      <c r="AF272" s="73"/>
    </row>
    <row r="273" spans="1:32" ht="15" hidden="1" customHeight="1">
      <c r="A273" s="31"/>
      <c r="B273" s="31"/>
      <c r="L273" s="31"/>
      <c r="N273" s="31"/>
      <c r="O273" s="31"/>
      <c r="AE273" s="31"/>
      <c r="AF273" s="73"/>
    </row>
    <row r="274" spans="1:32" ht="15" hidden="1" customHeight="1">
      <c r="A274" s="31"/>
      <c r="B274" s="31"/>
      <c r="L274" s="31"/>
      <c r="N274" s="31"/>
      <c r="O274" s="31"/>
      <c r="AE274" s="31"/>
      <c r="AF274" s="73"/>
    </row>
    <row r="275" spans="1:32" ht="15" hidden="1" customHeight="1">
      <c r="A275" s="31"/>
      <c r="B275" s="31"/>
      <c r="L275" s="31"/>
      <c r="N275" s="31"/>
      <c r="O275" s="31"/>
      <c r="AE275" s="31"/>
      <c r="AF275" s="73"/>
    </row>
    <row r="276" spans="1:32" ht="15" hidden="1" customHeight="1">
      <c r="A276" s="31"/>
      <c r="B276" s="31"/>
      <c r="L276" s="31"/>
      <c r="N276" s="31"/>
      <c r="O276" s="31"/>
      <c r="AE276" s="31"/>
      <c r="AF276" s="73"/>
    </row>
    <row r="277" spans="1:32" ht="15" hidden="1" customHeight="1">
      <c r="A277" s="31"/>
      <c r="B277" s="31"/>
      <c r="L277" s="31"/>
      <c r="N277" s="31"/>
      <c r="O277" s="31"/>
      <c r="AE277" s="31"/>
      <c r="AF277" s="73"/>
    </row>
    <row r="278" spans="1:32" ht="15" hidden="1" customHeight="1">
      <c r="A278" s="31"/>
      <c r="B278" s="31"/>
      <c r="L278" s="31"/>
      <c r="N278" s="31"/>
      <c r="O278" s="31"/>
      <c r="AE278" s="31"/>
      <c r="AF278" s="73"/>
    </row>
    <row r="279" spans="1:32" ht="15" hidden="1" customHeight="1">
      <c r="A279" s="31"/>
      <c r="B279" s="31"/>
      <c r="L279" s="31"/>
      <c r="N279" s="31"/>
      <c r="O279" s="31"/>
      <c r="AE279" s="31"/>
      <c r="AF279" s="73"/>
    </row>
    <row r="280" spans="1:32" ht="15" hidden="1" customHeight="1">
      <c r="A280" s="31"/>
      <c r="B280" s="31"/>
      <c r="L280" s="31"/>
      <c r="N280" s="31"/>
      <c r="O280" s="31"/>
      <c r="AE280" s="31"/>
      <c r="AF280" s="73"/>
    </row>
    <row r="281" spans="1:32" ht="15" hidden="1" customHeight="1">
      <c r="A281" s="31"/>
      <c r="B281" s="31"/>
      <c r="L281" s="31"/>
      <c r="N281" s="31"/>
      <c r="O281" s="31"/>
      <c r="AE281" s="31"/>
      <c r="AF281" s="73"/>
    </row>
    <row r="282" spans="1:32" ht="15" hidden="1" customHeight="1">
      <c r="A282" s="31"/>
      <c r="B282" s="31"/>
      <c r="L282" s="31"/>
      <c r="N282" s="31"/>
      <c r="O282" s="31"/>
      <c r="AE282" s="31"/>
      <c r="AF282" s="73"/>
    </row>
    <row r="283" spans="1:32" ht="15" hidden="1" customHeight="1">
      <c r="A283" s="31"/>
      <c r="B283" s="31"/>
      <c r="L283" s="31"/>
      <c r="N283" s="31"/>
      <c r="O283" s="31"/>
      <c r="AE283" s="31"/>
      <c r="AF283" s="73"/>
    </row>
    <row r="284" spans="1:32" ht="15" hidden="1" customHeight="1">
      <c r="A284" s="31"/>
      <c r="B284" s="31"/>
      <c r="L284" s="31"/>
      <c r="N284" s="31"/>
      <c r="O284" s="31"/>
      <c r="AE284" s="31"/>
      <c r="AF284" s="73"/>
    </row>
    <row r="285" spans="1:32" ht="15" hidden="1" customHeight="1">
      <c r="A285" s="31"/>
      <c r="B285" s="31"/>
      <c r="L285" s="31"/>
      <c r="N285" s="31"/>
      <c r="O285" s="31"/>
      <c r="AE285" s="31"/>
      <c r="AF285" s="73"/>
    </row>
    <row r="286" spans="1:32" ht="15" hidden="1" customHeight="1">
      <c r="A286" s="31"/>
      <c r="B286" s="31"/>
      <c r="L286" s="31"/>
      <c r="N286" s="31"/>
      <c r="O286" s="31"/>
      <c r="AE286" s="31"/>
      <c r="AF286" s="73"/>
    </row>
    <row r="287" spans="1:32" ht="15" hidden="1" customHeight="1">
      <c r="A287" s="31"/>
      <c r="B287" s="31"/>
      <c r="L287" s="31"/>
      <c r="N287" s="31"/>
      <c r="O287" s="31"/>
      <c r="AE287" s="31"/>
      <c r="AF287" s="73"/>
    </row>
    <row r="288" spans="1:32" ht="15" hidden="1" customHeight="1">
      <c r="A288" s="31"/>
      <c r="B288" s="31"/>
      <c r="L288" s="31"/>
      <c r="N288" s="31"/>
      <c r="O288" s="31"/>
      <c r="AE288" s="31"/>
      <c r="AF288" s="73"/>
    </row>
    <row r="289" spans="1:32" ht="15" hidden="1" customHeight="1">
      <c r="A289" s="31"/>
      <c r="B289" s="31"/>
      <c r="L289" s="31"/>
      <c r="N289" s="31"/>
      <c r="O289" s="31"/>
      <c r="AE289" s="31"/>
      <c r="AF289" s="73"/>
    </row>
    <row r="290" spans="1:32" ht="15" hidden="1" customHeight="1">
      <c r="A290" s="31"/>
      <c r="B290" s="31"/>
      <c r="L290" s="31"/>
      <c r="N290" s="31"/>
      <c r="O290" s="31"/>
      <c r="AE290" s="31"/>
      <c r="AF290" s="73"/>
    </row>
    <row r="291" spans="1:32" ht="15" hidden="1" customHeight="1">
      <c r="A291" s="31"/>
      <c r="B291" s="31"/>
      <c r="L291" s="31"/>
      <c r="N291" s="31"/>
      <c r="O291" s="31"/>
      <c r="AE291" s="31"/>
      <c r="AF291" s="73"/>
    </row>
    <row r="292" spans="1:32" ht="15" hidden="1" customHeight="1">
      <c r="A292" s="31"/>
      <c r="B292" s="31"/>
      <c r="L292" s="31"/>
      <c r="N292" s="31"/>
      <c r="O292" s="31"/>
      <c r="AE292" s="31"/>
      <c r="AF292" s="73"/>
    </row>
    <row r="293" spans="1:32" ht="15" hidden="1" customHeight="1">
      <c r="A293" s="31"/>
      <c r="B293" s="31"/>
      <c r="L293" s="31"/>
      <c r="N293" s="31"/>
      <c r="O293" s="31"/>
      <c r="AE293" s="31"/>
      <c r="AF293" s="73"/>
    </row>
    <row r="294" spans="1:32" ht="15" hidden="1" customHeight="1">
      <c r="A294" s="31"/>
      <c r="B294" s="31"/>
      <c r="L294" s="31"/>
      <c r="N294" s="31"/>
      <c r="O294" s="31"/>
      <c r="AE294" s="31"/>
      <c r="AF294" s="73"/>
    </row>
    <row r="295" spans="1:32" ht="15" hidden="1" customHeight="1">
      <c r="A295" s="31"/>
      <c r="B295" s="31"/>
      <c r="L295" s="31"/>
      <c r="N295" s="31"/>
      <c r="O295" s="31"/>
      <c r="AE295" s="31"/>
      <c r="AF295" s="73"/>
    </row>
    <row r="296" spans="1:32" ht="15" hidden="1" customHeight="1">
      <c r="A296" s="31"/>
      <c r="B296" s="31"/>
      <c r="L296" s="31"/>
      <c r="N296" s="31"/>
      <c r="O296" s="31"/>
      <c r="AE296" s="31"/>
      <c r="AF296" s="73"/>
    </row>
    <row r="297" spans="1:32" ht="15" hidden="1" customHeight="1">
      <c r="A297" s="31"/>
      <c r="B297" s="31"/>
      <c r="L297" s="31"/>
      <c r="N297" s="31"/>
      <c r="O297" s="31"/>
      <c r="AE297" s="31"/>
      <c r="AF297" s="73"/>
    </row>
    <row r="298" spans="1:32" ht="15" hidden="1" customHeight="1">
      <c r="A298" s="31"/>
      <c r="B298" s="31"/>
      <c r="L298" s="31"/>
      <c r="N298" s="31"/>
      <c r="O298" s="31"/>
      <c r="AE298" s="31"/>
      <c r="AF298" s="73"/>
    </row>
    <row r="299" spans="1:32" ht="15" hidden="1" customHeight="1">
      <c r="A299" s="31"/>
      <c r="B299" s="31"/>
      <c r="L299" s="31"/>
      <c r="N299" s="31"/>
      <c r="O299" s="31"/>
      <c r="AE299" s="31"/>
      <c r="AF299" s="73"/>
    </row>
    <row r="300" spans="1:32" ht="15" hidden="1" customHeight="1">
      <c r="A300" s="31"/>
      <c r="B300" s="31"/>
      <c r="L300" s="31"/>
      <c r="N300" s="31"/>
      <c r="O300" s="31"/>
      <c r="AE300" s="31"/>
      <c r="AF300" s="73"/>
    </row>
    <row r="301" spans="1:32" ht="15" hidden="1" customHeight="1">
      <c r="A301" s="31"/>
      <c r="B301" s="31"/>
      <c r="L301" s="31"/>
      <c r="N301" s="31"/>
      <c r="O301" s="31"/>
      <c r="AE301" s="31"/>
      <c r="AF301" s="73"/>
    </row>
    <row r="302" spans="1:32" ht="15" hidden="1" customHeight="1">
      <c r="A302" s="31"/>
      <c r="B302" s="31"/>
      <c r="L302" s="31"/>
      <c r="N302" s="31"/>
      <c r="O302" s="31"/>
      <c r="AE302" s="31"/>
      <c r="AF302" s="73"/>
    </row>
    <row r="303" spans="1:32" ht="15" hidden="1" customHeight="1">
      <c r="A303" s="31"/>
      <c r="B303" s="31"/>
      <c r="L303" s="31"/>
      <c r="N303" s="31"/>
      <c r="O303" s="31"/>
      <c r="AE303" s="31"/>
      <c r="AF303" s="73"/>
    </row>
    <row r="304" spans="1:32" ht="15" hidden="1" customHeight="1">
      <c r="A304" s="31"/>
      <c r="B304" s="31"/>
      <c r="L304" s="31"/>
      <c r="N304" s="31"/>
      <c r="O304" s="31"/>
      <c r="AE304" s="31"/>
      <c r="AF304" s="73"/>
    </row>
    <row r="305" spans="1:32" ht="15" hidden="1" customHeight="1">
      <c r="A305" s="31"/>
      <c r="B305" s="31"/>
      <c r="L305" s="31"/>
      <c r="N305" s="31"/>
      <c r="O305" s="31"/>
      <c r="AE305" s="31"/>
      <c r="AF305" s="73"/>
    </row>
    <row r="306" spans="1:32" ht="15" hidden="1" customHeight="1">
      <c r="A306" s="31"/>
      <c r="B306" s="31"/>
      <c r="L306" s="31"/>
      <c r="N306" s="31"/>
      <c r="O306" s="31"/>
      <c r="AE306" s="31"/>
      <c r="AF306" s="73"/>
    </row>
    <row r="307" spans="1:32" ht="15" hidden="1" customHeight="1">
      <c r="A307" s="31"/>
      <c r="B307" s="31"/>
      <c r="L307" s="31"/>
      <c r="N307" s="31"/>
      <c r="O307" s="31"/>
      <c r="AE307" s="31"/>
      <c r="AF307" s="73"/>
    </row>
    <row r="308" spans="1:32" ht="15" hidden="1" customHeight="1">
      <c r="A308" s="31"/>
      <c r="B308" s="31"/>
      <c r="L308" s="31"/>
      <c r="N308" s="31"/>
      <c r="O308" s="31"/>
      <c r="AE308" s="31"/>
      <c r="AF308" s="73"/>
    </row>
    <row r="309" spans="1:32" ht="15" hidden="1" customHeight="1">
      <c r="A309" s="31"/>
      <c r="B309" s="31"/>
      <c r="L309" s="31"/>
      <c r="N309" s="31"/>
      <c r="O309" s="31"/>
      <c r="AE309" s="31"/>
      <c r="AF309" s="73"/>
    </row>
    <row r="310" spans="1:32" ht="15" hidden="1" customHeight="1">
      <c r="A310" s="31"/>
      <c r="B310" s="31"/>
      <c r="L310" s="31"/>
      <c r="N310" s="31"/>
      <c r="O310" s="31"/>
      <c r="AE310" s="31"/>
      <c r="AF310" s="73"/>
    </row>
    <row r="311" spans="1:32" ht="15" hidden="1" customHeight="1">
      <c r="A311" s="31"/>
      <c r="B311" s="31"/>
      <c r="L311" s="31"/>
      <c r="N311" s="31"/>
      <c r="O311" s="31"/>
      <c r="AE311" s="31"/>
      <c r="AF311" s="73"/>
    </row>
    <row r="312" spans="1:32" ht="15" hidden="1" customHeight="1">
      <c r="A312" s="31"/>
      <c r="B312" s="31"/>
      <c r="L312" s="31"/>
      <c r="N312" s="31"/>
      <c r="O312" s="31"/>
      <c r="AE312" s="31"/>
      <c r="AF312" s="73"/>
    </row>
    <row r="313" spans="1:32" ht="15" hidden="1" customHeight="1">
      <c r="A313" s="31"/>
      <c r="B313" s="31"/>
      <c r="L313" s="31"/>
      <c r="N313" s="31"/>
      <c r="O313" s="31"/>
      <c r="AE313" s="31"/>
      <c r="AF313" s="73"/>
    </row>
    <row r="314" spans="1:32" ht="15" hidden="1" customHeight="1">
      <c r="A314" s="31"/>
      <c r="B314" s="31"/>
      <c r="L314" s="31"/>
      <c r="N314" s="31"/>
      <c r="O314" s="31"/>
      <c r="AE314" s="31"/>
      <c r="AF314" s="73"/>
    </row>
    <row r="315" spans="1:32" ht="15" hidden="1" customHeight="1">
      <c r="A315" s="31"/>
      <c r="B315" s="31"/>
      <c r="L315" s="31"/>
      <c r="N315" s="31"/>
      <c r="O315" s="31"/>
      <c r="AE315" s="31"/>
      <c r="AF315" s="73"/>
    </row>
    <row r="316" spans="1:32" ht="15" hidden="1" customHeight="1">
      <c r="A316" s="31"/>
      <c r="B316" s="31"/>
      <c r="L316" s="31"/>
      <c r="N316" s="31"/>
      <c r="O316" s="31"/>
      <c r="AE316" s="31"/>
      <c r="AF316" s="73"/>
    </row>
    <row r="317" spans="1:32" ht="15" hidden="1" customHeight="1">
      <c r="A317" s="31"/>
      <c r="B317" s="31"/>
      <c r="L317" s="31"/>
      <c r="N317" s="31"/>
      <c r="O317" s="31"/>
      <c r="AE317" s="31"/>
      <c r="AF317" s="73"/>
    </row>
    <row r="318" spans="1:32" ht="15" hidden="1" customHeight="1">
      <c r="A318" s="31"/>
      <c r="B318" s="31"/>
      <c r="L318" s="31"/>
      <c r="N318" s="31"/>
      <c r="O318" s="31"/>
      <c r="AE318" s="31"/>
      <c r="AF318" s="73"/>
    </row>
    <row r="319" spans="1:32" ht="15" hidden="1" customHeight="1">
      <c r="A319" s="31"/>
      <c r="B319" s="31"/>
      <c r="L319" s="31"/>
      <c r="N319" s="31"/>
      <c r="O319" s="31"/>
      <c r="AE319" s="31"/>
      <c r="AF319" s="73"/>
    </row>
    <row r="320" spans="1:32" ht="15" hidden="1" customHeight="1">
      <c r="A320" s="31"/>
      <c r="B320" s="31"/>
      <c r="L320" s="31"/>
      <c r="N320" s="31"/>
      <c r="O320" s="31"/>
      <c r="AE320" s="31"/>
      <c r="AF320" s="73"/>
    </row>
    <row r="321" spans="1:32" ht="15" hidden="1" customHeight="1">
      <c r="A321" s="31"/>
      <c r="B321" s="31"/>
      <c r="L321" s="31"/>
      <c r="N321" s="31"/>
      <c r="O321" s="31"/>
      <c r="AE321" s="31"/>
      <c r="AF321" s="73"/>
    </row>
    <row r="322" spans="1:32" ht="15" hidden="1" customHeight="1">
      <c r="A322" s="31"/>
      <c r="B322" s="31"/>
      <c r="L322" s="31"/>
      <c r="N322" s="31"/>
      <c r="O322" s="31"/>
      <c r="AE322" s="31"/>
      <c r="AF322" s="73"/>
    </row>
    <row r="323" spans="1:32" ht="15" hidden="1" customHeight="1">
      <c r="A323" s="31"/>
      <c r="B323" s="31"/>
      <c r="L323" s="31"/>
      <c r="N323" s="31"/>
      <c r="O323" s="31"/>
      <c r="AE323" s="31"/>
      <c r="AF323" s="73"/>
    </row>
    <row r="324" spans="1:32" ht="15" hidden="1" customHeight="1">
      <c r="A324" s="31"/>
      <c r="B324" s="31"/>
      <c r="L324" s="31"/>
      <c r="N324" s="31"/>
      <c r="O324" s="31"/>
      <c r="AE324" s="31"/>
      <c r="AF324" s="73"/>
    </row>
    <row r="325" spans="1:32" ht="15" hidden="1" customHeight="1">
      <c r="A325" s="31"/>
      <c r="B325" s="31"/>
      <c r="L325" s="31"/>
      <c r="N325" s="31"/>
      <c r="O325" s="31"/>
      <c r="AE325" s="31"/>
      <c r="AF325" s="73"/>
    </row>
    <row r="326" spans="1:32" ht="15" hidden="1" customHeight="1">
      <c r="A326" s="31"/>
      <c r="B326" s="31"/>
      <c r="L326" s="31"/>
      <c r="N326" s="31"/>
      <c r="O326" s="31"/>
      <c r="AE326" s="31"/>
      <c r="AF326" s="73"/>
    </row>
    <row r="327" spans="1:32" ht="15" hidden="1" customHeight="1">
      <c r="A327" s="31"/>
      <c r="B327" s="31"/>
      <c r="L327" s="31"/>
      <c r="N327" s="31"/>
      <c r="O327" s="31"/>
      <c r="AE327" s="31"/>
      <c r="AF327" s="73"/>
    </row>
    <row r="328" spans="1:32" ht="15" hidden="1" customHeight="1">
      <c r="A328" s="31"/>
      <c r="B328" s="31"/>
      <c r="L328" s="31"/>
      <c r="N328" s="31"/>
      <c r="O328" s="31"/>
      <c r="AE328" s="31"/>
      <c r="AF328" s="73"/>
    </row>
    <row r="329" spans="1:32" ht="15" hidden="1" customHeight="1">
      <c r="A329" s="31"/>
      <c r="B329" s="31"/>
      <c r="L329" s="31"/>
      <c r="N329" s="31"/>
      <c r="O329" s="31"/>
      <c r="AE329" s="31"/>
      <c r="AF329" s="73"/>
    </row>
    <row r="330" spans="1:32" ht="15" hidden="1" customHeight="1">
      <c r="A330" s="31"/>
      <c r="B330" s="31"/>
      <c r="L330" s="31"/>
      <c r="N330" s="31"/>
      <c r="O330" s="31"/>
      <c r="AE330" s="31"/>
      <c r="AF330" s="73"/>
    </row>
    <row r="331" spans="1:32" ht="15" hidden="1" customHeight="1">
      <c r="A331" s="31"/>
      <c r="B331" s="31"/>
      <c r="L331" s="31"/>
      <c r="N331" s="31"/>
      <c r="O331" s="31"/>
      <c r="AE331" s="31"/>
      <c r="AF331" s="73"/>
    </row>
    <row r="332" spans="1:32" ht="15" hidden="1" customHeight="1">
      <c r="A332" s="31"/>
      <c r="B332" s="31"/>
      <c r="L332" s="31"/>
      <c r="N332" s="31"/>
      <c r="O332" s="31"/>
      <c r="AE332" s="31"/>
      <c r="AF332" s="73"/>
    </row>
    <row r="333" spans="1:32" ht="15" hidden="1" customHeight="1">
      <c r="A333" s="31"/>
      <c r="B333" s="31"/>
      <c r="L333" s="31"/>
      <c r="N333" s="31"/>
      <c r="O333" s="31"/>
      <c r="AE333" s="31"/>
      <c r="AF333" s="73"/>
    </row>
    <row r="334" spans="1:32" ht="15" hidden="1" customHeight="1">
      <c r="A334" s="31"/>
      <c r="B334" s="31"/>
      <c r="L334" s="31"/>
      <c r="N334" s="31"/>
      <c r="O334" s="31"/>
      <c r="AE334" s="31"/>
      <c r="AF334" s="73"/>
    </row>
    <row r="335" spans="1:32" ht="15" hidden="1" customHeight="1">
      <c r="A335" s="31"/>
      <c r="B335" s="31"/>
      <c r="L335" s="31"/>
      <c r="N335" s="31"/>
      <c r="O335" s="31"/>
      <c r="AE335" s="31"/>
      <c r="AF335" s="73"/>
    </row>
    <row r="336" spans="1:32" ht="15" hidden="1" customHeight="1">
      <c r="A336" s="31"/>
      <c r="B336" s="31"/>
      <c r="L336" s="31"/>
      <c r="N336" s="31"/>
      <c r="O336" s="31"/>
      <c r="AE336" s="31"/>
      <c r="AF336" s="73"/>
    </row>
    <row r="337" spans="1:32" ht="15" hidden="1" customHeight="1">
      <c r="A337" s="31"/>
      <c r="B337" s="31"/>
      <c r="L337" s="31"/>
      <c r="N337" s="31"/>
      <c r="O337" s="31"/>
      <c r="AE337" s="31"/>
      <c r="AF337" s="73"/>
    </row>
    <row r="338" spans="1:32" ht="15" hidden="1" customHeight="1">
      <c r="A338" s="31"/>
      <c r="B338" s="31"/>
      <c r="L338" s="31"/>
      <c r="N338" s="31"/>
      <c r="O338" s="31"/>
      <c r="AE338" s="31"/>
      <c r="AF338" s="73"/>
    </row>
    <row r="339" spans="1:32" ht="15" hidden="1" customHeight="1">
      <c r="A339" s="31"/>
      <c r="B339" s="31"/>
      <c r="L339" s="31"/>
      <c r="N339" s="31"/>
      <c r="O339" s="31"/>
      <c r="AE339" s="31"/>
      <c r="AF339" s="73"/>
    </row>
    <row r="340" spans="1:32" ht="15" hidden="1" customHeight="1">
      <c r="A340" s="31"/>
      <c r="B340" s="31"/>
      <c r="L340" s="31"/>
      <c r="N340" s="31"/>
      <c r="O340" s="31"/>
      <c r="AE340" s="31"/>
      <c r="AF340" s="73"/>
    </row>
    <row r="341" spans="1:32" ht="15" hidden="1" customHeight="1">
      <c r="A341" s="31"/>
      <c r="B341" s="31"/>
      <c r="L341" s="31"/>
      <c r="N341" s="31"/>
      <c r="O341" s="31"/>
      <c r="AE341" s="31"/>
      <c r="AF341" s="73"/>
    </row>
    <row r="342" spans="1:32" ht="15" hidden="1" customHeight="1">
      <c r="A342" s="31"/>
      <c r="B342" s="31"/>
      <c r="L342" s="31"/>
      <c r="N342" s="31"/>
      <c r="O342" s="31"/>
      <c r="AE342" s="31"/>
      <c r="AF342" s="73"/>
    </row>
    <row r="343" spans="1:32" ht="15" hidden="1" customHeight="1">
      <c r="A343" s="31"/>
      <c r="B343" s="31"/>
      <c r="L343" s="31"/>
      <c r="N343" s="31"/>
      <c r="O343" s="31"/>
      <c r="AE343" s="31"/>
      <c r="AF343" s="73"/>
    </row>
    <row r="344" spans="1:32" ht="15" hidden="1" customHeight="1">
      <c r="A344" s="31"/>
      <c r="B344" s="31"/>
      <c r="L344" s="31"/>
      <c r="N344" s="31"/>
      <c r="O344" s="31"/>
      <c r="AE344" s="31"/>
      <c r="AF344" s="73"/>
    </row>
    <row r="345" spans="1:32" ht="15" hidden="1" customHeight="1">
      <c r="A345" s="31"/>
      <c r="B345" s="31"/>
      <c r="L345" s="31"/>
      <c r="N345" s="31"/>
      <c r="O345" s="31"/>
      <c r="AE345" s="31"/>
      <c r="AF345" s="73"/>
    </row>
    <row r="346" spans="1:32" ht="15" hidden="1" customHeight="1">
      <c r="A346" s="31"/>
      <c r="B346" s="31"/>
      <c r="L346" s="31"/>
      <c r="N346" s="31"/>
      <c r="O346" s="31"/>
      <c r="AE346" s="31"/>
      <c r="AF346" s="73"/>
    </row>
    <row r="347" spans="1:32" ht="15" hidden="1" customHeight="1">
      <c r="A347" s="31"/>
      <c r="B347" s="31"/>
      <c r="L347" s="31"/>
      <c r="N347" s="31"/>
      <c r="O347" s="31"/>
      <c r="AE347" s="31"/>
      <c r="AF347" s="73"/>
    </row>
    <row r="348" spans="1:32" ht="15" hidden="1" customHeight="1">
      <c r="A348" s="31"/>
      <c r="B348" s="31"/>
      <c r="L348" s="31"/>
      <c r="N348" s="31"/>
      <c r="O348" s="31"/>
      <c r="AE348" s="31"/>
      <c r="AF348" s="73"/>
    </row>
    <row r="349" spans="1:32" ht="15" hidden="1" customHeight="1">
      <c r="A349" s="31"/>
      <c r="B349" s="31"/>
      <c r="L349" s="31"/>
      <c r="N349" s="31"/>
      <c r="O349" s="31"/>
      <c r="AE349" s="31"/>
      <c r="AF349" s="73"/>
    </row>
    <row r="350" spans="1:32" ht="15" hidden="1" customHeight="1">
      <c r="A350" s="31"/>
      <c r="B350" s="31"/>
      <c r="L350" s="31"/>
      <c r="N350" s="31"/>
      <c r="O350" s="31"/>
      <c r="AE350" s="31"/>
      <c r="AF350" s="73"/>
    </row>
    <row r="351" spans="1:32" ht="15" hidden="1" customHeight="1">
      <c r="A351" s="31"/>
      <c r="B351" s="31"/>
      <c r="L351" s="31"/>
      <c r="N351" s="31"/>
      <c r="O351" s="31"/>
      <c r="AE351" s="31"/>
      <c r="AF351" s="73"/>
    </row>
    <row r="352" spans="1:32" ht="15" hidden="1" customHeight="1">
      <c r="A352" s="31"/>
      <c r="B352" s="31"/>
      <c r="L352" s="31"/>
      <c r="N352" s="31"/>
      <c r="O352" s="31"/>
      <c r="AE352" s="31"/>
      <c r="AF352" s="73"/>
    </row>
    <row r="353" spans="1:32" ht="15" hidden="1" customHeight="1">
      <c r="A353" s="31"/>
      <c r="B353" s="31"/>
      <c r="L353" s="31"/>
      <c r="N353" s="31"/>
      <c r="O353" s="31"/>
      <c r="AE353" s="31"/>
      <c r="AF353" s="73"/>
    </row>
    <row r="354" spans="1:32" ht="15" hidden="1" customHeight="1">
      <c r="A354" s="31"/>
      <c r="B354" s="31"/>
      <c r="L354" s="31"/>
      <c r="N354" s="31"/>
      <c r="O354" s="31"/>
      <c r="AE354" s="31"/>
      <c r="AF354" s="73"/>
    </row>
    <row r="355" spans="1:32" ht="15" hidden="1" customHeight="1">
      <c r="A355" s="31"/>
      <c r="B355" s="31"/>
      <c r="L355" s="31"/>
      <c r="N355" s="31"/>
      <c r="O355" s="31"/>
      <c r="AE355" s="31"/>
      <c r="AF355" s="73"/>
    </row>
    <row r="356" spans="1:32" ht="15" hidden="1" customHeight="1">
      <c r="A356" s="31"/>
      <c r="B356" s="31"/>
      <c r="L356" s="31"/>
      <c r="N356" s="31"/>
      <c r="O356" s="31"/>
      <c r="AE356" s="31"/>
      <c r="AF356" s="73"/>
    </row>
    <row r="357" spans="1:32" ht="15" hidden="1" customHeight="1">
      <c r="A357" s="31"/>
      <c r="B357" s="31"/>
      <c r="L357" s="31"/>
      <c r="N357" s="31"/>
      <c r="O357" s="31"/>
      <c r="AE357" s="31"/>
      <c r="AF357" s="73"/>
    </row>
    <row r="358" spans="1:32" ht="15" hidden="1" customHeight="1">
      <c r="A358" s="31"/>
      <c r="B358" s="31"/>
      <c r="L358" s="31"/>
      <c r="N358" s="31"/>
      <c r="O358" s="31"/>
      <c r="AE358" s="31"/>
      <c r="AF358" s="73"/>
    </row>
    <row r="359" spans="1:32" ht="15" hidden="1" customHeight="1">
      <c r="A359" s="31"/>
      <c r="B359" s="31"/>
      <c r="L359" s="31"/>
      <c r="N359" s="31"/>
      <c r="O359" s="31"/>
      <c r="AE359" s="31"/>
      <c r="AF359" s="73"/>
    </row>
    <row r="360" spans="1:32" ht="15" hidden="1" customHeight="1">
      <c r="A360" s="31"/>
      <c r="B360" s="31"/>
      <c r="L360" s="31"/>
      <c r="N360" s="31"/>
      <c r="O360" s="31"/>
      <c r="AE360" s="31"/>
      <c r="AF360" s="73"/>
    </row>
    <row r="361" spans="1:32" ht="15" hidden="1" customHeight="1">
      <c r="A361" s="31"/>
      <c r="B361" s="31"/>
      <c r="L361" s="31"/>
      <c r="N361" s="31"/>
      <c r="O361" s="31"/>
      <c r="AE361" s="31"/>
      <c r="AF361" s="73"/>
    </row>
    <row r="362" spans="1:32" ht="15" hidden="1" customHeight="1">
      <c r="A362" s="31"/>
      <c r="B362" s="31"/>
      <c r="L362" s="31"/>
      <c r="N362" s="31"/>
      <c r="O362" s="31"/>
      <c r="AE362" s="31"/>
      <c r="AF362" s="73"/>
    </row>
    <row r="363" spans="1:32" ht="15" hidden="1" customHeight="1">
      <c r="A363" s="31"/>
      <c r="B363" s="31"/>
      <c r="L363" s="31"/>
      <c r="N363" s="31"/>
      <c r="O363" s="31"/>
      <c r="AE363" s="31"/>
      <c r="AF363" s="73"/>
    </row>
    <row r="364" spans="1:32" ht="15" hidden="1" customHeight="1">
      <c r="A364" s="31"/>
      <c r="B364" s="31"/>
      <c r="L364" s="31"/>
      <c r="N364" s="31"/>
      <c r="O364" s="31"/>
      <c r="AE364" s="31"/>
      <c r="AF364" s="73"/>
    </row>
    <row r="365" spans="1:32" ht="15" hidden="1" customHeight="1">
      <c r="A365" s="31"/>
      <c r="B365" s="31"/>
      <c r="L365" s="31"/>
      <c r="N365" s="31"/>
      <c r="O365" s="31"/>
      <c r="AE365" s="31"/>
      <c r="AF365" s="73"/>
    </row>
    <row r="366" spans="1:32" ht="15" hidden="1" customHeight="1">
      <c r="A366" s="31"/>
      <c r="B366" s="31"/>
      <c r="L366" s="31"/>
      <c r="N366" s="31"/>
      <c r="O366" s="31"/>
      <c r="AE366" s="31"/>
      <c r="AF366" s="73"/>
    </row>
    <row r="367" spans="1:32" ht="15" hidden="1" customHeight="1">
      <c r="A367" s="31"/>
      <c r="B367" s="31"/>
      <c r="L367" s="31"/>
      <c r="N367" s="31"/>
      <c r="O367" s="31"/>
      <c r="AE367" s="31"/>
      <c r="AF367" s="73"/>
    </row>
    <row r="368" spans="1:32" ht="15" hidden="1" customHeight="1">
      <c r="A368" s="31"/>
      <c r="B368" s="31"/>
      <c r="L368" s="31"/>
      <c r="N368" s="31"/>
      <c r="O368" s="31"/>
      <c r="AE368" s="31"/>
      <c r="AF368" s="73"/>
    </row>
    <row r="369" spans="1:32" ht="15" hidden="1" customHeight="1">
      <c r="A369" s="31"/>
      <c r="B369" s="31"/>
      <c r="L369" s="31"/>
      <c r="N369" s="31"/>
      <c r="O369" s="31"/>
      <c r="AE369" s="31"/>
      <c r="AF369" s="73"/>
    </row>
    <row r="370" spans="1:32" ht="15" hidden="1" customHeight="1">
      <c r="A370" s="31"/>
      <c r="B370" s="31"/>
      <c r="L370" s="31"/>
      <c r="N370" s="31"/>
      <c r="O370" s="31"/>
      <c r="AE370" s="31"/>
      <c r="AF370" s="73"/>
    </row>
    <row r="371" spans="1:32" ht="15" hidden="1" customHeight="1">
      <c r="A371" s="31"/>
      <c r="B371" s="31"/>
      <c r="L371" s="31"/>
      <c r="N371" s="31"/>
      <c r="O371" s="31"/>
      <c r="AE371" s="31"/>
      <c r="AF371" s="73"/>
    </row>
    <row r="372" spans="1:32" ht="15" hidden="1" customHeight="1">
      <c r="A372" s="31"/>
      <c r="B372" s="31"/>
      <c r="L372" s="31"/>
      <c r="N372" s="31"/>
      <c r="O372" s="31"/>
      <c r="AE372" s="31"/>
      <c r="AF372" s="73"/>
    </row>
    <row r="373" spans="1:32" ht="15" hidden="1" customHeight="1">
      <c r="A373" s="31"/>
      <c r="B373" s="31"/>
      <c r="L373" s="31"/>
      <c r="N373" s="31"/>
      <c r="O373" s="31"/>
      <c r="AE373" s="31"/>
      <c r="AF373" s="73"/>
    </row>
    <row r="374" spans="1:32" ht="15" hidden="1" customHeight="1">
      <c r="A374" s="31"/>
      <c r="B374" s="31"/>
      <c r="L374" s="31"/>
      <c r="N374" s="31"/>
      <c r="O374" s="31"/>
      <c r="AE374" s="31"/>
      <c r="AF374" s="73"/>
    </row>
    <row r="375" spans="1:32" ht="15" hidden="1" customHeight="1">
      <c r="A375" s="31"/>
      <c r="B375" s="31"/>
      <c r="L375" s="31"/>
      <c r="N375" s="31"/>
      <c r="O375" s="31"/>
      <c r="AE375" s="31"/>
      <c r="AF375" s="73"/>
    </row>
    <row r="376" spans="1:32" ht="15" hidden="1" customHeight="1">
      <c r="A376" s="31"/>
      <c r="B376" s="31"/>
      <c r="L376" s="31"/>
      <c r="N376" s="31"/>
      <c r="O376" s="31"/>
      <c r="AE376" s="31"/>
      <c r="AF376" s="73"/>
    </row>
    <row r="377" spans="1:32" ht="15" hidden="1" customHeight="1">
      <c r="A377" s="31"/>
      <c r="B377" s="31"/>
      <c r="L377" s="31"/>
      <c r="N377" s="31"/>
      <c r="O377" s="31"/>
      <c r="AE377" s="31"/>
      <c r="AF377" s="73"/>
    </row>
    <row r="378" spans="1:32" ht="15" hidden="1" customHeight="1">
      <c r="A378" s="31"/>
      <c r="B378" s="31"/>
      <c r="L378" s="31"/>
      <c r="N378" s="31"/>
      <c r="O378" s="31"/>
      <c r="AE378" s="31"/>
      <c r="AF378" s="73"/>
    </row>
    <row r="379" spans="1:32" ht="15" hidden="1" customHeight="1">
      <c r="A379" s="31"/>
      <c r="B379" s="31"/>
      <c r="L379" s="31"/>
      <c r="N379" s="31"/>
      <c r="O379" s="31"/>
      <c r="AE379" s="31"/>
      <c r="AF379" s="73"/>
    </row>
    <row r="380" spans="1:32" ht="15" hidden="1" customHeight="1">
      <c r="A380" s="31"/>
      <c r="B380" s="31"/>
      <c r="L380" s="31"/>
      <c r="N380" s="31"/>
      <c r="O380" s="31"/>
      <c r="AE380" s="31"/>
      <c r="AF380" s="73"/>
    </row>
    <row r="381" spans="1:32" ht="15" hidden="1" customHeight="1">
      <c r="A381" s="31"/>
      <c r="B381" s="31"/>
      <c r="L381" s="31"/>
      <c r="N381" s="31"/>
      <c r="O381" s="31"/>
      <c r="AE381" s="31"/>
      <c r="AF381" s="73"/>
    </row>
    <row r="382" spans="1:32" ht="15" hidden="1" customHeight="1">
      <c r="A382" s="31"/>
      <c r="B382" s="31"/>
      <c r="L382" s="31"/>
      <c r="N382" s="31"/>
      <c r="O382" s="31"/>
      <c r="AE382" s="31"/>
      <c r="AF382" s="73"/>
    </row>
    <row r="383" spans="1:32" ht="15" hidden="1" customHeight="1">
      <c r="A383" s="31"/>
      <c r="B383" s="31"/>
      <c r="L383" s="31"/>
      <c r="N383" s="31"/>
      <c r="O383" s="31"/>
      <c r="AE383" s="31"/>
      <c r="AF383" s="73"/>
    </row>
    <row r="384" spans="1:32" ht="15" hidden="1" customHeight="1">
      <c r="A384" s="31"/>
      <c r="B384" s="31"/>
      <c r="L384" s="31"/>
      <c r="N384" s="31"/>
      <c r="O384" s="31"/>
      <c r="AE384" s="31"/>
      <c r="AF384" s="73"/>
    </row>
    <row r="385" spans="1:32" ht="15" hidden="1" customHeight="1">
      <c r="A385" s="31"/>
      <c r="B385" s="31"/>
      <c r="L385" s="31"/>
      <c r="N385" s="31"/>
      <c r="O385" s="31"/>
      <c r="AE385" s="31"/>
      <c r="AF385" s="73"/>
    </row>
    <row r="386" spans="1:32" ht="15" hidden="1" customHeight="1">
      <c r="A386" s="31"/>
      <c r="B386" s="31"/>
      <c r="L386" s="31"/>
      <c r="N386" s="31"/>
      <c r="O386" s="31"/>
      <c r="AE386" s="31"/>
      <c r="AF386" s="73"/>
    </row>
    <row r="387" spans="1:32" ht="15" hidden="1" customHeight="1">
      <c r="A387" s="31"/>
      <c r="B387" s="31"/>
      <c r="L387" s="31"/>
      <c r="N387" s="31"/>
      <c r="O387" s="31"/>
      <c r="AE387" s="31"/>
      <c r="AF387" s="73"/>
    </row>
    <row r="388" spans="1:32" ht="15" hidden="1" customHeight="1">
      <c r="A388" s="31"/>
      <c r="B388" s="31"/>
      <c r="L388" s="31"/>
      <c r="N388" s="31"/>
      <c r="O388" s="31"/>
      <c r="AE388" s="31"/>
      <c r="AF388" s="73"/>
    </row>
    <row r="389" spans="1:32" ht="15" hidden="1" customHeight="1">
      <c r="A389" s="31"/>
      <c r="B389" s="31"/>
      <c r="L389" s="31"/>
      <c r="N389" s="31"/>
      <c r="O389" s="31"/>
      <c r="AE389" s="31"/>
      <c r="AF389" s="73"/>
    </row>
    <row r="390" spans="1:32" ht="15" hidden="1" customHeight="1">
      <c r="A390" s="31"/>
      <c r="B390" s="31"/>
      <c r="L390" s="31"/>
      <c r="N390" s="31"/>
      <c r="O390" s="31"/>
      <c r="AE390" s="31"/>
      <c r="AF390" s="73"/>
    </row>
    <row r="391" spans="1:32" ht="15" hidden="1" customHeight="1">
      <c r="A391" s="31"/>
      <c r="B391" s="31"/>
      <c r="L391" s="31"/>
      <c r="N391" s="31"/>
      <c r="O391" s="31"/>
      <c r="AE391" s="31"/>
      <c r="AF391" s="73"/>
    </row>
    <row r="392" spans="1:32" ht="15" hidden="1" customHeight="1">
      <c r="A392" s="31"/>
      <c r="B392" s="31"/>
      <c r="L392" s="31"/>
      <c r="N392" s="31"/>
      <c r="O392" s="31"/>
      <c r="AE392" s="31"/>
      <c r="AF392" s="73"/>
    </row>
    <row r="393" spans="1:32" ht="15" hidden="1" customHeight="1">
      <c r="A393" s="31"/>
      <c r="B393" s="31"/>
      <c r="L393" s="31"/>
      <c r="N393" s="31"/>
      <c r="O393" s="31"/>
      <c r="AE393" s="31"/>
      <c r="AF393" s="73"/>
    </row>
    <row r="394" spans="1:32" ht="15" hidden="1" customHeight="1">
      <c r="A394" s="31"/>
      <c r="B394" s="31"/>
      <c r="L394" s="31"/>
      <c r="N394" s="31"/>
      <c r="O394" s="31"/>
      <c r="AE394" s="31"/>
      <c r="AF394" s="73"/>
    </row>
    <row r="395" spans="1:32" ht="15" hidden="1" customHeight="1">
      <c r="A395" s="31"/>
      <c r="B395" s="31"/>
      <c r="L395" s="31"/>
      <c r="N395" s="31"/>
      <c r="O395" s="31"/>
      <c r="AE395" s="31"/>
      <c r="AF395" s="73"/>
    </row>
    <row r="396" spans="1:32" ht="15" hidden="1" customHeight="1">
      <c r="A396" s="31"/>
      <c r="B396" s="31"/>
      <c r="L396" s="31"/>
      <c r="N396" s="31"/>
      <c r="O396" s="31"/>
      <c r="AE396" s="31"/>
      <c r="AF396" s="73"/>
    </row>
    <row r="397" spans="1:32" ht="15" hidden="1" customHeight="1">
      <c r="A397" s="31"/>
      <c r="B397" s="31"/>
      <c r="L397" s="31"/>
      <c r="N397" s="31"/>
      <c r="O397" s="31"/>
      <c r="AE397" s="31"/>
      <c r="AF397" s="73"/>
    </row>
    <row r="398" spans="1:32" ht="15" hidden="1" customHeight="1">
      <c r="A398" s="31"/>
      <c r="B398" s="31"/>
      <c r="L398" s="31"/>
      <c r="N398" s="31"/>
      <c r="O398" s="31"/>
      <c r="AE398" s="31"/>
      <c r="AF398" s="73"/>
    </row>
    <row r="399" spans="1:32" ht="15" hidden="1" customHeight="1">
      <c r="A399" s="31"/>
      <c r="B399" s="31"/>
      <c r="L399" s="31"/>
      <c r="N399" s="31"/>
      <c r="O399" s="31"/>
      <c r="AE399" s="31"/>
      <c r="AF399" s="73"/>
    </row>
    <row r="400" spans="1:32" ht="15" hidden="1" customHeight="1">
      <c r="A400" s="31"/>
      <c r="B400" s="31"/>
      <c r="L400" s="31"/>
      <c r="N400" s="31"/>
      <c r="O400" s="31"/>
      <c r="AE400" s="31"/>
      <c r="AF400" s="73"/>
    </row>
    <row r="401" spans="1:32" ht="15" hidden="1" customHeight="1">
      <c r="A401" s="31"/>
      <c r="B401" s="31"/>
      <c r="L401" s="31"/>
      <c r="N401" s="31"/>
      <c r="O401" s="31"/>
      <c r="AE401" s="31"/>
      <c r="AF401" s="73"/>
    </row>
    <row r="402" spans="1:32" ht="15" hidden="1" customHeight="1">
      <c r="A402" s="31"/>
      <c r="B402" s="31"/>
      <c r="L402" s="31"/>
      <c r="N402" s="31"/>
      <c r="O402" s="31"/>
      <c r="AE402" s="31"/>
      <c r="AF402" s="73"/>
    </row>
    <row r="403" spans="1:32" ht="15" hidden="1" customHeight="1">
      <c r="A403" s="31"/>
      <c r="B403" s="31"/>
      <c r="L403" s="31"/>
      <c r="N403" s="31"/>
      <c r="O403" s="31"/>
      <c r="AE403" s="31"/>
      <c r="AF403" s="73"/>
    </row>
    <row r="404" spans="1:32" ht="15" hidden="1" customHeight="1">
      <c r="A404" s="31"/>
      <c r="B404" s="31"/>
      <c r="L404" s="31"/>
      <c r="N404" s="31"/>
      <c r="O404" s="31"/>
      <c r="AE404" s="31"/>
      <c r="AF404" s="73"/>
    </row>
    <row r="405" spans="1:32" ht="15" hidden="1" customHeight="1">
      <c r="A405" s="31"/>
      <c r="B405" s="31"/>
      <c r="L405" s="31"/>
      <c r="N405" s="31"/>
      <c r="O405" s="31"/>
      <c r="AE405" s="31"/>
      <c r="AF405" s="73"/>
    </row>
    <row r="406" spans="1:32" ht="15" hidden="1" customHeight="1">
      <c r="A406" s="31"/>
      <c r="B406" s="31"/>
      <c r="L406" s="31"/>
      <c r="N406" s="31"/>
      <c r="O406" s="31"/>
      <c r="AE406" s="31"/>
      <c r="AF406" s="73"/>
    </row>
    <row r="407" spans="1:32" ht="15" hidden="1" customHeight="1">
      <c r="A407" s="31"/>
      <c r="B407" s="31"/>
      <c r="L407" s="31"/>
      <c r="N407" s="31"/>
      <c r="O407" s="31"/>
      <c r="AE407" s="31"/>
      <c r="AF407" s="73"/>
    </row>
    <row r="408" spans="1:32" ht="15" hidden="1" customHeight="1">
      <c r="A408" s="31"/>
      <c r="B408" s="31"/>
      <c r="L408" s="31"/>
      <c r="N408" s="31"/>
      <c r="O408" s="31"/>
      <c r="AE408" s="31"/>
      <c r="AF408" s="73"/>
    </row>
    <row r="409" spans="1:32" ht="15" hidden="1" customHeight="1">
      <c r="A409" s="31"/>
      <c r="B409" s="31"/>
      <c r="L409" s="31"/>
      <c r="N409" s="31"/>
      <c r="O409" s="31"/>
      <c r="AE409" s="31"/>
      <c r="AF409" s="73"/>
    </row>
    <row r="410" spans="1:32" ht="15" hidden="1" customHeight="1">
      <c r="A410" s="31"/>
      <c r="B410" s="31"/>
      <c r="L410" s="31"/>
      <c r="N410" s="31"/>
      <c r="O410" s="31"/>
      <c r="AE410" s="31"/>
      <c r="AF410" s="73"/>
    </row>
    <row r="411" spans="1:32" ht="15" hidden="1" customHeight="1">
      <c r="A411" s="31"/>
      <c r="B411" s="31"/>
      <c r="L411" s="31"/>
      <c r="N411" s="31"/>
      <c r="O411" s="31"/>
      <c r="AE411" s="31"/>
      <c r="AF411" s="73"/>
    </row>
    <row r="412" spans="1:32" ht="15" hidden="1" customHeight="1">
      <c r="A412" s="31"/>
      <c r="B412" s="31"/>
      <c r="L412" s="31"/>
      <c r="N412" s="31"/>
      <c r="O412" s="31"/>
      <c r="AE412" s="31"/>
      <c r="AF412" s="73"/>
    </row>
    <row r="413" spans="1:32" ht="15" hidden="1" customHeight="1">
      <c r="A413" s="31"/>
      <c r="B413" s="31"/>
      <c r="L413" s="31"/>
      <c r="N413" s="31"/>
      <c r="O413" s="31"/>
      <c r="AE413" s="31"/>
      <c r="AF413" s="73"/>
    </row>
    <row r="414" spans="1:32" ht="15" hidden="1" customHeight="1">
      <c r="A414" s="31"/>
      <c r="B414" s="31"/>
      <c r="L414" s="31"/>
      <c r="N414" s="31"/>
      <c r="O414" s="31"/>
      <c r="AE414" s="31"/>
      <c r="AF414" s="73"/>
    </row>
    <row r="415" spans="1:32" ht="15" hidden="1" customHeight="1">
      <c r="A415" s="31"/>
      <c r="B415" s="31"/>
      <c r="L415" s="31"/>
      <c r="N415" s="31"/>
      <c r="O415" s="31"/>
      <c r="AE415" s="31"/>
      <c r="AF415" s="73"/>
    </row>
    <row r="416" spans="1:32" ht="15" hidden="1" customHeight="1">
      <c r="A416" s="31"/>
      <c r="B416" s="31"/>
      <c r="L416" s="31"/>
      <c r="N416" s="31"/>
      <c r="O416" s="31"/>
      <c r="AE416" s="31"/>
      <c r="AF416" s="73"/>
    </row>
    <row r="417" spans="1:32" ht="15" hidden="1" customHeight="1">
      <c r="A417" s="31"/>
      <c r="B417" s="31"/>
      <c r="L417" s="31"/>
      <c r="N417" s="31"/>
      <c r="O417" s="31"/>
      <c r="AE417" s="31"/>
      <c r="AF417" s="73"/>
    </row>
    <row r="418" spans="1:32" ht="15" hidden="1" customHeight="1">
      <c r="A418" s="31"/>
      <c r="B418" s="31"/>
      <c r="L418" s="31"/>
      <c r="N418" s="31"/>
      <c r="O418" s="31"/>
      <c r="AE418" s="31"/>
      <c r="AF418" s="73"/>
    </row>
    <row r="419" spans="1:32" ht="15" hidden="1" customHeight="1">
      <c r="A419" s="31"/>
      <c r="B419" s="31"/>
      <c r="L419" s="31"/>
      <c r="N419" s="31"/>
      <c r="O419" s="31"/>
      <c r="AE419" s="31"/>
      <c r="AF419" s="73"/>
    </row>
    <row r="420" spans="1:32" ht="15" hidden="1" customHeight="1">
      <c r="A420" s="31"/>
      <c r="B420" s="31"/>
      <c r="L420" s="31"/>
      <c r="N420" s="31"/>
      <c r="O420" s="31"/>
      <c r="AE420" s="31"/>
      <c r="AF420" s="73"/>
    </row>
    <row r="421" spans="1:32" ht="15" hidden="1" customHeight="1">
      <c r="A421" s="31"/>
      <c r="B421" s="31"/>
      <c r="L421" s="31"/>
      <c r="N421" s="31"/>
      <c r="O421" s="31"/>
      <c r="AE421" s="31"/>
      <c r="AF421" s="73"/>
    </row>
    <row r="422" spans="1:32" ht="15" hidden="1" customHeight="1">
      <c r="A422" s="31"/>
      <c r="B422" s="31"/>
      <c r="L422" s="31"/>
      <c r="N422" s="31"/>
      <c r="O422" s="31"/>
      <c r="AE422" s="31"/>
      <c r="AF422" s="73"/>
    </row>
    <row r="423" spans="1:32" ht="15" hidden="1" customHeight="1">
      <c r="A423" s="31"/>
      <c r="B423" s="31"/>
      <c r="L423" s="31"/>
      <c r="N423" s="31"/>
      <c r="O423" s="31"/>
      <c r="AE423" s="31"/>
      <c r="AF423" s="73"/>
    </row>
    <row r="424" spans="1:32" ht="15" hidden="1" customHeight="1">
      <c r="A424" s="31"/>
      <c r="B424" s="31"/>
      <c r="L424" s="31"/>
      <c r="N424" s="31"/>
      <c r="O424" s="31"/>
      <c r="AE424" s="31"/>
      <c r="AF424" s="73"/>
    </row>
    <row r="425" spans="1:32" ht="15" hidden="1" customHeight="1">
      <c r="A425" s="31"/>
      <c r="B425" s="31"/>
      <c r="L425" s="31"/>
      <c r="N425" s="31"/>
      <c r="O425" s="31"/>
      <c r="AE425" s="31"/>
      <c r="AF425" s="73"/>
    </row>
    <row r="426" spans="1:32" ht="15" hidden="1" customHeight="1">
      <c r="A426" s="31"/>
      <c r="B426" s="31"/>
      <c r="L426" s="31"/>
      <c r="N426" s="31"/>
      <c r="O426" s="31"/>
      <c r="AE426" s="31"/>
      <c r="AF426" s="73"/>
    </row>
    <row r="427" spans="1:32" ht="15" hidden="1" customHeight="1">
      <c r="A427" s="31"/>
      <c r="B427" s="31"/>
      <c r="L427" s="31"/>
      <c r="N427" s="31"/>
      <c r="O427" s="31"/>
      <c r="AE427" s="31"/>
      <c r="AF427" s="73"/>
    </row>
    <row r="428" spans="1:32" ht="15" hidden="1" customHeight="1">
      <c r="A428" s="31"/>
      <c r="B428" s="31"/>
      <c r="L428" s="31"/>
      <c r="N428" s="31"/>
      <c r="O428" s="31"/>
      <c r="AE428" s="31"/>
      <c r="AF428" s="73"/>
    </row>
    <row r="429" spans="1:32" ht="15" hidden="1" customHeight="1">
      <c r="A429" s="31"/>
      <c r="B429" s="31"/>
      <c r="L429" s="31"/>
      <c r="N429" s="31"/>
      <c r="O429" s="31"/>
      <c r="AE429" s="31"/>
      <c r="AF429" s="73"/>
    </row>
    <row r="430" spans="1:32" ht="15" hidden="1" customHeight="1">
      <c r="A430" s="31"/>
      <c r="B430" s="31"/>
      <c r="L430" s="31"/>
      <c r="N430" s="31"/>
      <c r="O430" s="31"/>
      <c r="AE430" s="31"/>
      <c r="AF430" s="73"/>
    </row>
    <row r="431" spans="1:32" ht="15" hidden="1" customHeight="1">
      <c r="A431" s="31"/>
      <c r="B431" s="31"/>
      <c r="L431" s="31"/>
      <c r="N431" s="31"/>
      <c r="O431" s="31"/>
      <c r="AE431" s="31"/>
      <c r="AF431" s="73"/>
    </row>
    <row r="432" spans="1:32" ht="15" hidden="1" customHeight="1">
      <c r="A432" s="31"/>
      <c r="B432" s="31"/>
      <c r="L432" s="31"/>
      <c r="N432" s="31"/>
      <c r="O432" s="31"/>
      <c r="AE432" s="31"/>
      <c r="AF432" s="73"/>
    </row>
    <row r="433" spans="1:32" ht="15" hidden="1" customHeight="1">
      <c r="A433" s="31"/>
      <c r="B433" s="31"/>
      <c r="L433" s="31"/>
      <c r="N433" s="31"/>
      <c r="O433" s="31"/>
      <c r="AE433" s="31"/>
      <c r="AF433" s="73"/>
    </row>
    <row r="434" spans="1:32" ht="15" hidden="1" customHeight="1">
      <c r="A434" s="31"/>
      <c r="B434" s="31"/>
      <c r="L434" s="31"/>
      <c r="N434" s="31"/>
      <c r="O434" s="31"/>
      <c r="AE434" s="31"/>
      <c r="AF434" s="73"/>
    </row>
    <row r="435" spans="1:32" ht="15" hidden="1" customHeight="1">
      <c r="A435" s="31"/>
      <c r="B435" s="31"/>
      <c r="L435" s="31"/>
      <c r="N435" s="31"/>
      <c r="O435" s="31"/>
      <c r="AE435" s="31"/>
      <c r="AF435" s="73"/>
    </row>
    <row r="436" spans="1:32" ht="15" hidden="1" customHeight="1">
      <c r="A436" s="31"/>
      <c r="B436" s="31"/>
      <c r="L436" s="31"/>
      <c r="N436" s="31"/>
      <c r="O436" s="31"/>
      <c r="AE436" s="31"/>
      <c r="AF436" s="73"/>
    </row>
    <row r="437" spans="1:32" ht="15" hidden="1" customHeight="1">
      <c r="A437" s="31"/>
      <c r="B437" s="31"/>
      <c r="L437" s="31"/>
      <c r="N437" s="31"/>
      <c r="O437" s="31"/>
      <c r="AE437" s="31"/>
      <c r="AF437" s="73"/>
    </row>
    <row r="438" spans="1:32" ht="15" hidden="1" customHeight="1">
      <c r="A438" s="31"/>
      <c r="B438" s="31"/>
      <c r="L438" s="31"/>
      <c r="N438" s="31"/>
      <c r="O438" s="31"/>
      <c r="AE438" s="31"/>
      <c r="AF438" s="73"/>
    </row>
    <row r="439" spans="1:32" ht="15" hidden="1" customHeight="1">
      <c r="A439" s="31"/>
      <c r="B439" s="31"/>
      <c r="L439" s="31"/>
      <c r="N439" s="31"/>
      <c r="O439" s="31"/>
      <c r="AE439" s="31"/>
      <c r="AF439" s="73"/>
    </row>
    <row r="440" spans="1:32" ht="15" hidden="1" customHeight="1">
      <c r="A440" s="31"/>
      <c r="B440" s="31"/>
      <c r="L440" s="31"/>
      <c r="N440" s="31"/>
      <c r="O440" s="31"/>
      <c r="AE440" s="31"/>
      <c r="AF440" s="73"/>
    </row>
    <row r="441" spans="1:32" ht="15" hidden="1" customHeight="1">
      <c r="A441" s="31"/>
      <c r="B441" s="31"/>
      <c r="L441" s="31"/>
      <c r="N441" s="31"/>
      <c r="O441" s="31"/>
      <c r="AE441" s="31"/>
      <c r="AF441" s="73"/>
    </row>
    <row r="442" spans="1:32" ht="15" hidden="1" customHeight="1">
      <c r="A442" s="31"/>
      <c r="B442" s="31"/>
      <c r="L442" s="31"/>
      <c r="N442" s="31"/>
      <c r="O442" s="31"/>
      <c r="AE442" s="31"/>
      <c r="AF442" s="73"/>
    </row>
    <row r="443" spans="1:32" ht="15" hidden="1" customHeight="1">
      <c r="A443" s="31"/>
      <c r="B443" s="31"/>
      <c r="L443" s="31"/>
      <c r="N443" s="31"/>
      <c r="O443" s="31"/>
      <c r="AE443" s="31"/>
      <c r="AF443" s="73"/>
    </row>
    <row r="444" spans="1:32" ht="15" hidden="1" customHeight="1">
      <c r="A444" s="31"/>
      <c r="B444" s="31"/>
      <c r="L444" s="31"/>
      <c r="N444" s="31"/>
      <c r="O444" s="31"/>
      <c r="AE444" s="31"/>
      <c r="AF444" s="73"/>
    </row>
    <row r="445" spans="1:32" ht="15" hidden="1" customHeight="1">
      <c r="A445" s="31"/>
      <c r="B445" s="31"/>
      <c r="L445" s="31"/>
      <c r="N445" s="31"/>
      <c r="O445" s="31"/>
      <c r="AE445" s="31"/>
      <c r="AF445" s="73"/>
    </row>
    <row r="446" spans="1:32" ht="15" hidden="1" customHeight="1">
      <c r="A446" s="31"/>
      <c r="B446" s="31"/>
      <c r="L446" s="31"/>
      <c r="N446" s="31"/>
      <c r="O446" s="31"/>
      <c r="AE446" s="31"/>
      <c r="AF446" s="73"/>
    </row>
    <row r="447" spans="1:32" ht="15" hidden="1" customHeight="1">
      <c r="A447" s="31"/>
      <c r="B447" s="31"/>
      <c r="L447" s="31"/>
      <c r="N447" s="31"/>
      <c r="O447" s="31"/>
      <c r="AE447" s="31"/>
      <c r="AF447" s="73"/>
    </row>
    <row r="448" spans="1:32" ht="15" hidden="1" customHeight="1">
      <c r="A448" s="31"/>
      <c r="B448" s="31"/>
      <c r="L448" s="31"/>
      <c r="N448" s="31"/>
      <c r="O448" s="31"/>
      <c r="AE448" s="31"/>
      <c r="AF448" s="73"/>
    </row>
    <row r="449" spans="1:32" ht="15" hidden="1" customHeight="1">
      <c r="A449" s="31"/>
      <c r="B449" s="31"/>
      <c r="L449" s="31"/>
      <c r="N449" s="31"/>
      <c r="O449" s="31"/>
      <c r="AE449" s="31"/>
      <c r="AF449" s="73"/>
    </row>
    <row r="450" spans="1:32" ht="15" hidden="1" customHeight="1">
      <c r="A450" s="31"/>
      <c r="B450" s="31"/>
      <c r="L450" s="31"/>
      <c r="N450" s="31"/>
      <c r="O450" s="31"/>
      <c r="AE450" s="31"/>
      <c r="AF450" s="73"/>
    </row>
    <row r="451" spans="1:32" ht="15" hidden="1" customHeight="1">
      <c r="A451" s="31"/>
      <c r="B451" s="31"/>
      <c r="L451" s="31"/>
      <c r="N451" s="31"/>
      <c r="O451" s="31"/>
      <c r="AE451" s="31"/>
      <c r="AF451" s="73"/>
    </row>
    <row r="452" spans="1:32" ht="15" hidden="1" customHeight="1">
      <c r="A452" s="31"/>
      <c r="B452" s="31"/>
      <c r="L452" s="31"/>
      <c r="N452" s="31"/>
      <c r="O452" s="31"/>
      <c r="AE452" s="31"/>
      <c r="AF452" s="73"/>
    </row>
    <row r="453" spans="1:32" ht="15" hidden="1" customHeight="1">
      <c r="A453" s="31"/>
      <c r="B453" s="31"/>
      <c r="L453" s="31"/>
      <c r="N453" s="31"/>
      <c r="O453" s="31"/>
      <c r="AE453" s="31"/>
      <c r="AF453" s="73"/>
    </row>
    <row r="454" spans="1:32" ht="15" hidden="1" customHeight="1">
      <c r="A454" s="31"/>
      <c r="B454" s="31"/>
      <c r="L454" s="31"/>
      <c r="N454" s="31"/>
      <c r="O454" s="31"/>
      <c r="AE454" s="31"/>
      <c r="AF454" s="73"/>
    </row>
    <row r="455" spans="1:32" ht="15" hidden="1" customHeight="1">
      <c r="A455" s="31"/>
      <c r="B455" s="31"/>
      <c r="L455" s="31"/>
      <c r="N455" s="31"/>
      <c r="O455" s="31"/>
      <c r="AE455" s="31"/>
      <c r="AF455" s="73"/>
    </row>
    <row r="456" spans="1:32" ht="15" hidden="1" customHeight="1">
      <c r="A456" s="31"/>
      <c r="B456" s="31"/>
      <c r="L456" s="31"/>
      <c r="N456" s="31"/>
      <c r="O456" s="31"/>
      <c r="AE456" s="31"/>
      <c r="AF456" s="73"/>
    </row>
    <row r="457" spans="1:32" ht="15" hidden="1" customHeight="1">
      <c r="A457" s="31"/>
      <c r="B457" s="31"/>
      <c r="L457" s="31"/>
      <c r="N457" s="31"/>
      <c r="O457" s="31"/>
      <c r="AE457" s="31"/>
      <c r="AF457" s="73"/>
    </row>
    <row r="458" spans="1:32" ht="15" hidden="1" customHeight="1">
      <c r="A458" s="31"/>
      <c r="B458" s="31"/>
      <c r="L458" s="31"/>
      <c r="N458" s="31"/>
      <c r="O458" s="31"/>
      <c r="AE458" s="31"/>
      <c r="AF458" s="73"/>
    </row>
    <row r="459" spans="1:32" ht="15" hidden="1" customHeight="1">
      <c r="A459" s="31"/>
      <c r="B459" s="31"/>
      <c r="L459" s="31"/>
      <c r="N459" s="31"/>
      <c r="O459" s="31"/>
      <c r="AE459" s="31"/>
      <c r="AF459" s="73"/>
    </row>
    <row r="460" spans="1:32" ht="15" hidden="1" customHeight="1">
      <c r="A460" s="31"/>
      <c r="B460" s="31"/>
      <c r="L460" s="31"/>
      <c r="N460" s="31"/>
      <c r="O460" s="31"/>
      <c r="AE460" s="31"/>
      <c r="AF460" s="73"/>
    </row>
    <row r="461" spans="1:32" ht="15" hidden="1" customHeight="1">
      <c r="A461" s="31"/>
      <c r="B461" s="31"/>
      <c r="L461" s="31"/>
      <c r="N461" s="31"/>
      <c r="O461" s="31"/>
      <c r="AE461" s="31"/>
      <c r="AF461" s="73"/>
    </row>
    <row r="462" spans="1:32" ht="15" hidden="1" customHeight="1">
      <c r="A462" s="31"/>
      <c r="B462" s="31"/>
      <c r="L462" s="31"/>
      <c r="N462" s="31"/>
      <c r="O462" s="31"/>
      <c r="AE462" s="31"/>
      <c r="AF462" s="73"/>
    </row>
    <row r="463" spans="1:32" ht="15" hidden="1" customHeight="1">
      <c r="A463" s="31"/>
      <c r="B463" s="31"/>
      <c r="L463" s="31"/>
      <c r="N463" s="31"/>
      <c r="O463" s="31"/>
      <c r="AE463" s="31"/>
      <c r="AF463" s="73"/>
    </row>
    <row r="464" spans="1:32" ht="15" hidden="1" customHeight="1">
      <c r="A464" s="31"/>
      <c r="B464" s="31"/>
      <c r="L464" s="31"/>
      <c r="N464" s="31"/>
      <c r="O464" s="31"/>
      <c r="AE464" s="31"/>
      <c r="AF464" s="73"/>
    </row>
    <row r="465" spans="1:32" ht="15" hidden="1" customHeight="1">
      <c r="A465" s="31"/>
      <c r="B465" s="31"/>
      <c r="L465" s="31"/>
      <c r="N465" s="31"/>
      <c r="O465" s="31"/>
      <c r="AE465" s="31"/>
      <c r="AF465" s="73"/>
    </row>
    <row r="466" spans="1:32" ht="15" hidden="1" customHeight="1">
      <c r="A466" s="31"/>
      <c r="B466" s="31"/>
      <c r="L466" s="31"/>
      <c r="N466" s="31"/>
      <c r="O466" s="31"/>
      <c r="AE466" s="31"/>
      <c r="AF466" s="73"/>
    </row>
    <row r="467" spans="1:32" ht="15" hidden="1" customHeight="1">
      <c r="A467" s="31"/>
      <c r="B467" s="31"/>
      <c r="L467" s="31"/>
      <c r="N467" s="31"/>
      <c r="O467" s="31"/>
      <c r="AE467" s="31"/>
      <c r="AF467" s="73"/>
    </row>
    <row r="468" spans="1:32" ht="15" hidden="1" customHeight="1">
      <c r="A468" s="31"/>
      <c r="B468" s="31"/>
      <c r="L468" s="31"/>
      <c r="N468" s="31"/>
      <c r="O468" s="31"/>
      <c r="AE468" s="31"/>
      <c r="AF468" s="73"/>
    </row>
    <row r="469" spans="1:32" ht="15" hidden="1" customHeight="1">
      <c r="A469" s="31"/>
      <c r="B469" s="31"/>
      <c r="L469" s="31"/>
      <c r="N469" s="31"/>
      <c r="O469" s="31"/>
      <c r="AE469" s="31"/>
      <c r="AF469" s="73"/>
    </row>
    <row r="470" spans="1:32" ht="15" hidden="1" customHeight="1">
      <c r="A470" s="31"/>
      <c r="B470" s="31"/>
      <c r="L470" s="31"/>
      <c r="N470" s="31"/>
      <c r="O470" s="31"/>
      <c r="AE470" s="31"/>
      <c r="AF470" s="73"/>
    </row>
    <row r="471" spans="1:32" ht="15" hidden="1" customHeight="1">
      <c r="A471" s="31"/>
      <c r="B471" s="31"/>
      <c r="L471" s="31"/>
      <c r="N471" s="31"/>
      <c r="O471" s="31"/>
      <c r="AE471" s="31"/>
      <c r="AF471" s="73"/>
    </row>
    <row r="472" spans="1:32" ht="15" hidden="1" customHeight="1">
      <c r="A472" s="31"/>
      <c r="B472" s="31"/>
      <c r="L472" s="31"/>
      <c r="N472" s="31"/>
      <c r="O472" s="31"/>
      <c r="AE472" s="31"/>
      <c r="AF472" s="73"/>
    </row>
    <row r="473" spans="1:32" ht="15" hidden="1" customHeight="1">
      <c r="A473" s="31"/>
      <c r="B473" s="31"/>
      <c r="L473" s="31"/>
      <c r="N473" s="31"/>
      <c r="O473" s="31"/>
      <c r="AE473" s="31"/>
      <c r="AF473" s="73"/>
    </row>
    <row r="474" spans="1:32" ht="15" hidden="1" customHeight="1">
      <c r="A474" s="31"/>
      <c r="B474" s="31"/>
      <c r="L474" s="31"/>
      <c r="N474" s="31"/>
      <c r="O474" s="31"/>
      <c r="AE474" s="31"/>
      <c r="AF474" s="73"/>
    </row>
    <row r="475" spans="1:32" ht="15" hidden="1" customHeight="1">
      <c r="A475" s="31"/>
      <c r="B475" s="31"/>
      <c r="L475" s="31"/>
      <c r="N475" s="31"/>
      <c r="O475" s="31"/>
      <c r="AE475" s="31"/>
      <c r="AF475" s="73"/>
    </row>
    <row r="476" spans="1:32" ht="15" hidden="1" customHeight="1">
      <c r="A476" s="31"/>
      <c r="B476" s="31"/>
      <c r="L476" s="31"/>
      <c r="N476" s="31"/>
      <c r="O476" s="31"/>
      <c r="AE476" s="31"/>
      <c r="AF476" s="73"/>
    </row>
    <row r="477" spans="1:32" ht="15" hidden="1" customHeight="1">
      <c r="A477" s="31"/>
      <c r="B477" s="31"/>
      <c r="L477" s="31"/>
      <c r="N477" s="31"/>
      <c r="O477" s="31"/>
      <c r="AE477" s="31"/>
      <c r="AF477" s="73"/>
    </row>
    <row r="478" spans="1:32" ht="15" hidden="1" customHeight="1">
      <c r="A478" s="31"/>
      <c r="B478" s="31"/>
      <c r="L478" s="31"/>
      <c r="N478" s="31"/>
      <c r="O478" s="31"/>
      <c r="AE478" s="31"/>
      <c r="AF478" s="73"/>
    </row>
    <row r="479" spans="1:32" ht="15" hidden="1" customHeight="1">
      <c r="A479" s="31"/>
      <c r="B479" s="31"/>
      <c r="L479" s="31"/>
      <c r="N479" s="31"/>
      <c r="O479" s="31"/>
      <c r="AE479" s="31"/>
      <c r="AF479" s="73"/>
    </row>
    <row r="480" spans="1:32" ht="15" hidden="1" customHeight="1">
      <c r="A480" s="31"/>
      <c r="B480" s="31"/>
      <c r="L480" s="31"/>
      <c r="N480" s="31"/>
      <c r="O480" s="31"/>
      <c r="AE480" s="31"/>
      <c r="AF480" s="73"/>
    </row>
    <row r="481" spans="1:32" ht="15" hidden="1" customHeight="1">
      <c r="A481" s="31"/>
      <c r="B481" s="31"/>
      <c r="L481" s="31"/>
      <c r="N481" s="31"/>
      <c r="O481" s="31"/>
      <c r="AE481" s="31"/>
      <c r="AF481" s="73"/>
    </row>
    <row r="482" spans="1:32" ht="15" hidden="1" customHeight="1">
      <c r="A482" s="31"/>
      <c r="B482" s="31"/>
      <c r="L482" s="31"/>
      <c r="N482" s="31"/>
      <c r="O482" s="31"/>
      <c r="AE482" s="31"/>
      <c r="AF482" s="73"/>
    </row>
    <row r="483" spans="1:32" ht="15" hidden="1" customHeight="1">
      <c r="A483" s="31"/>
      <c r="B483" s="31"/>
      <c r="L483" s="31"/>
      <c r="N483" s="31"/>
      <c r="O483" s="31"/>
      <c r="AE483" s="31"/>
      <c r="AF483" s="73"/>
    </row>
    <row r="484" spans="1:32" ht="15" hidden="1" customHeight="1">
      <c r="A484" s="31"/>
      <c r="B484" s="31"/>
      <c r="L484" s="31"/>
      <c r="N484" s="31"/>
      <c r="O484" s="31"/>
      <c r="AE484" s="31"/>
      <c r="AF484" s="73"/>
    </row>
    <row r="485" spans="1:32" ht="15" hidden="1" customHeight="1">
      <c r="A485" s="31"/>
      <c r="B485" s="31"/>
      <c r="L485" s="31"/>
      <c r="N485" s="31"/>
      <c r="O485" s="31"/>
      <c r="AE485" s="31"/>
      <c r="AF485" s="73"/>
    </row>
    <row r="486" spans="1:32" ht="15" hidden="1" customHeight="1">
      <c r="A486" s="31"/>
      <c r="B486" s="31"/>
      <c r="L486" s="31"/>
      <c r="N486" s="31"/>
      <c r="O486" s="31"/>
      <c r="AE486" s="31"/>
      <c r="AF486" s="73"/>
    </row>
    <row r="487" spans="1:32" ht="15" hidden="1" customHeight="1">
      <c r="A487" s="31"/>
      <c r="B487" s="31"/>
      <c r="L487" s="31"/>
      <c r="N487" s="31"/>
      <c r="O487" s="31"/>
      <c r="AE487" s="31"/>
      <c r="AF487" s="73"/>
    </row>
    <row r="488" spans="1:32" ht="15" hidden="1" customHeight="1">
      <c r="A488" s="31"/>
      <c r="B488" s="31"/>
      <c r="L488" s="31"/>
      <c r="N488" s="31"/>
      <c r="O488" s="31"/>
      <c r="AE488" s="31"/>
      <c r="AF488" s="73"/>
    </row>
    <row r="489" spans="1:32" ht="15" hidden="1" customHeight="1">
      <c r="A489" s="31"/>
      <c r="B489" s="31"/>
      <c r="L489" s="31"/>
      <c r="N489" s="31"/>
      <c r="O489" s="31"/>
      <c r="AE489" s="31"/>
      <c r="AF489" s="73"/>
    </row>
    <row r="490" spans="1:32" ht="15" hidden="1" customHeight="1">
      <c r="A490" s="31"/>
      <c r="B490" s="31"/>
      <c r="L490" s="31"/>
      <c r="N490" s="31"/>
      <c r="O490" s="31"/>
      <c r="AE490" s="31"/>
      <c r="AF490" s="73"/>
    </row>
    <row r="491" spans="1:32" ht="15" hidden="1" customHeight="1">
      <c r="A491" s="31"/>
      <c r="B491" s="31"/>
      <c r="L491" s="31"/>
      <c r="N491" s="31"/>
      <c r="O491" s="31"/>
      <c r="AE491" s="31"/>
      <c r="AF491" s="73"/>
    </row>
    <row r="492" spans="1:32" ht="15" hidden="1" customHeight="1">
      <c r="A492" s="31"/>
      <c r="B492" s="31"/>
      <c r="L492" s="31"/>
      <c r="N492" s="31"/>
      <c r="O492" s="31"/>
      <c r="AE492" s="31"/>
      <c r="AF492" s="73"/>
    </row>
    <row r="493" spans="1:32" ht="15" hidden="1" customHeight="1">
      <c r="A493" s="31"/>
      <c r="B493" s="31"/>
      <c r="L493" s="31"/>
      <c r="N493" s="31"/>
      <c r="O493" s="31"/>
      <c r="AE493" s="31"/>
      <c r="AF493" s="73"/>
    </row>
    <row r="494" spans="1:32" ht="15" hidden="1" customHeight="1">
      <c r="A494" s="31"/>
      <c r="B494" s="31"/>
      <c r="L494" s="31"/>
      <c r="N494" s="31"/>
      <c r="O494" s="31"/>
      <c r="AE494" s="31"/>
      <c r="AF494" s="73"/>
    </row>
    <row r="495" spans="1:32" ht="15" hidden="1" customHeight="1">
      <c r="A495" s="31"/>
      <c r="B495" s="31"/>
      <c r="L495" s="31"/>
      <c r="N495" s="31"/>
      <c r="O495" s="31"/>
      <c r="AE495" s="31"/>
      <c r="AF495" s="73"/>
    </row>
    <row r="496" spans="1:32" ht="15" hidden="1" customHeight="1">
      <c r="A496" s="31"/>
      <c r="B496" s="31"/>
      <c r="L496" s="31"/>
      <c r="N496" s="31"/>
      <c r="O496" s="31"/>
      <c r="AE496" s="31"/>
      <c r="AF496" s="73"/>
    </row>
    <row r="497" spans="1:32" ht="15" hidden="1" customHeight="1">
      <c r="A497" s="31"/>
      <c r="B497" s="31"/>
      <c r="L497" s="31"/>
      <c r="N497" s="31"/>
      <c r="O497" s="31"/>
      <c r="AE497" s="31"/>
      <c r="AF497" s="73"/>
    </row>
    <row r="498" spans="1:32" ht="15" hidden="1" customHeight="1">
      <c r="A498" s="31"/>
      <c r="B498" s="31"/>
      <c r="L498" s="31"/>
      <c r="N498" s="31"/>
      <c r="O498" s="31"/>
      <c r="AE498" s="31"/>
      <c r="AF498" s="73"/>
    </row>
    <row r="499" spans="1:32" ht="15" hidden="1" customHeight="1">
      <c r="A499" s="31"/>
      <c r="B499" s="31"/>
      <c r="L499" s="31"/>
      <c r="N499" s="31"/>
      <c r="O499" s="31"/>
      <c r="AE499" s="31"/>
      <c r="AF499" s="73"/>
    </row>
    <row r="500" spans="1:32" ht="15" hidden="1" customHeight="1">
      <c r="A500" s="31"/>
      <c r="B500" s="31"/>
      <c r="L500" s="31"/>
      <c r="N500" s="31"/>
      <c r="O500" s="31"/>
      <c r="AE500" s="31"/>
      <c r="AF500" s="73"/>
    </row>
    <row r="501" spans="1:32" ht="15" hidden="1" customHeight="1">
      <c r="A501" s="31"/>
      <c r="B501" s="31"/>
      <c r="L501" s="31"/>
      <c r="N501" s="31"/>
      <c r="O501" s="31"/>
      <c r="AE501" s="31"/>
      <c r="AF501" s="73"/>
    </row>
    <row r="502" spans="1:32" ht="15" hidden="1" customHeight="1">
      <c r="A502" s="31"/>
      <c r="B502" s="31"/>
      <c r="L502" s="31"/>
      <c r="N502" s="31"/>
      <c r="O502" s="31"/>
      <c r="AE502" s="31"/>
      <c r="AF502" s="73"/>
    </row>
    <row r="503" spans="1:32" ht="15" hidden="1" customHeight="1">
      <c r="A503" s="31"/>
      <c r="B503" s="31"/>
      <c r="L503" s="31"/>
      <c r="N503" s="31"/>
      <c r="O503" s="31"/>
      <c r="AE503" s="31"/>
      <c r="AF503" s="73"/>
    </row>
    <row r="504" spans="1:32" ht="15" hidden="1" customHeight="1">
      <c r="A504" s="31"/>
      <c r="B504" s="31"/>
      <c r="L504" s="31"/>
      <c r="N504" s="31"/>
      <c r="O504" s="31"/>
      <c r="AE504" s="31"/>
      <c r="AF504" s="73"/>
    </row>
    <row r="505" spans="1:32" ht="15" hidden="1" customHeight="1">
      <c r="A505" s="31"/>
      <c r="B505" s="31"/>
      <c r="L505" s="31"/>
      <c r="N505" s="31"/>
      <c r="O505" s="31"/>
      <c r="AE505" s="31"/>
      <c r="AF505" s="73"/>
    </row>
    <row r="506" spans="1:32" ht="15" hidden="1" customHeight="1">
      <c r="A506" s="31"/>
      <c r="B506" s="31"/>
      <c r="L506" s="31"/>
      <c r="N506" s="31"/>
      <c r="O506" s="31"/>
      <c r="AE506" s="31"/>
      <c r="AF506" s="73"/>
    </row>
    <row r="507" spans="1:32" ht="15" hidden="1" customHeight="1">
      <c r="A507" s="31"/>
      <c r="B507" s="31"/>
      <c r="L507" s="31"/>
      <c r="N507" s="31"/>
      <c r="O507" s="31"/>
      <c r="AE507" s="31"/>
      <c r="AF507" s="73"/>
    </row>
    <row r="508" spans="1:32" ht="15" hidden="1" customHeight="1">
      <c r="A508" s="31"/>
      <c r="B508" s="31"/>
      <c r="L508" s="31"/>
      <c r="N508" s="31"/>
      <c r="O508" s="31"/>
      <c r="AE508" s="31"/>
      <c r="AF508" s="73"/>
    </row>
    <row r="509" spans="1:32" ht="15" hidden="1" customHeight="1">
      <c r="A509" s="31"/>
      <c r="B509" s="31"/>
      <c r="L509" s="31"/>
      <c r="N509" s="31"/>
      <c r="O509" s="31"/>
      <c r="AE509" s="31"/>
      <c r="AF509" s="73"/>
    </row>
    <row r="510" spans="1:32" ht="15" hidden="1" customHeight="1">
      <c r="A510" s="31"/>
      <c r="B510" s="31"/>
      <c r="L510" s="31"/>
      <c r="N510" s="31"/>
      <c r="O510" s="31"/>
      <c r="AE510" s="31"/>
      <c r="AF510" s="73"/>
    </row>
    <row r="511" spans="1:32" ht="15" hidden="1" customHeight="1">
      <c r="A511" s="31"/>
      <c r="B511" s="31"/>
      <c r="L511" s="31"/>
      <c r="N511" s="31"/>
      <c r="O511" s="31"/>
      <c r="AE511" s="31"/>
      <c r="AF511" s="73"/>
    </row>
    <row r="512" spans="1:32" ht="15" hidden="1" customHeight="1">
      <c r="A512" s="31"/>
      <c r="B512" s="31"/>
      <c r="L512" s="31"/>
      <c r="N512" s="31"/>
      <c r="O512" s="31"/>
      <c r="AE512" s="31"/>
      <c r="AF512" s="73"/>
    </row>
    <row r="513" spans="1:32" ht="15" hidden="1" customHeight="1">
      <c r="A513" s="31"/>
      <c r="B513" s="31"/>
      <c r="L513" s="31"/>
      <c r="N513" s="31"/>
      <c r="O513" s="31"/>
      <c r="AE513" s="31"/>
      <c r="AF513" s="73"/>
    </row>
    <row r="514" spans="1:32" ht="15" hidden="1" customHeight="1">
      <c r="A514" s="31"/>
      <c r="B514" s="31"/>
      <c r="L514" s="31"/>
      <c r="N514" s="31"/>
      <c r="O514" s="31"/>
      <c r="AE514" s="31"/>
      <c r="AF514" s="73"/>
    </row>
    <row r="515" spans="1:32" ht="15" hidden="1" customHeight="1">
      <c r="A515" s="31"/>
      <c r="B515" s="31"/>
      <c r="L515" s="31"/>
      <c r="N515" s="31"/>
      <c r="O515" s="31"/>
      <c r="AE515" s="31"/>
      <c r="AF515" s="73"/>
    </row>
    <row r="516" spans="1:32" ht="15" hidden="1" customHeight="1">
      <c r="A516" s="31"/>
      <c r="B516" s="31"/>
      <c r="L516" s="31"/>
      <c r="N516" s="31"/>
      <c r="O516" s="31"/>
      <c r="AE516" s="31"/>
      <c r="AF516" s="73"/>
    </row>
    <row r="517" spans="1:32" ht="15" hidden="1" customHeight="1">
      <c r="A517" s="31"/>
      <c r="B517" s="31"/>
      <c r="L517" s="31"/>
      <c r="N517" s="31"/>
      <c r="O517" s="31"/>
      <c r="AE517" s="31"/>
      <c r="AF517" s="73"/>
    </row>
    <row r="518" spans="1:32" ht="15" hidden="1" customHeight="1">
      <c r="A518" s="31"/>
      <c r="B518" s="31"/>
      <c r="L518" s="31"/>
      <c r="N518" s="31"/>
      <c r="O518" s="31"/>
      <c r="AE518" s="31"/>
      <c r="AF518" s="73"/>
    </row>
    <row r="519" spans="1:32" ht="15" hidden="1" customHeight="1">
      <c r="A519" s="31"/>
      <c r="B519" s="31"/>
      <c r="L519" s="31"/>
      <c r="N519" s="31"/>
      <c r="O519" s="31"/>
      <c r="AE519" s="31"/>
      <c r="AF519" s="73"/>
    </row>
    <row r="520" spans="1:32" ht="15" hidden="1" customHeight="1">
      <c r="A520" s="31"/>
      <c r="B520" s="31"/>
      <c r="L520" s="31"/>
      <c r="N520" s="31"/>
      <c r="O520" s="31"/>
      <c r="AE520" s="31"/>
      <c r="AF520" s="73"/>
    </row>
    <row r="521" spans="1:32" ht="15" hidden="1" customHeight="1">
      <c r="A521" s="31"/>
      <c r="B521" s="31"/>
      <c r="L521" s="31"/>
      <c r="N521" s="31"/>
      <c r="O521" s="31"/>
      <c r="AE521" s="31"/>
      <c r="AF521" s="73"/>
    </row>
    <row r="522" spans="1:32" ht="15" hidden="1" customHeight="1">
      <c r="A522" s="31"/>
      <c r="B522" s="31"/>
      <c r="L522" s="31"/>
      <c r="N522" s="31"/>
      <c r="O522" s="31"/>
      <c r="AE522" s="31"/>
      <c r="AF522" s="73"/>
    </row>
    <row r="523" spans="1:32" ht="15" hidden="1" customHeight="1">
      <c r="A523" s="31"/>
      <c r="B523" s="31"/>
      <c r="L523" s="31"/>
      <c r="N523" s="31"/>
      <c r="O523" s="31"/>
      <c r="AE523" s="31"/>
      <c r="AF523" s="73"/>
    </row>
    <row r="524" spans="1:32" ht="15" hidden="1" customHeight="1">
      <c r="A524" s="31"/>
      <c r="B524" s="31"/>
      <c r="L524" s="31"/>
      <c r="N524" s="31"/>
      <c r="O524" s="31"/>
      <c r="AE524" s="31"/>
      <c r="AF524" s="73"/>
    </row>
    <row r="525" spans="1:32" ht="15" hidden="1" customHeight="1">
      <c r="A525" s="31"/>
      <c r="B525" s="31"/>
      <c r="L525" s="31"/>
      <c r="N525" s="31"/>
      <c r="O525" s="31"/>
      <c r="AE525" s="31"/>
      <c r="AF525" s="73"/>
    </row>
    <row r="526" spans="1:32" ht="15" hidden="1" customHeight="1">
      <c r="A526" s="31"/>
      <c r="B526" s="31"/>
      <c r="L526" s="31"/>
      <c r="N526" s="31"/>
      <c r="O526" s="31"/>
      <c r="AE526" s="31"/>
      <c r="AF526" s="73"/>
    </row>
    <row r="527" spans="1:32" ht="15" hidden="1" customHeight="1">
      <c r="A527" s="31"/>
      <c r="B527" s="31"/>
      <c r="L527" s="31"/>
      <c r="N527" s="31"/>
      <c r="O527" s="31"/>
      <c r="AE527" s="31"/>
      <c r="AF527" s="73"/>
    </row>
    <row r="528" spans="1:32" ht="15" hidden="1" customHeight="1">
      <c r="A528" s="31"/>
      <c r="B528" s="31"/>
      <c r="L528" s="31"/>
      <c r="N528" s="31"/>
      <c r="O528" s="31"/>
      <c r="AE528" s="31"/>
      <c r="AF528" s="73"/>
    </row>
    <row r="529" spans="1:32" ht="15" hidden="1" customHeight="1">
      <c r="A529" s="31"/>
      <c r="B529" s="31"/>
      <c r="L529" s="31"/>
      <c r="N529" s="31"/>
      <c r="O529" s="31"/>
      <c r="AE529" s="31"/>
      <c r="AF529" s="73"/>
    </row>
    <row r="530" spans="1:32" ht="15" hidden="1" customHeight="1">
      <c r="A530" s="31"/>
      <c r="B530" s="31"/>
      <c r="L530" s="31"/>
      <c r="N530" s="31"/>
      <c r="O530" s="31"/>
      <c r="AE530" s="31"/>
      <c r="AF530" s="73"/>
    </row>
    <row r="531" spans="1:32" ht="15" hidden="1" customHeight="1">
      <c r="A531" s="31"/>
      <c r="B531" s="31"/>
      <c r="L531" s="31"/>
      <c r="N531" s="31"/>
      <c r="O531" s="31"/>
      <c r="AE531" s="31"/>
      <c r="AF531" s="73"/>
    </row>
    <row r="532" spans="1:32" ht="15" hidden="1" customHeight="1">
      <c r="A532" s="31"/>
      <c r="B532" s="31"/>
      <c r="L532" s="31"/>
      <c r="N532" s="31"/>
      <c r="O532" s="31"/>
      <c r="AE532" s="31"/>
      <c r="AF532" s="73"/>
    </row>
    <row r="533" spans="1:32" ht="15" hidden="1" customHeight="1">
      <c r="A533" s="31"/>
      <c r="B533" s="31"/>
      <c r="L533" s="31"/>
      <c r="N533" s="31"/>
      <c r="O533" s="31"/>
      <c r="AE533" s="31"/>
      <c r="AF533" s="73"/>
    </row>
    <row r="534" spans="1:32" ht="15" hidden="1" customHeight="1">
      <c r="A534" s="31"/>
      <c r="B534" s="31"/>
      <c r="L534" s="31"/>
      <c r="N534" s="31"/>
      <c r="O534" s="31"/>
      <c r="AE534" s="31"/>
      <c r="AF534" s="73"/>
    </row>
    <row r="535" spans="1:32" ht="15" hidden="1" customHeight="1">
      <c r="A535" s="31"/>
      <c r="B535" s="31"/>
      <c r="L535" s="31"/>
      <c r="N535" s="31"/>
      <c r="O535" s="31"/>
      <c r="AE535" s="31"/>
      <c r="AF535" s="73"/>
    </row>
    <row r="536" spans="1:32" ht="15" hidden="1" customHeight="1">
      <c r="A536" s="31"/>
      <c r="B536" s="31"/>
      <c r="L536" s="31"/>
      <c r="N536" s="31"/>
      <c r="O536" s="31"/>
      <c r="AE536" s="31"/>
      <c r="AF536" s="73"/>
    </row>
    <row r="537" spans="1:32" ht="15" hidden="1" customHeight="1">
      <c r="A537" s="31"/>
      <c r="B537" s="31"/>
      <c r="L537" s="31"/>
      <c r="N537" s="31"/>
      <c r="O537" s="31"/>
      <c r="AE537" s="31"/>
      <c r="AF537" s="73"/>
    </row>
    <row r="538" spans="1:32" ht="15" hidden="1" customHeight="1">
      <c r="A538" s="31"/>
      <c r="B538" s="31"/>
      <c r="L538" s="31"/>
      <c r="N538" s="31"/>
      <c r="O538" s="31"/>
      <c r="AE538" s="31"/>
      <c r="AF538" s="73"/>
    </row>
    <row r="539" spans="1:32" ht="15" hidden="1" customHeight="1">
      <c r="A539" s="31"/>
      <c r="B539" s="31"/>
      <c r="L539" s="31"/>
      <c r="N539" s="31"/>
      <c r="O539" s="31"/>
      <c r="AE539" s="31"/>
      <c r="AF539" s="73"/>
    </row>
    <row r="540" spans="1:32" ht="15" hidden="1" customHeight="1">
      <c r="A540" s="31"/>
      <c r="B540" s="31"/>
      <c r="L540" s="31"/>
      <c r="N540" s="31"/>
      <c r="O540" s="31"/>
      <c r="AE540" s="31"/>
      <c r="AF540" s="73"/>
    </row>
    <row r="541" spans="1:32" ht="15" hidden="1" customHeight="1">
      <c r="A541" s="31"/>
      <c r="B541" s="31"/>
      <c r="L541" s="31"/>
      <c r="N541" s="31"/>
      <c r="O541" s="31"/>
      <c r="AE541" s="31"/>
      <c r="AF541" s="73"/>
    </row>
    <row r="542" spans="1:32" ht="15" hidden="1" customHeight="1">
      <c r="A542" s="31"/>
      <c r="B542" s="31"/>
      <c r="L542" s="31"/>
      <c r="N542" s="31"/>
      <c r="O542" s="31"/>
      <c r="AE542" s="31"/>
      <c r="AF542" s="73"/>
    </row>
    <row r="543" spans="1:32" ht="15" hidden="1" customHeight="1">
      <c r="A543" s="31"/>
      <c r="B543" s="31"/>
      <c r="L543" s="31"/>
      <c r="N543" s="31"/>
      <c r="O543" s="31"/>
      <c r="AE543" s="31"/>
      <c r="AF543" s="73"/>
    </row>
    <row r="544" spans="1:32" ht="15" hidden="1" customHeight="1">
      <c r="A544" s="31"/>
      <c r="B544" s="31"/>
      <c r="L544" s="31"/>
      <c r="N544" s="31"/>
      <c r="O544" s="31"/>
      <c r="AE544" s="31"/>
      <c r="AF544" s="73"/>
    </row>
    <row r="545" spans="1:32" ht="15" hidden="1" customHeight="1">
      <c r="A545" s="31"/>
      <c r="B545" s="31"/>
      <c r="L545" s="31"/>
      <c r="N545" s="31"/>
      <c r="O545" s="31"/>
      <c r="AE545" s="31"/>
      <c r="AF545" s="73"/>
    </row>
    <row r="546" spans="1:32" ht="15" hidden="1" customHeight="1">
      <c r="A546" s="31"/>
      <c r="B546" s="31"/>
      <c r="L546" s="31"/>
      <c r="N546" s="31"/>
      <c r="O546" s="31"/>
      <c r="AE546" s="31"/>
      <c r="AF546" s="73"/>
    </row>
    <row r="547" spans="1:32" ht="15" hidden="1" customHeight="1">
      <c r="A547" s="31"/>
      <c r="B547" s="31"/>
      <c r="L547" s="31"/>
      <c r="N547" s="31"/>
      <c r="O547" s="31"/>
      <c r="AE547" s="31"/>
      <c r="AF547" s="73"/>
    </row>
    <row r="548" spans="1:32" ht="15" hidden="1" customHeight="1">
      <c r="A548" s="31"/>
      <c r="B548" s="31"/>
      <c r="L548" s="31"/>
      <c r="N548" s="31"/>
      <c r="O548" s="31"/>
      <c r="AE548" s="31"/>
      <c r="AF548" s="73"/>
    </row>
    <row r="549" spans="1:32" ht="15" hidden="1" customHeight="1">
      <c r="A549" s="31"/>
      <c r="B549" s="31"/>
      <c r="L549" s="31"/>
      <c r="N549" s="31"/>
      <c r="O549" s="31"/>
      <c r="AE549" s="31"/>
      <c r="AF549" s="73"/>
    </row>
    <row r="550" spans="1:32" ht="15" hidden="1" customHeight="1">
      <c r="A550" s="31"/>
      <c r="B550" s="31"/>
      <c r="L550" s="31"/>
      <c r="N550" s="31"/>
      <c r="O550" s="31"/>
      <c r="AE550" s="31"/>
      <c r="AF550" s="73"/>
    </row>
    <row r="551" spans="1:32" ht="15" hidden="1" customHeight="1">
      <c r="A551" s="31"/>
      <c r="B551" s="31"/>
      <c r="L551" s="31"/>
      <c r="N551" s="31"/>
      <c r="O551" s="31"/>
      <c r="AE551" s="31"/>
      <c r="AF551" s="73"/>
    </row>
    <row r="552" spans="1:32" ht="15" hidden="1" customHeight="1">
      <c r="A552" s="31"/>
      <c r="B552" s="31"/>
      <c r="L552" s="31"/>
      <c r="N552" s="31"/>
      <c r="O552" s="31"/>
      <c r="AE552" s="31"/>
      <c r="AF552" s="73"/>
    </row>
    <row r="553" spans="1:32" ht="15" hidden="1" customHeight="1">
      <c r="A553" s="31"/>
      <c r="B553" s="31"/>
      <c r="L553" s="31"/>
      <c r="N553" s="31"/>
      <c r="O553" s="31"/>
      <c r="AE553" s="31"/>
      <c r="AF553" s="73"/>
    </row>
    <row r="554" spans="1:32" ht="15" hidden="1" customHeight="1">
      <c r="A554" s="31"/>
      <c r="B554" s="31"/>
      <c r="L554" s="31"/>
      <c r="N554" s="31"/>
      <c r="O554" s="31"/>
      <c r="AE554" s="31"/>
      <c r="AF554" s="73"/>
    </row>
    <row r="555" spans="1:32" ht="15" hidden="1" customHeight="1">
      <c r="A555" s="31"/>
      <c r="B555" s="31"/>
      <c r="L555" s="31"/>
      <c r="N555" s="31"/>
      <c r="O555" s="31"/>
      <c r="AE555" s="31"/>
      <c r="AF555" s="73"/>
    </row>
    <row r="556" spans="1:32" ht="15" hidden="1" customHeight="1">
      <c r="A556" s="31"/>
      <c r="B556" s="31"/>
      <c r="L556" s="31"/>
      <c r="N556" s="31"/>
      <c r="O556" s="31"/>
      <c r="AE556" s="31"/>
      <c r="AF556" s="73"/>
    </row>
    <row r="557" spans="1:32" ht="15" hidden="1" customHeight="1">
      <c r="A557" s="31"/>
      <c r="B557" s="31"/>
      <c r="L557" s="31"/>
      <c r="N557" s="31"/>
      <c r="O557" s="31"/>
      <c r="AE557" s="31"/>
      <c r="AF557" s="73"/>
    </row>
    <row r="558" spans="1:32" ht="15" hidden="1" customHeight="1">
      <c r="A558" s="31"/>
      <c r="B558" s="31"/>
      <c r="L558" s="31"/>
      <c r="N558" s="31"/>
      <c r="O558" s="31"/>
      <c r="AE558" s="31"/>
      <c r="AF558" s="73"/>
    </row>
    <row r="559" spans="1:32" ht="15" hidden="1" customHeight="1">
      <c r="A559" s="31"/>
      <c r="B559" s="31"/>
      <c r="L559" s="31"/>
      <c r="N559" s="31"/>
      <c r="O559" s="31"/>
      <c r="AE559" s="31"/>
      <c r="AF559" s="73"/>
    </row>
    <row r="560" spans="1:32" ht="15" hidden="1" customHeight="1">
      <c r="A560" s="31"/>
      <c r="B560" s="31"/>
      <c r="L560" s="31"/>
      <c r="N560" s="31"/>
      <c r="O560" s="31"/>
      <c r="AE560" s="31"/>
      <c r="AF560" s="73"/>
    </row>
    <row r="561" spans="1:32" ht="15" hidden="1" customHeight="1">
      <c r="A561" s="31"/>
      <c r="B561" s="31"/>
      <c r="L561" s="31"/>
      <c r="N561" s="31"/>
      <c r="O561" s="31"/>
      <c r="AE561" s="31"/>
      <c r="AF561" s="73"/>
    </row>
    <row r="562" spans="1:32" ht="15" hidden="1" customHeight="1">
      <c r="A562" s="31"/>
      <c r="B562" s="31"/>
      <c r="L562" s="31"/>
      <c r="N562" s="31"/>
      <c r="O562" s="31"/>
      <c r="AE562" s="31"/>
      <c r="AF562" s="73"/>
    </row>
    <row r="563" spans="1:32" ht="15" hidden="1" customHeight="1">
      <c r="A563" s="31"/>
      <c r="B563" s="31"/>
      <c r="L563" s="31"/>
      <c r="N563" s="31"/>
      <c r="O563" s="31"/>
      <c r="AE563" s="31"/>
      <c r="AF563" s="73"/>
    </row>
    <row r="564" spans="1:32" ht="15" hidden="1" customHeight="1">
      <c r="A564" s="31"/>
      <c r="B564" s="31"/>
      <c r="L564" s="31"/>
      <c r="N564" s="31"/>
      <c r="O564" s="31"/>
      <c r="AE564" s="31"/>
      <c r="AF564" s="73"/>
    </row>
    <row r="565" spans="1:32" ht="15" hidden="1" customHeight="1">
      <c r="A565" s="31"/>
      <c r="B565" s="31"/>
      <c r="L565" s="31"/>
      <c r="N565" s="31"/>
      <c r="O565" s="31"/>
      <c r="AE565" s="31"/>
      <c r="AF565" s="73"/>
    </row>
    <row r="566" spans="1:32" ht="15" hidden="1" customHeight="1">
      <c r="A566" s="31"/>
      <c r="B566" s="31"/>
      <c r="L566" s="31"/>
      <c r="N566" s="31"/>
      <c r="O566" s="31"/>
      <c r="AE566" s="31"/>
      <c r="AF566" s="73"/>
    </row>
    <row r="567" spans="1:32" ht="15" hidden="1" customHeight="1">
      <c r="A567" s="31"/>
      <c r="B567" s="31"/>
      <c r="L567" s="31"/>
      <c r="N567" s="31"/>
      <c r="O567" s="31"/>
      <c r="AE567" s="31"/>
      <c r="AF567" s="73"/>
    </row>
    <row r="568" spans="1:32" ht="15" hidden="1" customHeight="1">
      <c r="A568" s="31"/>
      <c r="B568" s="31"/>
      <c r="L568" s="31"/>
      <c r="N568" s="31"/>
      <c r="O568" s="31"/>
      <c r="AE568" s="31"/>
      <c r="AF568" s="73"/>
    </row>
    <row r="569" spans="1:32" ht="15" hidden="1" customHeight="1">
      <c r="A569" s="31"/>
      <c r="B569" s="31"/>
      <c r="L569" s="31"/>
      <c r="N569" s="31"/>
      <c r="O569" s="31"/>
      <c r="AE569" s="31"/>
      <c r="AF569" s="73"/>
    </row>
    <row r="570" spans="1:32" ht="15" hidden="1" customHeight="1">
      <c r="A570" s="31"/>
      <c r="B570" s="31"/>
      <c r="L570" s="31"/>
      <c r="N570" s="31"/>
      <c r="O570" s="31"/>
      <c r="AE570" s="31"/>
      <c r="AF570" s="73"/>
    </row>
    <row r="571" spans="1:32" ht="15" hidden="1" customHeight="1">
      <c r="A571" s="31"/>
      <c r="B571" s="31"/>
      <c r="L571" s="31"/>
      <c r="N571" s="31"/>
      <c r="O571" s="31"/>
      <c r="AE571" s="31"/>
      <c r="AF571" s="73"/>
    </row>
    <row r="572" spans="1:32" ht="15" hidden="1" customHeight="1">
      <c r="A572" s="31"/>
      <c r="B572" s="31"/>
      <c r="L572" s="31"/>
      <c r="N572" s="31"/>
      <c r="O572" s="31"/>
      <c r="AE572" s="31"/>
      <c r="AF572" s="73"/>
    </row>
    <row r="573" spans="1:32" ht="15" hidden="1" customHeight="1">
      <c r="A573" s="31"/>
      <c r="B573" s="31"/>
      <c r="L573" s="31"/>
      <c r="N573" s="31"/>
      <c r="O573" s="31"/>
      <c r="AE573" s="31"/>
      <c r="AF573" s="73"/>
    </row>
    <row r="574" spans="1:32" ht="15" hidden="1" customHeight="1">
      <c r="A574" s="31"/>
      <c r="B574" s="31"/>
      <c r="L574" s="31"/>
      <c r="N574" s="31"/>
      <c r="O574" s="31"/>
      <c r="AE574" s="31"/>
      <c r="AF574" s="73"/>
    </row>
    <row r="575" spans="1:32" ht="15" hidden="1" customHeight="1">
      <c r="A575" s="31"/>
      <c r="B575" s="31"/>
      <c r="L575" s="31"/>
      <c r="N575" s="31"/>
      <c r="O575" s="31"/>
      <c r="AE575" s="31"/>
      <c r="AF575" s="73"/>
    </row>
    <row r="576" spans="1:32" ht="15" hidden="1" customHeight="1">
      <c r="A576" s="31"/>
      <c r="B576" s="31"/>
      <c r="L576" s="31"/>
      <c r="N576" s="31"/>
      <c r="O576" s="31"/>
      <c r="AE576" s="31"/>
      <c r="AF576" s="73"/>
    </row>
    <row r="577" spans="1:32" ht="15" hidden="1" customHeight="1">
      <c r="A577" s="31"/>
      <c r="B577" s="31"/>
      <c r="L577" s="31"/>
      <c r="N577" s="31"/>
      <c r="O577" s="31"/>
      <c r="AE577" s="31"/>
      <c r="AF577" s="73"/>
    </row>
    <row r="578" spans="1:32" ht="15" hidden="1" customHeight="1">
      <c r="A578" s="31"/>
      <c r="B578" s="31"/>
      <c r="L578" s="31"/>
      <c r="N578" s="31"/>
      <c r="O578" s="31"/>
      <c r="AE578" s="31"/>
      <c r="AF578" s="73"/>
    </row>
    <row r="579" spans="1:32" ht="15" hidden="1" customHeight="1">
      <c r="A579" s="31"/>
      <c r="B579" s="31"/>
      <c r="L579" s="31"/>
      <c r="N579" s="31"/>
      <c r="O579" s="31"/>
      <c r="AE579" s="31"/>
      <c r="AF579" s="73"/>
    </row>
    <row r="580" spans="1:32" ht="15" hidden="1" customHeight="1">
      <c r="A580" s="31"/>
      <c r="B580" s="31"/>
      <c r="L580" s="31"/>
      <c r="N580" s="31"/>
      <c r="O580" s="31"/>
      <c r="AE580" s="31"/>
      <c r="AF580" s="73"/>
    </row>
    <row r="581" spans="1:32" ht="15" hidden="1" customHeight="1">
      <c r="A581" s="31"/>
      <c r="B581" s="31"/>
      <c r="L581" s="31"/>
      <c r="N581" s="31"/>
      <c r="O581" s="31"/>
      <c r="AE581" s="31"/>
      <c r="AF581" s="73"/>
    </row>
    <row r="582" spans="1:32" ht="15" hidden="1" customHeight="1">
      <c r="A582" s="31"/>
      <c r="B582" s="31"/>
      <c r="L582" s="31"/>
      <c r="N582" s="31"/>
      <c r="O582" s="31"/>
      <c r="AE582" s="31"/>
      <c r="AF582" s="73"/>
    </row>
    <row r="583" spans="1:32" ht="15" hidden="1" customHeight="1">
      <c r="A583" s="31"/>
      <c r="B583" s="31"/>
      <c r="L583" s="31"/>
      <c r="N583" s="31"/>
      <c r="O583" s="31"/>
      <c r="AE583" s="31"/>
      <c r="AF583" s="73"/>
    </row>
    <row r="584" spans="1:32" ht="15" hidden="1" customHeight="1">
      <c r="A584" s="31"/>
      <c r="B584" s="31"/>
      <c r="L584" s="31"/>
      <c r="N584" s="31"/>
      <c r="O584" s="31"/>
      <c r="AE584" s="31"/>
      <c r="AF584" s="73"/>
    </row>
    <row r="585" spans="1:32" ht="15" hidden="1" customHeight="1">
      <c r="A585" s="31"/>
      <c r="B585" s="31"/>
      <c r="L585" s="31"/>
      <c r="N585" s="31"/>
      <c r="O585" s="31"/>
      <c r="AE585" s="31"/>
      <c r="AF585" s="73"/>
    </row>
    <row r="586" spans="1:32" ht="15" hidden="1" customHeight="1">
      <c r="A586" s="31"/>
      <c r="B586" s="31"/>
      <c r="L586" s="31"/>
      <c r="N586" s="31"/>
      <c r="O586" s="31"/>
      <c r="AE586" s="31"/>
      <c r="AF586" s="73"/>
    </row>
    <row r="587" spans="1:32" ht="15" hidden="1" customHeight="1">
      <c r="A587" s="31"/>
      <c r="B587" s="31"/>
      <c r="L587" s="31"/>
      <c r="N587" s="31"/>
      <c r="O587" s="31"/>
      <c r="AE587" s="31"/>
      <c r="AF587" s="73"/>
    </row>
    <row r="588" spans="1:32" ht="15" hidden="1" customHeight="1">
      <c r="A588" s="31"/>
      <c r="B588" s="31"/>
      <c r="L588" s="31"/>
      <c r="N588" s="31"/>
      <c r="O588" s="31"/>
      <c r="AE588" s="31"/>
      <c r="AF588" s="73"/>
    </row>
    <row r="589" spans="1:32" ht="15" hidden="1" customHeight="1">
      <c r="A589" s="31"/>
      <c r="B589" s="31"/>
      <c r="L589" s="31"/>
      <c r="N589" s="31"/>
      <c r="O589" s="31"/>
      <c r="AE589" s="31"/>
      <c r="AF589" s="73"/>
    </row>
    <row r="590" spans="1:32" ht="15" hidden="1" customHeight="1">
      <c r="A590" s="31"/>
      <c r="B590" s="31"/>
      <c r="L590" s="31"/>
      <c r="N590" s="31"/>
      <c r="O590" s="31"/>
      <c r="AE590" s="31"/>
      <c r="AF590" s="73"/>
    </row>
    <row r="591" spans="1:32" ht="15" hidden="1" customHeight="1">
      <c r="A591" s="31"/>
      <c r="B591" s="31"/>
      <c r="L591" s="31"/>
      <c r="N591" s="31"/>
      <c r="O591" s="31"/>
      <c r="AE591" s="31"/>
      <c r="AF591" s="73"/>
    </row>
    <row r="592" spans="1:32" ht="15" hidden="1" customHeight="1">
      <c r="A592" s="31"/>
      <c r="B592" s="31"/>
      <c r="L592" s="31"/>
      <c r="N592" s="31"/>
      <c r="O592" s="31"/>
      <c r="AE592" s="31"/>
      <c r="AF592" s="73"/>
    </row>
    <row r="593" spans="1:32" ht="15" hidden="1" customHeight="1">
      <c r="A593" s="31"/>
      <c r="B593" s="31"/>
      <c r="L593" s="31"/>
      <c r="N593" s="31"/>
      <c r="O593" s="31"/>
      <c r="AE593" s="31"/>
      <c r="AF593" s="73"/>
    </row>
    <row r="594" spans="1:32" ht="15" hidden="1" customHeight="1">
      <c r="A594" s="31"/>
      <c r="B594" s="31"/>
      <c r="L594" s="31"/>
      <c r="N594" s="31"/>
      <c r="O594" s="31"/>
      <c r="AE594" s="31"/>
      <c r="AF594" s="73"/>
    </row>
    <row r="595" spans="1:32" ht="15" hidden="1" customHeight="1">
      <c r="A595" s="31"/>
      <c r="B595" s="31"/>
      <c r="L595" s="31"/>
      <c r="N595" s="31"/>
      <c r="O595" s="31"/>
      <c r="AE595" s="31"/>
      <c r="AF595" s="73"/>
    </row>
    <row r="596" spans="1:32" ht="15" hidden="1" customHeight="1">
      <c r="A596" s="31"/>
      <c r="B596" s="31"/>
      <c r="L596" s="31"/>
      <c r="N596" s="31"/>
      <c r="O596" s="31"/>
      <c r="AE596" s="31"/>
      <c r="AF596" s="73"/>
    </row>
    <row r="597" spans="1:32" ht="15" hidden="1" customHeight="1">
      <c r="A597" s="31"/>
      <c r="B597" s="31"/>
      <c r="L597" s="31"/>
      <c r="N597" s="31"/>
      <c r="O597" s="31"/>
      <c r="AE597" s="31"/>
      <c r="AF597" s="73"/>
    </row>
    <row r="598" spans="1:32" ht="15" hidden="1" customHeight="1">
      <c r="A598" s="31"/>
      <c r="B598" s="31"/>
      <c r="L598" s="31"/>
      <c r="N598" s="31"/>
      <c r="O598" s="31"/>
      <c r="AE598" s="31"/>
      <c r="AF598" s="73"/>
    </row>
    <row r="599" spans="1:32" ht="15" hidden="1" customHeight="1">
      <c r="A599" s="31"/>
      <c r="B599" s="31"/>
      <c r="L599" s="31"/>
      <c r="N599" s="31"/>
      <c r="O599" s="31"/>
      <c r="AE599" s="31"/>
      <c r="AF599" s="73"/>
    </row>
    <row r="600" spans="1:32" ht="15" hidden="1" customHeight="1">
      <c r="A600" s="31"/>
      <c r="B600" s="31"/>
      <c r="L600" s="31"/>
      <c r="N600" s="31"/>
      <c r="O600" s="31"/>
      <c r="AE600" s="31"/>
      <c r="AF600" s="73"/>
    </row>
    <row r="601" spans="1:32" ht="15" hidden="1" customHeight="1">
      <c r="A601" s="31"/>
      <c r="B601" s="31"/>
      <c r="L601" s="31"/>
      <c r="N601" s="31"/>
      <c r="O601" s="31"/>
      <c r="AE601" s="31"/>
      <c r="AF601" s="73"/>
    </row>
    <row r="602" spans="1:32" ht="15" hidden="1" customHeight="1">
      <c r="A602" s="31"/>
      <c r="B602" s="31"/>
      <c r="L602" s="31"/>
      <c r="N602" s="31"/>
      <c r="O602" s="31"/>
      <c r="AE602" s="31"/>
      <c r="AF602" s="73"/>
    </row>
    <row r="603" spans="1:32" ht="15" hidden="1" customHeight="1">
      <c r="A603" s="31"/>
      <c r="B603" s="31"/>
      <c r="L603" s="31"/>
      <c r="N603" s="31"/>
      <c r="O603" s="31"/>
      <c r="AE603" s="31"/>
      <c r="AF603" s="73"/>
    </row>
    <row r="604" spans="1:32" ht="15" hidden="1" customHeight="1">
      <c r="A604" s="31"/>
      <c r="B604" s="31"/>
      <c r="L604" s="31"/>
      <c r="N604" s="31"/>
      <c r="O604" s="31"/>
      <c r="AE604" s="31"/>
      <c r="AF604" s="73"/>
    </row>
    <row r="605" spans="1:32" ht="15" hidden="1" customHeight="1">
      <c r="A605" s="31"/>
      <c r="B605" s="31"/>
      <c r="L605" s="31"/>
      <c r="N605" s="31"/>
      <c r="O605" s="31"/>
      <c r="AE605" s="31"/>
      <c r="AF605" s="73"/>
    </row>
    <row r="606" spans="1:32" ht="15" hidden="1" customHeight="1">
      <c r="A606" s="31"/>
      <c r="B606" s="31"/>
      <c r="L606" s="31"/>
      <c r="N606" s="31"/>
      <c r="O606" s="31"/>
      <c r="AE606" s="31"/>
      <c r="AF606" s="73"/>
    </row>
    <row r="607" spans="1:32" ht="15" hidden="1" customHeight="1">
      <c r="A607" s="31"/>
      <c r="B607" s="31"/>
      <c r="L607" s="31"/>
      <c r="N607" s="31"/>
      <c r="O607" s="31"/>
      <c r="AE607" s="31"/>
      <c r="AF607" s="73"/>
    </row>
    <row r="608" spans="1:32" ht="15" hidden="1" customHeight="1">
      <c r="A608" s="31"/>
      <c r="B608" s="31"/>
      <c r="L608" s="31"/>
      <c r="N608" s="31"/>
      <c r="O608" s="31"/>
      <c r="AE608" s="31"/>
      <c r="AF608" s="73"/>
    </row>
    <row r="609" spans="1:32" ht="15" hidden="1" customHeight="1">
      <c r="A609" s="31"/>
      <c r="B609" s="31"/>
      <c r="L609" s="31"/>
      <c r="N609" s="31"/>
      <c r="O609" s="31"/>
      <c r="AE609" s="31"/>
      <c r="AF609" s="73"/>
    </row>
    <row r="610" spans="1:32" ht="15" hidden="1" customHeight="1">
      <c r="A610" s="31"/>
      <c r="B610" s="31"/>
      <c r="L610" s="31"/>
      <c r="N610" s="31"/>
      <c r="O610" s="31"/>
      <c r="AE610" s="31"/>
      <c r="AF610" s="73"/>
    </row>
    <row r="611" spans="1:32" ht="15" hidden="1" customHeight="1">
      <c r="A611" s="31"/>
      <c r="B611" s="31"/>
      <c r="L611" s="31"/>
      <c r="N611" s="31"/>
      <c r="O611" s="31"/>
      <c r="AE611" s="31"/>
      <c r="AF611" s="73"/>
    </row>
    <row r="612" spans="1:32" ht="15" hidden="1" customHeight="1">
      <c r="A612" s="31"/>
      <c r="B612" s="31"/>
      <c r="L612" s="31"/>
      <c r="N612" s="31"/>
      <c r="O612" s="31"/>
      <c r="AE612" s="31"/>
      <c r="AF612" s="73"/>
    </row>
    <row r="613" spans="1:32" ht="15" hidden="1" customHeight="1">
      <c r="A613" s="31"/>
      <c r="B613" s="31"/>
      <c r="L613" s="31"/>
      <c r="N613" s="31"/>
      <c r="O613" s="31"/>
      <c r="AE613" s="31"/>
      <c r="AF613" s="73"/>
    </row>
    <row r="614" spans="1:32" ht="15" hidden="1" customHeight="1">
      <c r="A614" s="31"/>
      <c r="B614" s="31"/>
      <c r="L614" s="31"/>
      <c r="N614" s="31"/>
      <c r="O614" s="31"/>
      <c r="AE614" s="31"/>
      <c r="AF614" s="73"/>
    </row>
    <row r="615" spans="1:32" ht="15" hidden="1" customHeight="1">
      <c r="A615" s="31"/>
      <c r="B615" s="31"/>
      <c r="L615" s="31"/>
      <c r="N615" s="31"/>
      <c r="O615" s="31"/>
      <c r="AE615" s="31"/>
      <c r="AF615" s="73"/>
    </row>
    <row r="616" spans="1:32" ht="15" hidden="1" customHeight="1">
      <c r="A616" s="31"/>
      <c r="B616" s="31"/>
      <c r="L616" s="31"/>
      <c r="N616" s="31"/>
      <c r="O616" s="31"/>
      <c r="AE616" s="31"/>
      <c r="AF616" s="73"/>
    </row>
    <row r="617" spans="1:32" ht="15" hidden="1" customHeight="1">
      <c r="A617" s="31"/>
      <c r="B617" s="31"/>
      <c r="L617" s="31"/>
      <c r="N617" s="31"/>
      <c r="O617" s="31"/>
      <c r="AE617" s="31"/>
      <c r="AF617" s="73"/>
    </row>
    <row r="618" spans="1:32" ht="15" hidden="1" customHeight="1">
      <c r="A618" s="31"/>
      <c r="B618" s="31"/>
      <c r="L618" s="31"/>
      <c r="N618" s="31"/>
      <c r="O618" s="31"/>
      <c r="AE618" s="31"/>
      <c r="AF618" s="73"/>
    </row>
    <row r="619" spans="1:32" ht="15" hidden="1" customHeight="1">
      <c r="A619" s="31"/>
      <c r="B619" s="31"/>
      <c r="L619" s="31"/>
      <c r="N619" s="31"/>
      <c r="O619" s="31"/>
      <c r="AE619" s="31"/>
      <c r="AF619" s="73"/>
    </row>
    <row r="620" spans="1:32" ht="15" hidden="1" customHeight="1">
      <c r="A620" s="31"/>
      <c r="B620" s="31"/>
      <c r="L620" s="31"/>
      <c r="N620" s="31"/>
      <c r="O620" s="31"/>
      <c r="AE620" s="31"/>
      <c r="AF620" s="73"/>
    </row>
    <row r="621" spans="1:32" ht="15" hidden="1" customHeight="1">
      <c r="A621" s="31"/>
      <c r="B621" s="31"/>
      <c r="L621" s="31"/>
      <c r="N621" s="31"/>
      <c r="O621" s="31"/>
      <c r="AE621" s="31"/>
      <c r="AF621" s="73"/>
    </row>
    <row r="622" spans="1:32" ht="15" hidden="1" customHeight="1">
      <c r="A622" s="31"/>
      <c r="B622" s="31"/>
      <c r="L622" s="31"/>
      <c r="N622" s="31"/>
      <c r="O622" s="31"/>
      <c r="AE622" s="31"/>
      <c r="AF622" s="73"/>
    </row>
    <row r="623" spans="1:32" ht="15" hidden="1" customHeight="1">
      <c r="A623" s="31"/>
      <c r="B623" s="31"/>
      <c r="L623" s="31"/>
      <c r="N623" s="31"/>
      <c r="O623" s="31"/>
      <c r="AE623" s="31"/>
      <c r="AF623" s="73"/>
    </row>
    <row r="624" spans="1:32" ht="15" hidden="1" customHeight="1">
      <c r="A624" s="31"/>
      <c r="B624" s="31"/>
      <c r="L624" s="31"/>
      <c r="N624" s="31"/>
      <c r="O624" s="31"/>
      <c r="AE624" s="31"/>
      <c r="AF624" s="73"/>
    </row>
    <row r="625" spans="1:32" ht="15" hidden="1" customHeight="1">
      <c r="A625" s="31"/>
      <c r="B625" s="31"/>
      <c r="L625" s="31"/>
      <c r="N625" s="31"/>
      <c r="O625" s="31"/>
      <c r="AE625" s="31"/>
      <c r="AF625" s="73"/>
    </row>
    <row r="626" spans="1:32" ht="15" hidden="1" customHeight="1">
      <c r="A626" s="31"/>
      <c r="B626" s="31"/>
      <c r="L626" s="31"/>
      <c r="N626" s="31"/>
      <c r="O626" s="31"/>
      <c r="AE626" s="31"/>
      <c r="AF626" s="73"/>
    </row>
    <row r="627" spans="1:32" ht="15" hidden="1" customHeight="1">
      <c r="A627" s="31"/>
      <c r="B627" s="31"/>
      <c r="L627" s="31"/>
      <c r="N627" s="31"/>
      <c r="O627" s="31"/>
      <c r="AE627" s="31"/>
      <c r="AF627" s="73"/>
    </row>
    <row r="628" spans="1:32" ht="15" hidden="1" customHeight="1">
      <c r="A628" s="31"/>
      <c r="B628" s="31"/>
      <c r="L628" s="31"/>
      <c r="N628" s="31"/>
      <c r="O628" s="31"/>
      <c r="AE628" s="31"/>
      <c r="AF628" s="73"/>
    </row>
    <row r="629" spans="1:32" ht="15" hidden="1" customHeight="1">
      <c r="A629" s="31"/>
      <c r="B629" s="31"/>
      <c r="L629" s="31"/>
      <c r="N629" s="31"/>
      <c r="O629" s="31"/>
      <c r="AE629" s="31"/>
      <c r="AF629" s="73"/>
    </row>
    <row r="630" spans="1:32" ht="15" hidden="1" customHeight="1">
      <c r="A630" s="31"/>
      <c r="B630" s="31"/>
      <c r="L630" s="31"/>
      <c r="N630" s="31"/>
      <c r="O630" s="31"/>
      <c r="AE630" s="31"/>
      <c r="AF630" s="73"/>
    </row>
    <row r="631" spans="1:32" ht="15" hidden="1" customHeight="1">
      <c r="A631" s="31"/>
      <c r="B631" s="31"/>
      <c r="L631" s="31"/>
      <c r="N631" s="31"/>
      <c r="O631" s="31"/>
      <c r="AE631" s="31"/>
      <c r="AF631" s="73"/>
    </row>
    <row r="632" spans="1:32" ht="15" hidden="1" customHeight="1">
      <c r="A632" s="31"/>
      <c r="B632" s="31"/>
      <c r="L632" s="31"/>
      <c r="N632" s="31"/>
      <c r="O632" s="31"/>
      <c r="AE632" s="31"/>
      <c r="AF632" s="73"/>
    </row>
    <row r="633" spans="1:32" ht="15" hidden="1" customHeight="1">
      <c r="A633" s="31"/>
      <c r="B633" s="31"/>
      <c r="L633" s="31"/>
      <c r="N633" s="31"/>
      <c r="O633" s="31"/>
      <c r="AE633" s="31"/>
      <c r="AF633" s="73"/>
    </row>
    <row r="634" spans="1:32" ht="15" hidden="1" customHeight="1">
      <c r="A634" s="31"/>
      <c r="B634" s="31"/>
      <c r="L634" s="31"/>
      <c r="N634" s="31"/>
      <c r="O634" s="31"/>
      <c r="AE634" s="31"/>
      <c r="AF634" s="73"/>
    </row>
    <row r="635" spans="1:32" ht="15" hidden="1" customHeight="1">
      <c r="A635" s="31"/>
      <c r="B635" s="31"/>
      <c r="L635" s="31"/>
      <c r="N635" s="31"/>
      <c r="O635" s="31"/>
      <c r="AE635" s="31"/>
      <c r="AF635" s="73"/>
    </row>
    <row r="636" spans="1:32" ht="15" hidden="1" customHeight="1">
      <c r="A636" s="31"/>
      <c r="B636" s="31"/>
      <c r="L636" s="31"/>
      <c r="N636" s="31"/>
      <c r="O636" s="31"/>
      <c r="AE636" s="31"/>
      <c r="AF636" s="73"/>
    </row>
    <row r="637" spans="1:32" ht="15" hidden="1" customHeight="1">
      <c r="A637" s="31"/>
      <c r="B637" s="31"/>
      <c r="L637" s="31"/>
      <c r="N637" s="31"/>
      <c r="O637" s="31"/>
      <c r="AE637" s="31"/>
      <c r="AF637" s="73"/>
    </row>
    <row r="638" spans="1:32" ht="15" hidden="1" customHeight="1">
      <c r="A638" s="31"/>
      <c r="B638" s="31"/>
      <c r="L638" s="31"/>
      <c r="N638" s="31"/>
      <c r="O638" s="31"/>
      <c r="AE638" s="31"/>
      <c r="AF638" s="73"/>
    </row>
    <row r="639" spans="1:32" ht="15" hidden="1" customHeight="1">
      <c r="A639" s="31"/>
      <c r="B639" s="31"/>
      <c r="L639" s="31"/>
      <c r="N639" s="31"/>
      <c r="O639" s="31"/>
      <c r="AE639" s="31"/>
      <c r="AF639" s="73"/>
    </row>
    <row r="640" spans="1:32" ht="15" hidden="1" customHeight="1">
      <c r="A640" s="31"/>
      <c r="B640" s="31"/>
      <c r="L640" s="31"/>
      <c r="N640" s="31"/>
      <c r="O640" s="31"/>
      <c r="AE640" s="31"/>
      <c r="AF640" s="73"/>
    </row>
    <row r="641" spans="1:32" ht="15" hidden="1" customHeight="1">
      <c r="A641" s="31"/>
      <c r="B641" s="31"/>
      <c r="L641" s="31"/>
      <c r="N641" s="31"/>
      <c r="O641" s="31"/>
      <c r="AE641" s="31"/>
      <c r="AF641" s="73"/>
    </row>
    <row r="642" spans="1:32" ht="15" hidden="1" customHeight="1">
      <c r="A642" s="31"/>
      <c r="B642" s="31"/>
      <c r="L642" s="31"/>
      <c r="N642" s="31"/>
      <c r="O642" s="31"/>
      <c r="AE642" s="31"/>
      <c r="AF642" s="73"/>
    </row>
    <row r="643" spans="1:32" ht="15" hidden="1" customHeight="1">
      <c r="A643" s="31"/>
      <c r="B643" s="31"/>
      <c r="L643" s="31"/>
      <c r="N643" s="31"/>
      <c r="O643" s="31"/>
      <c r="AE643" s="31"/>
      <c r="AF643" s="73"/>
    </row>
    <row r="644" spans="1:32" ht="15" hidden="1" customHeight="1">
      <c r="A644" s="31"/>
      <c r="B644" s="31"/>
      <c r="L644" s="31"/>
      <c r="N644" s="31"/>
      <c r="O644" s="31"/>
      <c r="AE644" s="31"/>
      <c r="AF644" s="73"/>
    </row>
    <row r="645" spans="1:32" ht="15" hidden="1" customHeight="1">
      <c r="A645" s="31"/>
      <c r="B645" s="31"/>
      <c r="L645" s="31"/>
      <c r="N645" s="31"/>
      <c r="O645" s="31"/>
      <c r="AE645" s="31"/>
      <c r="AF645" s="73"/>
    </row>
    <row r="646" spans="1:32" ht="15" hidden="1" customHeight="1">
      <c r="A646" s="31"/>
      <c r="B646" s="31"/>
      <c r="L646" s="31"/>
      <c r="N646" s="31"/>
      <c r="O646" s="31"/>
      <c r="AE646" s="31"/>
      <c r="AF646" s="73"/>
    </row>
    <row r="647" spans="1:32" ht="15" hidden="1" customHeight="1">
      <c r="A647" s="31"/>
      <c r="B647" s="31"/>
      <c r="L647" s="31"/>
      <c r="N647" s="31"/>
      <c r="O647" s="31"/>
      <c r="AE647" s="31"/>
      <c r="AF647" s="73"/>
    </row>
    <row r="648" spans="1:32" ht="15" hidden="1" customHeight="1">
      <c r="A648" s="31"/>
      <c r="B648" s="31"/>
      <c r="L648" s="31"/>
      <c r="N648" s="31"/>
      <c r="O648" s="31"/>
      <c r="AE648" s="31"/>
      <c r="AF648" s="73"/>
    </row>
    <row r="649" spans="1:32" ht="15" hidden="1" customHeight="1">
      <c r="A649" s="31"/>
      <c r="B649" s="31"/>
      <c r="L649" s="31"/>
      <c r="N649" s="31"/>
      <c r="O649" s="31"/>
      <c r="AE649" s="31"/>
      <c r="AF649" s="73"/>
    </row>
    <row r="650" spans="1:32" ht="15" hidden="1" customHeight="1">
      <c r="A650" s="31"/>
      <c r="B650" s="31"/>
      <c r="L650" s="31"/>
      <c r="N650" s="31"/>
      <c r="O650" s="31"/>
      <c r="AE650" s="31"/>
      <c r="AF650" s="73"/>
    </row>
    <row r="651" spans="1:32" ht="15" hidden="1" customHeight="1">
      <c r="A651" s="31"/>
      <c r="B651" s="31"/>
      <c r="L651" s="31"/>
      <c r="N651" s="31"/>
      <c r="O651" s="31"/>
      <c r="AE651" s="31"/>
      <c r="AF651" s="73"/>
    </row>
    <row r="652" spans="1:32" ht="15" hidden="1" customHeight="1">
      <c r="A652" s="31"/>
      <c r="B652" s="31"/>
      <c r="L652" s="31"/>
      <c r="N652" s="31"/>
      <c r="O652" s="31"/>
      <c r="AE652" s="31"/>
      <c r="AF652" s="73"/>
    </row>
    <row r="653" spans="1:32" ht="15" hidden="1" customHeight="1">
      <c r="A653" s="31"/>
      <c r="B653" s="31"/>
      <c r="L653" s="31"/>
      <c r="N653" s="31"/>
      <c r="O653" s="31"/>
      <c r="AE653" s="31"/>
      <c r="AF653" s="73"/>
    </row>
    <row r="654" spans="1:32" ht="15" hidden="1" customHeight="1">
      <c r="A654" s="31"/>
      <c r="B654" s="31"/>
      <c r="L654" s="31"/>
      <c r="N654" s="31"/>
      <c r="O654" s="31"/>
      <c r="AE654" s="31"/>
      <c r="AF654" s="73"/>
    </row>
    <row r="655" spans="1:32" ht="15" hidden="1" customHeight="1">
      <c r="A655" s="31"/>
      <c r="B655" s="31"/>
      <c r="L655" s="31"/>
      <c r="N655" s="31"/>
      <c r="O655" s="31"/>
      <c r="AE655" s="31"/>
      <c r="AF655" s="73"/>
    </row>
    <row r="656" spans="1:32" ht="15" hidden="1" customHeight="1">
      <c r="A656" s="31"/>
      <c r="B656" s="31"/>
      <c r="L656" s="31"/>
      <c r="N656" s="31"/>
      <c r="O656" s="31"/>
      <c r="AE656" s="31"/>
      <c r="AF656" s="73"/>
    </row>
    <row r="657" spans="1:32" ht="15" hidden="1" customHeight="1">
      <c r="A657" s="31"/>
      <c r="B657" s="31"/>
      <c r="L657" s="31"/>
      <c r="N657" s="31"/>
      <c r="O657" s="31"/>
      <c r="AE657" s="31"/>
      <c r="AF657" s="73"/>
    </row>
    <row r="658" spans="1:32" ht="15" hidden="1" customHeight="1">
      <c r="A658" s="31"/>
      <c r="B658" s="31"/>
      <c r="L658" s="31"/>
      <c r="N658" s="31"/>
      <c r="O658" s="31"/>
      <c r="AE658" s="31"/>
      <c r="AF658" s="73"/>
    </row>
    <row r="659" spans="1:32" ht="15" hidden="1" customHeight="1">
      <c r="A659" s="31"/>
      <c r="B659" s="31"/>
      <c r="L659" s="31"/>
      <c r="N659" s="31"/>
      <c r="O659" s="31"/>
      <c r="AE659" s="31"/>
      <c r="AF659" s="73"/>
    </row>
    <row r="660" spans="1:32" ht="15" hidden="1" customHeight="1">
      <c r="A660" s="31"/>
      <c r="B660" s="31"/>
      <c r="L660" s="31"/>
      <c r="N660" s="31"/>
      <c r="O660" s="31"/>
      <c r="AE660" s="31"/>
      <c r="AF660" s="73"/>
    </row>
    <row r="661" spans="1:32" ht="15" hidden="1" customHeight="1">
      <c r="A661" s="31"/>
      <c r="B661" s="31"/>
      <c r="L661" s="31"/>
      <c r="N661" s="31"/>
      <c r="O661" s="31"/>
      <c r="AE661" s="31"/>
      <c r="AF661" s="73"/>
    </row>
    <row r="662" spans="1:32" ht="15" hidden="1" customHeight="1">
      <c r="A662" s="31"/>
      <c r="B662" s="31"/>
      <c r="L662" s="31"/>
      <c r="N662" s="31"/>
      <c r="O662" s="31"/>
      <c r="AE662" s="31"/>
      <c r="AF662" s="73"/>
    </row>
    <row r="663" spans="1:32" ht="15" hidden="1" customHeight="1">
      <c r="A663" s="31"/>
      <c r="B663" s="31"/>
      <c r="L663" s="31"/>
      <c r="N663" s="31"/>
      <c r="O663" s="31"/>
      <c r="AE663" s="31"/>
      <c r="AF663" s="73"/>
    </row>
    <row r="664" spans="1:32" ht="15" hidden="1" customHeight="1">
      <c r="A664" s="31"/>
      <c r="B664" s="31"/>
      <c r="L664" s="31"/>
      <c r="N664" s="31"/>
      <c r="O664" s="31"/>
      <c r="AE664" s="31"/>
      <c r="AF664" s="73"/>
    </row>
    <row r="665" spans="1:32" ht="15" hidden="1" customHeight="1">
      <c r="A665" s="31"/>
      <c r="B665" s="31"/>
      <c r="L665" s="31"/>
      <c r="N665" s="31"/>
      <c r="O665" s="31"/>
      <c r="AE665" s="31"/>
      <c r="AF665" s="73"/>
    </row>
    <row r="666" spans="1:32" ht="15" hidden="1" customHeight="1">
      <c r="A666" s="31"/>
      <c r="B666" s="31"/>
      <c r="L666" s="31"/>
      <c r="N666" s="31"/>
      <c r="O666" s="31"/>
      <c r="AE666" s="31"/>
      <c r="AF666" s="73"/>
    </row>
    <row r="667" spans="1:32" ht="15" hidden="1" customHeight="1">
      <c r="A667" s="31"/>
      <c r="B667" s="31"/>
      <c r="L667" s="31"/>
      <c r="N667" s="31"/>
      <c r="O667" s="31"/>
      <c r="AE667" s="31"/>
      <c r="AF667" s="73"/>
    </row>
    <row r="668" spans="1:32" ht="15" hidden="1" customHeight="1">
      <c r="A668" s="31"/>
      <c r="B668" s="31"/>
      <c r="L668" s="31"/>
      <c r="N668" s="31"/>
      <c r="O668" s="31"/>
      <c r="AE668" s="31"/>
      <c r="AF668" s="73"/>
    </row>
    <row r="669" spans="1:32" ht="15" hidden="1" customHeight="1">
      <c r="A669" s="31"/>
      <c r="B669" s="31"/>
      <c r="L669" s="31"/>
      <c r="N669" s="31"/>
      <c r="O669" s="31"/>
      <c r="AE669" s="31"/>
      <c r="AF669" s="73"/>
    </row>
    <row r="670" spans="1:32" ht="15" hidden="1" customHeight="1">
      <c r="A670" s="31"/>
      <c r="B670" s="31"/>
      <c r="L670" s="31"/>
      <c r="N670" s="31"/>
      <c r="O670" s="31"/>
      <c r="AE670" s="31"/>
      <c r="AF670" s="73"/>
    </row>
    <row r="671" spans="1:32" ht="15" hidden="1" customHeight="1">
      <c r="A671" s="31"/>
      <c r="B671" s="31"/>
      <c r="L671" s="31"/>
      <c r="N671" s="31"/>
      <c r="O671" s="31"/>
      <c r="AE671" s="31"/>
      <c r="AF671" s="73"/>
    </row>
    <row r="672" spans="1:32" ht="15" hidden="1" customHeight="1">
      <c r="A672" s="31"/>
      <c r="B672" s="31"/>
      <c r="L672" s="31"/>
      <c r="N672" s="31"/>
      <c r="O672" s="31"/>
      <c r="AE672" s="31"/>
      <c r="AF672" s="73"/>
    </row>
    <row r="673" spans="1:32" ht="15" hidden="1" customHeight="1">
      <c r="A673" s="31"/>
      <c r="B673" s="31"/>
      <c r="L673" s="31"/>
      <c r="N673" s="31"/>
      <c r="O673" s="31"/>
      <c r="AE673" s="31"/>
      <c r="AF673" s="73"/>
    </row>
    <row r="674" spans="1:32" ht="15" hidden="1" customHeight="1">
      <c r="A674" s="31"/>
      <c r="B674" s="31"/>
      <c r="L674" s="31"/>
      <c r="N674" s="31"/>
      <c r="O674" s="31"/>
      <c r="AE674" s="31"/>
      <c r="AF674" s="73"/>
    </row>
    <row r="675" spans="1:32" ht="15" hidden="1" customHeight="1">
      <c r="A675" s="31"/>
      <c r="B675" s="31"/>
      <c r="L675" s="31"/>
      <c r="N675" s="31"/>
      <c r="O675" s="31"/>
      <c r="AE675" s="31"/>
      <c r="AF675" s="73"/>
    </row>
    <row r="676" spans="1:32" ht="15" hidden="1" customHeight="1">
      <c r="A676" s="31"/>
      <c r="B676" s="31"/>
      <c r="L676" s="31"/>
      <c r="N676" s="31"/>
      <c r="O676" s="31"/>
      <c r="AE676" s="31"/>
      <c r="AF676" s="73"/>
    </row>
    <row r="677" spans="1:32" ht="15" hidden="1" customHeight="1">
      <c r="A677" s="31"/>
      <c r="B677" s="31"/>
      <c r="L677" s="31"/>
      <c r="N677" s="31"/>
      <c r="O677" s="31"/>
      <c r="AE677" s="31"/>
      <c r="AF677" s="73"/>
    </row>
    <row r="678" spans="1:32" ht="15" hidden="1" customHeight="1">
      <c r="A678" s="31"/>
      <c r="B678" s="31"/>
      <c r="L678" s="31"/>
      <c r="N678" s="31"/>
      <c r="O678" s="31"/>
      <c r="AE678" s="31"/>
      <c r="AF678" s="73"/>
    </row>
    <row r="679" spans="1:32" ht="15" hidden="1" customHeight="1">
      <c r="A679" s="31"/>
      <c r="B679" s="31"/>
      <c r="L679" s="31"/>
      <c r="N679" s="31"/>
      <c r="O679" s="31"/>
      <c r="AE679" s="31"/>
      <c r="AF679" s="73"/>
    </row>
    <row r="680" spans="1:32" ht="15" hidden="1" customHeight="1">
      <c r="A680" s="31"/>
      <c r="B680" s="31"/>
      <c r="L680" s="31"/>
      <c r="N680" s="31"/>
      <c r="O680" s="31"/>
      <c r="AE680" s="31"/>
      <c r="AF680" s="73"/>
    </row>
    <row r="681" spans="1:32" ht="15" hidden="1" customHeight="1">
      <c r="A681" s="31"/>
      <c r="B681" s="31"/>
      <c r="L681" s="31"/>
      <c r="N681" s="31"/>
      <c r="O681" s="31"/>
      <c r="AE681" s="31"/>
      <c r="AF681" s="73"/>
    </row>
    <row r="682" spans="1:32" ht="15" hidden="1" customHeight="1">
      <c r="A682" s="31"/>
      <c r="B682" s="31"/>
      <c r="L682" s="31"/>
      <c r="N682" s="31"/>
      <c r="O682" s="31"/>
      <c r="AE682" s="31"/>
      <c r="AF682" s="73"/>
    </row>
    <row r="683" spans="1:32" ht="15" hidden="1" customHeight="1">
      <c r="A683" s="31"/>
      <c r="B683" s="31"/>
      <c r="L683" s="31"/>
      <c r="N683" s="31"/>
      <c r="O683" s="31"/>
      <c r="AE683" s="31"/>
      <c r="AF683" s="73"/>
    </row>
    <row r="684" spans="1:32" ht="15" hidden="1" customHeight="1">
      <c r="A684" s="31"/>
      <c r="B684" s="31"/>
      <c r="L684" s="31"/>
      <c r="N684" s="31"/>
      <c r="O684" s="31"/>
      <c r="AE684" s="31"/>
      <c r="AF684" s="73"/>
    </row>
    <row r="685" spans="1:32" ht="15" hidden="1" customHeight="1">
      <c r="A685" s="31"/>
      <c r="B685" s="31"/>
      <c r="L685" s="31"/>
      <c r="N685" s="31"/>
      <c r="O685" s="31"/>
      <c r="AE685" s="31"/>
      <c r="AF685" s="73"/>
    </row>
    <row r="686" spans="1:32" ht="15" hidden="1" customHeight="1">
      <c r="A686" s="31"/>
      <c r="B686" s="31"/>
      <c r="L686" s="31"/>
      <c r="N686" s="31"/>
      <c r="O686" s="31"/>
      <c r="AE686" s="31"/>
      <c r="AF686" s="73"/>
    </row>
    <row r="687" spans="1:32" ht="15" hidden="1" customHeight="1">
      <c r="A687" s="31"/>
      <c r="B687" s="31"/>
      <c r="L687" s="31"/>
      <c r="N687" s="31"/>
      <c r="O687" s="31"/>
      <c r="AE687" s="31"/>
      <c r="AF687" s="73"/>
    </row>
    <row r="688" spans="1:32" ht="15" hidden="1" customHeight="1">
      <c r="A688" s="31"/>
      <c r="B688" s="31"/>
      <c r="L688" s="31"/>
      <c r="N688" s="31"/>
      <c r="O688" s="31"/>
      <c r="AE688" s="31"/>
      <c r="AF688" s="73"/>
    </row>
    <row r="689" spans="1:32" ht="15" hidden="1" customHeight="1">
      <c r="A689" s="31"/>
      <c r="B689" s="31"/>
      <c r="L689" s="31"/>
      <c r="N689" s="31"/>
      <c r="O689" s="31"/>
      <c r="AE689" s="31"/>
      <c r="AF689" s="73"/>
    </row>
    <row r="690" spans="1:32" ht="15" hidden="1" customHeight="1">
      <c r="A690" s="31"/>
      <c r="B690" s="31"/>
      <c r="L690" s="31"/>
      <c r="N690" s="31"/>
      <c r="O690" s="31"/>
      <c r="AE690" s="31"/>
      <c r="AF690" s="73"/>
    </row>
    <row r="691" spans="1:32" ht="15" hidden="1" customHeight="1">
      <c r="A691" s="31"/>
      <c r="B691" s="31"/>
      <c r="L691" s="31"/>
      <c r="N691" s="31"/>
      <c r="O691" s="31"/>
      <c r="AE691" s="31"/>
      <c r="AF691" s="73"/>
    </row>
    <row r="692" spans="1:32" ht="15" hidden="1" customHeight="1">
      <c r="A692" s="31"/>
      <c r="B692" s="31"/>
      <c r="L692" s="31"/>
      <c r="N692" s="31"/>
      <c r="O692" s="31"/>
      <c r="AE692" s="31"/>
      <c r="AF692" s="73"/>
    </row>
    <row r="693" spans="1:32" ht="15" hidden="1" customHeight="1">
      <c r="A693" s="31"/>
      <c r="B693" s="31"/>
      <c r="L693" s="31"/>
      <c r="N693" s="31"/>
      <c r="O693" s="31"/>
      <c r="AE693" s="31"/>
      <c r="AF693" s="73"/>
    </row>
    <row r="694" spans="1:32" ht="15" hidden="1" customHeight="1">
      <c r="A694" s="31"/>
      <c r="B694" s="31"/>
      <c r="L694" s="31"/>
      <c r="N694" s="31"/>
      <c r="O694" s="31"/>
      <c r="AE694" s="31"/>
      <c r="AF694" s="73"/>
    </row>
    <row r="695" spans="1:32" ht="15" hidden="1" customHeight="1">
      <c r="A695" s="31"/>
      <c r="B695" s="31"/>
      <c r="L695" s="31"/>
      <c r="N695" s="31"/>
      <c r="O695" s="31"/>
      <c r="AE695" s="31"/>
      <c r="AF695" s="73"/>
    </row>
    <row r="696" spans="1:32" ht="15" hidden="1" customHeight="1">
      <c r="A696" s="31"/>
      <c r="B696" s="31"/>
      <c r="L696" s="31"/>
      <c r="N696" s="31"/>
      <c r="O696" s="31"/>
      <c r="AE696" s="31"/>
      <c r="AF696" s="73"/>
    </row>
    <row r="697" spans="1:32" ht="15" hidden="1" customHeight="1">
      <c r="A697" s="31"/>
      <c r="B697" s="31"/>
      <c r="L697" s="31"/>
      <c r="N697" s="31"/>
      <c r="O697" s="31"/>
      <c r="AE697" s="31"/>
      <c r="AF697" s="73"/>
    </row>
    <row r="698" spans="1:32" ht="15" hidden="1" customHeight="1">
      <c r="A698" s="31"/>
      <c r="B698" s="31"/>
      <c r="L698" s="31"/>
      <c r="N698" s="31"/>
      <c r="O698" s="31"/>
      <c r="AE698" s="31"/>
      <c r="AF698" s="73"/>
    </row>
    <row r="699" spans="1:32" ht="15" hidden="1" customHeight="1">
      <c r="A699" s="31"/>
      <c r="B699" s="31"/>
      <c r="L699" s="31"/>
      <c r="N699" s="31"/>
      <c r="O699" s="31"/>
      <c r="AE699" s="31"/>
      <c r="AF699" s="73"/>
    </row>
    <row r="700" spans="1:32" ht="15" hidden="1" customHeight="1">
      <c r="A700" s="31"/>
      <c r="B700" s="31"/>
      <c r="L700" s="31"/>
      <c r="N700" s="31"/>
      <c r="O700" s="31"/>
      <c r="AE700" s="31"/>
      <c r="AF700" s="73"/>
    </row>
    <row r="701" spans="1:32" ht="15" hidden="1" customHeight="1">
      <c r="A701" s="31"/>
      <c r="B701" s="31"/>
      <c r="L701" s="31"/>
      <c r="N701" s="31"/>
      <c r="O701" s="31"/>
      <c r="AE701" s="31"/>
      <c r="AF701" s="73"/>
    </row>
    <row r="702" spans="1:32" ht="15" hidden="1" customHeight="1">
      <c r="A702" s="31"/>
      <c r="B702" s="31"/>
      <c r="L702" s="31"/>
      <c r="N702" s="31"/>
      <c r="O702" s="31"/>
      <c r="AE702" s="31"/>
      <c r="AF702" s="73"/>
    </row>
    <row r="703" spans="1:32" ht="15" hidden="1" customHeight="1">
      <c r="A703" s="31"/>
      <c r="B703" s="31"/>
      <c r="L703" s="31"/>
      <c r="N703" s="31"/>
      <c r="O703" s="31"/>
      <c r="AE703" s="31"/>
      <c r="AF703" s="73"/>
    </row>
    <row r="704" spans="1:32" ht="15" hidden="1" customHeight="1">
      <c r="A704" s="31"/>
      <c r="B704" s="31"/>
      <c r="L704" s="31"/>
      <c r="N704" s="31"/>
      <c r="O704" s="31"/>
      <c r="AE704" s="31"/>
      <c r="AF704" s="73"/>
    </row>
    <row r="705" spans="1:32" ht="15" hidden="1" customHeight="1">
      <c r="A705" s="31"/>
      <c r="B705" s="31"/>
      <c r="L705" s="31"/>
      <c r="N705" s="31"/>
      <c r="O705" s="31"/>
      <c r="AE705" s="31"/>
      <c r="AF705" s="73"/>
    </row>
    <row r="706" spans="1:32" ht="15" hidden="1" customHeight="1">
      <c r="A706" s="31"/>
      <c r="B706" s="31"/>
      <c r="L706" s="31"/>
      <c r="N706" s="31"/>
      <c r="O706" s="31"/>
      <c r="AE706" s="31"/>
      <c r="AF706" s="73"/>
    </row>
    <row r="707" spans="1:32" ht="15" hidden="1" customHeight="1">
      <c r="A707" s="31"/>
      <c r="B707" s="31"/>
      <c r="L707" s="31"/>
      <c r="N707" s="31"/>
      <c r="O707" s="31"/>
      <c r="AE707" s="31"/>
      <c r="AF707" s="73"/>
    </row>
    <row r="708" spans="1:32" ht="15" hidden="1" customHeight="1">
      <c r="A708" s="31"/>
      <c r="B708" s="31"/>
      <c r="L708" s="31"/>
      <c r="N708" s="31"/>
      <c r="O708" s="31"/>
      <c r="AE708" s="31"/>
      <c r="AF708" s="73"/>
    </row>
    <row r="709" spans="1:32" ht="15" hidden="1" customHeight="1">
      <c r="A709" s="31"/>
      <c r="B709" s="31"/>
      <c r="L709" s="31"/>
      <c r="N709" s="31"/>
      <c r="O709" s="31"/>
      <c r="AE709" s="31"/>
      <c r="AF709" s="73"/>
    </row>
    <row r="710" spans="1:32" ht="15" hidden="1" customHeight="1">
      <c r="A710" s="31"/>
      <c r="B710" s="31"/>
      <c r="L710" s="31"/>
      <c r="N710" s="31"/>
      <c r="O710" s="31"/>
      <c r="AE710" s="31"/>
      <c r="AF710" s="73"/>
    </row>
    <row r="711" spans="1:32" ht="15" hidden="1" customHeight="1">
      <c r="A711" s="31"/>
      <c r="B711" s="31"/>
      <c r="L711" s="31"/>
      <c r="N711" s="31"/>
      <c r="O711" s="31"/>
      <c r="AE711" s="31"/>
      <c r="AF711" s="73"/>
    </row>
    <row r="712" spans="1:32" ht="15" hidden="1" customHeight="1">
      <c r="A712" s="31"/>
      <c r="B712" s="31"/>
      <c r="L712" s="31"/>
      <c r="N712" s="31"/>
      <c r="O712" s="31"/>
      <c r="AE712" s="31"/>
      <c r="AF712" s="73"/>
    </row>
    <row r="713" spans="1:32" ht="15" hidden="1" customHeight="1">
      <c r="A713" s="31"/>
      <c r="B713" s="31"/>
      <c r="L713" s="31"/>
      <c r="N713" s="31"/>
      <c r="O713" s="31"/>
      <c r="AE713" s="31"/>
      <c r="AF713" s="73"/>
    </row>
    <row r="714" spans="1:32" ht="15" hidden="1" customHeight="1">
      <c r="A714" s="31"/>
      <c r="B714" s="31"/>
      <c r="L714" s="31"/>
      <c r="N714" s="31"/>
      <c r="O714" s="31"/>
      <c r="AE714" s="31"/>
      <c r="AF714" s="73"/>
    </row>
    <row r="715" spans="1:32" ht="15" hidden="1" customHeight="1">
      <c r="A715" s="31"/>
      <c r="B715" s="31"/>
      <c r="L715" s="31"/>
      <c r="N715" s="31"/>
      <c r="O715" s="31"/>
      <c r="AE715" s="31"/>
      <c r="AF715" s="73"/>
    </row>
    <row r="716" spans="1:32" ht="15" hidden="1" customHeight="1">
      <c r="A716" s="31"/>
      <c r="B716" s="31"/>
      <c r="L716" s="31"/>
      <c r="N716" s="31"/>
      <c r="O716" s="31"/>
      <c r="AE716" s="31"/>
      <c r="AF716" s="73"/>
    </row>
    <row r="717" spans="1:32" ht="15" hidden="1" customHeight="1">
      <c r="A717" s="31"/>
      <c r="B717" s="31"/>
      <c r="L717" s="31"/>
      <c r="N717" s="31"/>
      <c r="O717" s="31"/>
      <c r="AE717" s="31"/>
      <c r="AF717" s="73"/>
    </row>
    <row r="718" spans="1:32" ht="15" hidden="1" customHeight="1">
      <c r="A718" s="31"/>
      <c r="B718" s="31"/>
      <c r="L718" s="31"/>
      <c r="N718" s="31"/>
      <c r="O718" s="31"/>
      <c r="AE718" s="31"/>
      <c r="AF718" s="73"/>
    </row>
    <row r="719" spans="1:32" ht="15" hidden="1" customHeight="1">
      <c r="A719" s="31"/>
      <c r="B719" s="31"/>
      <c r="L719" s="31"/>
      <c r="N719" s="31"/>
      <c r="O719" s="31"/>
      <c r="AE719" s="31"/>
      <c r="AF719" s="73"/>
    </row>
    <row r="720" spans="1:32" ht="15" hidden="1" customHeight="1">
      <c r="A720" s="31"/>
      <c r="B720" s="31"/>
      <c r="L720" s="31"/>
      <c r="N720" s="31"/>
      <c r="O720" s="31"/>
      <c r="AE720" s="31"/>
      <c r="AF720" s="73"/>
    </row>
    <row r="721" spans="1:32" ht="15" hidden="1" customHeight="1">
      <c r="A721" s="31"/>
      <c r="B721" s="31"/>
      <c r="L721" s="31"/>
      <c r="N721" s="31"/>
      <c r="O721" s="31"/>
      <c r="AE721" s="31"/>
      <c r="AF721" s="73"/>
    </row>
    <row r="722" spans="1:32" ht="15" hidden="1" customHeight="1">
      <c r="A722" s="31"/>
      <c r="B722" s="31"/>
      <c r="L722" s="31"/>
      <c r="N722" s="31"/>
      <c r="O722" s="31"/>
      <c r="AE722" s="31"/>
      <c r="AF722" s="73"/>
    </row>
    <row r="723" spans="1:32" ht="15" hidden="1" customHeight="1">
      <c r="A723" s="31"/>
      <c r="B723" s="31"/>
      <c r="L723" s="31"/>
      <c r="N723" s="31"/>
      <c r="O723" s="31"/>
      <c r="AE723" s="31"/>
      <c r="AF723" s="73"/>
    </row>
    <row r="724" spans="1:32" ht="15" hidden="1" customHeight="1">
      <c r="A724" s="31"/>
      <c r="B724" s="31"/>
      <c r="L724" s="31"/>
      <c r="N724" s="31"/>
      <c r="O724" s="31"/>
      <c r="AE724" s="31"/>
      <c r="AF724" s="73"/>
    </row>
    <row r="725" spans="1:32" ht="15" hidden="1" customHeight="1">
      <c r="A725" s="31"/>
      <c r="B725" s="31"/>
      <c r="L725" s="31"/>
      <c r="N725" s="31"/>
      <c r="O725" s="31"/>
      <c r="AE725" s="31"/>
      <c r="AF725" s="73"/>
    </row>
    <row r="726" spans="1:32" ht="15" hidden="1" customHeight="1">
      <c r="A726" s="31"/>
      <c r="B726" s="31"/>
      <c r="L726" s="31"/>
      <c r="N726" s="31"/>
      <c r="O726" s="31"/>
      <c r="AE726" s="31"/>
      <c r="AF726" s="73"/>
    </row>
    <row r="727" spans="1:32" ht="15" hidden="1" customHeight="1">
      <c r="A727" s="31"/>
      <c r="B727" s="31"/>
      <c r="L727" s="31"/>
      <c r="N727" s="31"/>
      <c r="O727" s="31"/>
      <c r="AE727" s="31"/>
      <c r="AF727" s="73"/>
    </row>
    <row r="728" spans="1:32" ht="15" hidden="1" customHeight="1">
      <c r="A728" s="31"/>
      <c r="B728" s="31"/>
      <c r="L728" s="31"/>
      <c r="N728" s="31"/>
      <c r="O728" s="31"/>
      <c r="AE728" s="31"/>
      <c r="AF728" s="73"/>
    </row>
    <row r="729" spans="1:32" ht="15" hidden="1" customHeight="1">
      <c r="A729" s="31"/>
      <c r="B729" s="31"/>
      <c r="L729" s="31"/>
      <c r="N729" s="31"/>
      <c r="O729" s="31"/>
      <c r="AE729" s="31"/>
      <c r="AF729" s="73"/>
    </row>
    <row r="730" spans="1:32" ht="15" hidden="1" customHeight="1">
      <c r="A730" s="31"/>
      <c r="B730" s="31"/>
      <c r="L730" s="31"/>
      <c r="N730" s="31"/>
      <c r="O730" s="31"/>
      <c r="AE730" s="31"/>
      <c r="AF730" s="73"/>
    </row>
    <row r="731" spans="1:32" ht="15" hidden="1" customHeight="1">
      <c r="A731" s="31"/>
      <c r="B731" s="31"/>
      <c r="L731" s="31"/>
      <c r="N731" s="31"/>
      <c r="O731" s="31"/>
      <c r="AE731" s="31"/>
      <c r="AF731" s="73"/>
    </row>
    <row r="732" spans="1:32" ht="15" hidden="1" customHeight="1">
      <c r="A732" s="31"/>
      <c r="B732" s="31"/>
      <c r="L732" s="31"/>
      <c r="N732" s="31"/>
      <c r="O732" s="31"/>
      <c r="AE732" s="31"/>
      <c r="AF732" s="73"/>
    </row>
    <row r="733" spans="1:32" ht="15" hidden="1" customHeight="1">
      <c r="A733" s="31"/>
      <c r="B733" s="31"/>
      <c r="L733" s="31"/>
      <c r="N733" s="31"/>
      <c r="O733" s="31"/>
      <c r="AE733" s="31"/>
      <c r="AF733" s="73"/>
    </row>
    <row r="734" spans="1:32" ht="15" hidden="1" customHeight="1">
      <c r="A734" s="31"/>
      <c r="B734" s="31"/>
      <c r="L734" s="31"/>
      <c r="N734" s="31"/>
      <c r="O734" s="31"/>
      <c r="AE734" s="31"/>
      <c r="AF734" s="73"/>
    </row>
    <row r="735" spans="1:32" ht="15" hidden="1" customHeight="1">
      <c r="A735" s="31"/>
      <c r="B735" s="31"/>
      <c r="L735" s="31"/>
      <c r="N735" s="31"/>
      <c r="O735" s="31"/>
      <c r="AE735" s="31"/>
      <c r="AF735" s="73"/>
    </row>
    <row r="736" spans="1:32" ht="15" hidden="1" customHeight="1">
      <c r="A736" s="31"/>
      <c r="B736" s="31"/>
      <c r="L736" s="31"/>
      <c r="N736" s="31"/>
      <c r="O736" s="31"/>
      <c r="AE736" s="31"/>
      <c r="AF736" s="73"/>
    </row>
    <row r="737" spans="1:32" ht="15" hidden="1" customHeight="1">
      <c r="A737" s="31"/>
      <c r="B737" s="31"/>
      <c r="L737" s="31"/>
      <c r="N737" s="31"/>
      <c r="O737" s="31"/>
      <c r="AE737" s="31"/>
      <c r="AF737" s="73"/>
    </row>
    <row r="738" spans="1:32" ht="15" hidden="1" customHeight="1">
      <c r="A738" s="31"/>
      <c r="B738" s="31"/>
      <c r="L738" s="31"/>
      <c r="N738" s="31"/>
      <c r="O738" s="31"/>
      <c r="AE738" s="31"/>
      <c r="AF738" s="73"/>
    </row>
    <row r="739" spans="1:32" ht="15" hidden="1" customHeight="1">
      <c r="A739" s="31"/>
      <c r="B739" s="31"/>
      <c r="L739" s="31"/>
      <c r="N739" s="31"/>
      <c r="O739" s="31"/>
      <c r="AE739" s="31"/>
      <c r="AF739" s="73"/>
    </row>
    <row r="740" spans="1:32" ht="15" hidden="1" customHeight="1">
      <c r="A740" s="31"/>
      <c r="B740" s="31"/>
      <c r="L740" s="31"/>
      <c r="N740" s="31"/>
      <c r="O740" s="31"/>
      <c r="AE740" s="31"/>
      <c r="AF740" s="73"/>
    </row>
    <row r="741" spans="1:32" ht="15" hidden="1" customHeight="1">
      <c r="A741" s="31"/>
      <c r="B741" s="31"/>
      <c r="L741" s="31"/>
      <c r="N741" s="31"/>
      <c r="O741" s="31"/>
      <c r="AE741" s="31"/>
      <c r="AF741" s="73"/>
    </row>
    <row r="742" spans="1:32" ht="15" hidden="1" customHeight="1">
      <c r="A742" s="31"/>
      <c r="B742" s="31"/>
      <c r="L742" s="31"/>
      <c r="N742" s="31"/>
      <c r="O742" s="31"/>
      <c r="AE742" s="31"/>
      <c r="AF742" s="73"/>
    </row>
    <row r="743" spans="1:32" ht="15" hidden="1" customHeight="1">
      <c r="A743" s="31"/>
      <c r="B743" s="31"/>
      <c r="L743" s="31"/>
      <c r="N743" s="31"/>
      <c r="O743" s="31"/>
      <c r="AE743" s="31"/>
      <c r="AF743" s="73"/>
    </row>
    <row r="744" spans="1:32" ht="15" hidden="1" customHeight="1">
      <c r="A744" s="31"/>
      <c r="B744" s="31"/>
      <c r="L744" s="31"/>
      <c r="N744" s="31"/>
      <c r="O744" s="31"/>
      <c r="AE744" s="31"/>
      <c r="AF744" s="73"/>
    </row>
    <row r="745" spans="1:32" ht="15" hidden="1" customHeight="1">
      <c r="A745" s="31"/>
      <c r="B745" s="31"/>
      <c r="L745" s="31"/>
      <c r="N745" s="31"/>
      <c r="O745" s="31"/>
      <c r="AE745" s="31"/>
      <c r="AF745" s="73"/>
    </row>
    <row r="746" spans="1:32" ht="15" hidden="1" customHeight="1">
      <c r="A746" s="31"/>
      <c r="B746" s="31"/>
      <c r="L746" s="31"/>
      <c r="N746" s="31"/>
      <c r="O746" s="31"/>
      <c r="AE746" s="31"/>
      <c r="AF746" s="73"/>
    </row>
    <row r="747" spans="1:32" ht="15" hidden="1" customHeight="1">
      <c r="A747" s="31"/>
      <c r="B747" s="31"/>
      <c r="L747" s="31"/>
      <c r="N747" s="31"/>
      <c r="O747" s="31"/>
      <c r="AE747" s="31"/>
      <c r="AF747" s="73"/>
    </row>
    <row r="748" spans="1:32" ht="15" hidden="1" customHeight="1">
      <c r="A748" s="31"/>
      <c r="B748" s="31"/>
      <c r="L748" s="31"/>
      <c r="N748" s="31"/>
      <c r="O748" s="31"/>
      <c r="AE748" s="31"/>
      <c r="AF748" s="73"/>
    </row>
    <row r="749" spans="1:32" ht="15" hidden="1" customHeight="1">
      <c r="A749" s="31"/>
      <c r="B749" s="31"/>
      <c r="L749" s="31"/>
      <c r="N749" s="31"/>
      <c r="O749" s="31"/>
      <c r="AE749" s="31"/>
      <c r="AF749" s="73"/>
    </row>
    <row r="750" spans="1:32" ht="15" hidden="1" customHeight="1">
      <c r="A750" s="31"/>
      <c r="B750" s="31"/>
      <c r="L750" s="31"/>
      <c r="N750" s="31"/>
      <c r="O750" s="31"/>
      <c r="AE750" s="31"/>
      <c r="AF750" s="73"/>
    </row>
    <row r="751" spans="1:32" ht="15" hidden="1" customHeight="1">
      <c r="A751" s="31"/>
      <c r="B751" s="31"/>
      <c r="L751" s="31"/>
      <c r="N751" s="31"/>
      <c r="O751" s="31"/>
      <c r="AE751" s="31"/>
      <c r="AF751" s="73"/>
    </row>
    <row r="752" spans="1:32" ht="15" hidden="1" customHeight="1">
      <c r="A752" s="31"/>
      <c r="B752" s="31"/>
      <c r="L752" s="31"/>
      <c r="N752" s="31"/>
      <c r="O752" s="31"/>
      <c r="AE752" s="31"/>
      <c r="AF752" s="73"/>
    </row>
    <row r="753" spans="1:32" ht="15" hidden="1" customHeight="1">
      <c r="A753" s="31"/>
      <c r="B753" s="31"/>
      <c r="L753" s="31"/>
      <c r="N753" s="31"/>
      <c r="O753" s="31"/>
      <c r="AE753" s="31"/>
      <c r="AF753" s="73"/>
    </row>
    <row r="754" spans="1:32" ht="15" hidden="1" customHeight="1">
      <c r="A754" s="31"/>
      <c r="B754" s="31"/>
      <c r="L754" s="31"/>
      <c r="N754" s="31"/>
      <c r="O754" s="31"/>
      <c r="AE754" s="31"/>
      <c r="AF754" s="73"/>
    </row>
    <row r="755" spans="1:32" ht="15" hidden="1" customHeight="1">
      <c r="A755" s="31"/>
      <c r="B755" s="31"/>
      <c r="L755" s="31"/>
      <c r="N755" s="31"/>
      <c r="O755" s="31"/>
      <c r="AE755" s="31"/>
      <c r="AF755" s="73"/>
    </row>
    <row r="756" spans="1:32" ht="15" hidden="1" customHeight="1">
      <c r="A756" s="31"/>
      <c r="B756" s="31"/>
      <c r="L756" s="31"/>
      <c r="N756" s="31"/>
      <c r="O756" s="31"/>
      <c r="AE756" s="31"/>
      <c r="AF756" s="73"/>
    </row>
    <row r="757" spans="1:32" ht="15" hidden="1" customHeight="1">
      <c r="A757" s="31"/>
      <c r="B757" s="31"/>
      <c r="L757" s="31"/>
      <c r="N757" s="31"/>
      <c r="O757" s="31"/>
      <c r="AE757" s="31"/>
      <c r="AF757" s="73"/>
    </row>
    <row r="758" spans="1:32" ht="15" hidden="1" customHeight="1">
      <c r="A758" s="31"/>
      <c r="B758" s="31"/>
      <c r="L758" s="31"/>
      <c r="N758" s="31"/>
      <c r="O758" s="31"/>
      <c r="AE758" s="31"/>
      <c r="AF758" s="73"/>
    </row>
    <row r="759" spans="1:32" ht="15" hidden="1" customHeight="1">
      <c r="A759" s="31"/>
      <c r="B759" s="31"/>
      <c r="L759" s="31"/>
      <c r="N759" s="31"/>
      <c r="O759" s="31"/>
      <c r="AE759" s="31"/>
      <c r="AF759" s="73"/>
    </row>
    <row r="760" spans="1:32" ht="15" hidden="1" customHeight="1">
      <c r="A760" s="31"/>
      <c r="B760" s="31"/>
      <c r="L760" s="31"/>
      <c r="N760" s="31"/>
      <c r="O760" s="31"/>
      <c r="AE760" s="31"/>
      <c r="AF760" s="73"/>
    </row>
    <row r="761" spans="1:32" ht="15" hidden="1" customHeight="1">
      <c r="A761" s="31"/>
      <c r="B761" s="31"/>
      <c r="L761" s="31"/>
      <c r="N761" s="31"/>
      <c r="O761" s="31"/>
      <c r="AE761" s="31"/>
      <c r="AF761" s="73"/>
    </row>
    <row r="762" spans="1:32" ht="15" hidden="1" customHeight="1">
      <c r="A762" s="31"/>
      <c r="B762" s="31"/>
      <c r="L762" s="31"/>
      <c r="N762" s="31"/>
      <c r="O762" s="31"/>
      <c r="AE762" s="31"/>
      <c r="AF762" s="73"/>
    </row>
    <row r="763" spans="1:32" ht="15" hidden="1" customHeight="1">
      <c r="A763" s="31"/>
      <c r="B763" s="31"/>
      <c r="L763" s="31"/>
      <c r="N763" s="31"/>
      <c r="O763" s="31"/>
      <c r="AE763" s="31"/>
      <c r="AF763" s="73"/>
    </row>
    <row r="764" spans="1:32" ht="15" hidden="1" customHeight="1">
      <c r="A764" s="31"/>
      <c r="B764" s="31"/>
      <c r="L764" s="31"/>
      <c r="N764" s="31"/>
      <c r="O764" s="31"/>
      <c r="AE764" s="31"/>
      <c r="AF764" s="73"/>
    </row>
    <row r="765" spans="1:32" ht="15" hidden="1" customHeight="1">
      <c r="A765" s="31"/>
      <c r="B765" s="31"/>
      <c r="L765" s="31"/>
      <c r="N765" s="31"/>
      <c r="O765" s="31"/>
      <c r="AE765" s="31"/>
      <c r="AF765" s="73"/>
    </row>
    <row r="766" spans="1:32" ht="15" hidden="1" customHeight="1">
      <c r="A766" s="31"/>
      <c r="B766" s="31"/>
      <c r="L766" s="31"/>
      <c r="N766" s="31"/>
      <c r="O766" s="31"/>
      <c r="AE766" s="31"/>
      <c r="AF766" s="73"/>
    </row>
    <row r="767" spans="1:32" ht="15" hidden="1" customHeight="1">
      <c r="A767" s="31"/>
      <c r="B767" s="31"/>
      <c r="L767" s="31"/>
      <c r="N767" s="31"/>
      <c r="O767" s="31"/>
      <c r="AE767" s="31"/>
      <c r="AF767" s="73"/>
    </row>
    <row r="768" spans="1:32" ht="15" hidden="1" customHeight="1">
      <c r="A768" s="31"/>
      <c r="B768" s="31"/>
      <c r="L768" s="31"/>
      <c r="N768" s="31"/>
      <c r="O768" s="31"/>
      <c r="AE768" s="31"/>
      <c r="AF768" s="73"/>
    </row>
    <row r="769" spans="1:32" ht="15" hidden="1" customHeight="1">
      <c r="A769" s="31"/>
      <c r="B769" s="31"/>
      <c r="L769" s="31"/>
      <c r="N769" s="31"/>
      <c r="O769" s="31"/>
      <c r="AE769" s="31"/>
      <c r="AF769" s="73"/>
    </row>
    <row r="770" spans="1:32" ht="15" hidden="1" customHeight="1">
      <c r="A770" s="31"/>
      <c r="B770" s="31"/>
      <c r="L770" s="31"/>
      <c r="N770" s="31"/>
      <c r="O770" s="31"/>
      <c r="AE770" s="31"/>
      <c r="AF770" s="73"/>
    </row>
    <row r="771" spans="1:32" ht="15" hidden="1" customHeight="1">
      <c r="A771" s="31"/>
      <c r="B771" s="31"/>
      <c r="L771" s="31"/>
      <c r="N771" s="31"/>
      <c r="O771" s="31"/>
      <c r="AE771" s="31"/>
      <c r="AF771" s="73"/>
    </row>
    <row r="772" spans="1:32" ht="15" hidden="1" customHeight="1">
      <c r="A772" s="31"/>
      <c r="B772" s="31"/>
      <c r="L772" s="31"/>
      <c r="N772" s="31"/>
      <c r="O772" s="31"/>
      <c r="AE772" s="31"/>
      <c r="AF772" s="73"/>
    </row>
    <row r="773" spans="1:32" ht="15" hidden="1" customHeight="1">
      <c r="A773" s="31"/>
      <c r="B773" s="31"/>
      <c r="L773" s="31"/>
      <c r="N773" s="31"/>
      <c r="O773" s="31"/>
      <c r="AE773" s="31"/>
      <c r="AF773" s="73"/>
    </row>
    <row r="774" spans="1:32" ht="15" hidden="1" customHeight="1">
      <c r="A774" s="31"/>
      <c r="B774" s="31"/>
      <c r="L774" s="31"/>
      <c r="N774" s="31"/>
      <c r="O774" s="31"/>
      <c r="AE774" s="31"/>
      <c r="AF774" s="73"/>
    </row>
    <row r="775" spans="1:32" ht="0" hidden="1" customHeight="1">
      <c r="A775" s="31"/>
      <c r="B775" s="31"/>
      <c r="L775" s="31"/>
      <c r="N775" s="31"/>
      <c r="O775" s="31"/>
      <c r="AE775" s="31"/>
      <c r="AF775" s="73"/>
    </row>
    <row r="776" spans="1:32" ht="0" hidden="1" customHeight="1">
      <c r="A776" s="31"/>
      <c r="B776" s="31"/>
      <c r="L776" s="31"/>
      <c r="N776" s="31"/>
      <c r="O776" s="31"/>
      <c r="AE776" s="31"/>
      <c r="AF776" s="73"/>
    </row>
    <row r="777" spans="1:32" ht="0" hidden="1" customHeight="1">
      <c r="A777" s="31"/>
      <c r="B777" s="31"/>
      <c r="L777" s="31"/>
      <c r="N777" s="31"/>
      <c r="O777" s="31"/>
      <c r="AE777" s="31"/>
      <c r="AF777" s="73"/>
    </row>
    <row r="778" spans="1:32" ht="0" hidden="1" customHeight="1">
      <c r="A778" s="31"/>
      <c r="B778" s="31"/>
      <c r="L778" s="31"/>
      <c r="N778" s="31"/>
      <c r="O778" s="31"/>
      <c r="AE778" s="31"/>
      <c r="AF778" s="73"/>
    </row>
    <row r="779" spans="1:32" ht="0" hidden="1" customHeight="1">
      <c r="A779" s="31"/>
      <c r="B779" s="31"/>
      <c r="L779" s="31"/>
      <c r="N779" s="31"/>
      <c r="O779" s="31"/>
      <c r="AE779" s="31"/>
      <c r="AF779" s="73"/>
    </row>
    <row r="780" spans="1:32" ht="0" hidden="1" customHeight="1">
      <c r="A780" s="31"/>
      <c r="B780" s="31"/>
      <c r="L780" s="31"/>
      <c r="N780" s="31"/>
      <c r="O780" s="31"/>
      <c r="AE780" s="31"/>
      <c r="AF780" s="73"/>
    </row>
  </sheetData>
  <sheetProtection sheet="1" objects="1" scenarios="1" selectLockedCells="1"/>
  <dataConsolidate/>
  <mergeCells count="37">
    <mergeCell ref="H20:AC20"/>
    <mergeCell ref="B1:AD6"/>
    <mergeCell ref="B7:AD7"/>
    <mergeCell ref="B9:AD9"/>
    <mergeCell ref="B10:AD10"/>
    <mergeCell ref="C15:AC15"/>
    <mergeCell ref="F18:H18"/>
    <mergeCell ref="J18:P18"/>
    <mergeCell ref="S18:U18"/>
    <mergeCell ref="W18:AC18"/>
    <mergeCell ref="B12:L12"/>
    <mergeCell ref="G16:AC16"/>
    <mergeCell ref="F17:AC17"/>
    <mergeCell ref="AB11:AD11"/>
    <mergeCell ref="Z11:AA11"/>
    <mergeCell ref="C52:AC55"/>
    <mergeCell ref="F42:H42"/>
    <mergeCell ref="J42:P42"/>
    <mergeCell ref="S42:U42"/>
    <mergeCell ref="W42:AC42"/>
    <mergeCell ref="H44:AC44"/>
    <mergeCell ref="J48:V48"/>
    <mergeCell ref="E41:AC41"/>
    <mergeCell ref="J24:V24"/>
    <mergeCell ref="C26:AC26"/>
    <mergeCell ref="H32:AC32"/>
    <mergeCell ref="J36:V36"/>
    <mergeCell ref="C38:AC38"/>
    <mergeCell ref="H39:AC39"/>
    <mergeCell ref="L40:AC40"/>
    <mergeCell ref="H27:AC27"/>
    <mergeCell ref="L28:AC28"/>
    <mergeCell ref="E29:AC29"/>
    <mergeCell ref="F30:H30"/>
    <mergeCell ref="J30:P30"/>
    <mergeCell ref="S30:U30"/>
    <mergeCell ref="W30:AC30"/>
  </mergeCells>
  <dataValidations count="1">
    <dataValidation allowBlank="1" showInputMessage="1" showErrorMessage="1" sqref="B12:L12"/>
  </dataValidations>
  <hyperlinks>
    <hyperlink ref="AB11:AD11" location="Índice!A1" display="Índice"/>
  </hyperlinks>
  <printOptions horizontalCentered="1"/>
  <pageMargins left="0.70866141732283472" right="0.70866141732283472" top="0.74803149606299213" bottom="0.74803149606299213" header="0.31496062992125984" footer="0.31496062992125984"/>
  <pageSetup scale="74" fitToHeight="200" orientation="portrait" r:id="rId1"/>
  <headerFooter>
    <oddHeader>&amp;CMódulo 1 Sección III
Informantes</oddHeader>
    <oddFooter>&amp;LCenso Nacional de Gobierno, Seguridad Pública y Sistema Penitenciario Estatales 2017&amp;R&amp;P de &amp;N</oddFooter>
  </headerFooter>
  <drawing r:id="rId2"/>
</worksheet>
</file>

<file path=xl/worksheets/sheet4.xml><?xml version="1.0" encoding="utf-8"?>
<worksheet xmlns="http://schemas.openxmlformats.org/spreadsheetml/2006/main" xmlns:r="http://schemas.openxmlformats.org/officeDocument/2006/relationships">
  <dimension ref="A1:AN662"/>
  <sheetViews>
    <sheetView tabSelected="1" view="pageBreakPreview" zoomScaleNormal="100" zoomScaleSheetLayoutView="100" workbookViewId="0">
      <selection activeCell="B23" sqref="B23"/>
    </sheetView>
  </sheetViews>
  <sheetFormatPr baseColWidth="10" defaultColWidth="0" defaultRowHeight="0" customHeight="1" zeroHeight="1"/>
  <cols>
    <col min="1" max="2" width="3.7109375" style="133" customWidth="1"/>
    <col min="3" max="3" width="3.7109375" style="123" customWidth="1"/>
    <col min="4" max="4" width="4" style="123" customWidth="1"/>
    <col min="5" max="11" width="3.7109375" style="123" customWidth="1"/>
    <col min="12" max="12" width="3.7109375" style="133" customWidth="1"/>
    <col min="13" max="13" width="3.7109375" style="123" customWidth="1"/>
    <col min="14" max="15" width="3.7109375" style="133" customWidth="1"/>
    <col min="16" max="28" width="3.7109375" style="123" customWidth="1"/>
    <col min="29" max="29" width="4.42578125" style="123" customWidth="1"/>
    <col min="30" max="30" width="4.28515625" style="123" customWidth="1"/>
    <col min="31" max="31" width="4.140625" style="66" customWidth="1"/>
    <col min="32" max="32" width="4" style="78" hidden="1" customWidth="1"/>
    <col min="33" max="40" width="0" style="66" hidden="1" customWidth="1"/>
    <col min="41" max="16384" width="4.140625" style="66" hidden="1"/>
  </cols>
  <sheetData>
    <row r="1" spans="1:36" ht="15.75" customHeight="1">
      <c r="A1" s="50"/>
      <c r="B1" s="404" t="s">
        <v>411</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65"/>
      <c r="AH1" s="327" t="s">
        <v>619</v>
      </c>
      <c r="AI1" s="327" t="s">
        <v>620</v>
      </c>
      <c r="AJ1" s="327" t="s">
        <v>621</v>
      </c>
    </row>
    <row r="2" spans="1:36" ht="15.75" customHeight="1">
      <c r="A2" s="50"/>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65"/>
      <c r="AH2" s="328"/>
      <c r="AI2" s="329"/>
      <c r="AJ2" s="330"/>
    </row>
    <row r="3" spans="1:36" ht="15.75" customHeight="1">
      <c r="A3" s="50"/>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65"/>
      <c r="AH3" s="328" t="s">
        <v>622</v>
      </c>
      <c r="AI3" s="329">
        <v>1</v>
      </c>
      <c r="AJ3" s="330">
        <v>1</v>
      </c>
    </row>
    <row r="4" spans="1:36" ht="15.75" customHeight="1">
      <c r="A4" s="50"/>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65"/>
      <c r="AH4" s="327"/>
      <c r="AI4" s="329">
        <v>2</v>
      </c>
      <c r="AJ4" s="330">
        <v>2</v>
      </c>
    </row>
    <row r="5" spans="1:36" ht="15" customHeight="1">
      <c r="A5" s="52"/>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232"/>
      <c r="AH5" s="327"/>
      <c r="AI5" s="329">
        <v>3</v>
      </c>
      <c r="AJ5" s="330">
        <v>9</v>
      </c>
    </row>
    <row r="6" spans="1:36" ht="63.75" customHeight="1">
      <c r="A6" s="52"/>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232"/>
      <c r="AH6" s="327"/>
      <c r="AI6" s="329">
        <v>9</v>
      </c>
      <c r="AJ6" s="327"/>
    </row>
    <row r="7" spans="1:36" ht="15" customHeight="1">
      <c r="A7" s="52"/>
      <c r="B7" s="562" t="s">
        <v>44</v>
      </c>
      <c r="C7" s="562"/>
      <c r="D7" s="562"/>
      <c r="E7" s="562"/>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232"/>
      <c r="AF7" s="233"/>
    </row>
    <row r="8" spans="1:36" ht="21" customHeight="1">
      <c r="A8" s="234"/>
      <c r="B8" s="65"/>
      <c r="C8" s="235"/>
      <c r="D8" s="235"/>
      <c r="E8" s="235"/>
      <c r="F8" s="236"/>
      <c r="G8" s="235"/>
      <c r="H8" s="235"/>
      <c r="I8" s="235"/>
      <c r="J8" s="237"/>
      <c r="K8" s="65"/>
      <c r="L8" s="65"/>
      <c r="M8" s="65"/>
      <c r="N8" s="65"/>
      <c r="O8" s="232"/>
      <c r="P8" s="232"/>
      <c r="Q8" s="232"/>
      <c r="R8" s="232"/>
      <c r="S8" s="232"/>
      <c r="T8" s="232"/>
      <c r="U8" s="232"/>
      <c r="V8" s="232"/>
      <c r="W8" s="235"/>
      <c r="X8" s="235"/>
      <c r="Y8" s="235"/>
      <c r="Z8" s="235"/>
      <c r="AA8" s="235"/>
      <c r="AB8" s="569" t="s">
        <v>403</v>
      </c>
      <c r="AC8" s="569"/>
      <c r="AD8" s="569"/>
      <c r="AE8" s="232"/>
      <c r="AF8" s="233"/>
    </row>
    <row r="9" spans="1:36" ht="19.5">
      <c r="A9" s="238"/>
      <c r="B9" s="440" t="str">
        <f>IF(Presentación!$B$9="","",Presentación!$B$9)</f>
        <v>Veracruz de Ignacio de la Llave</v>
      </c>
      <c r="C9" s="441"/>
      <c r="D9" s="441"/>
      <c r="E9" s="441"/>
      <c r="F9" s="441"/>
      <c r="G9" s="441"/>
      <c r="H9" s="441"/>
      <c r="I9" s="441"/>
      <c r="J9" s="441"/>
      <c r="K9" s="441"/>
      <c r="L9" s="442"/>
      <c r="M9" s="118"/>
      <c r="N9" s="79" t="str">
        <f>IF(Presentación!$N$9="","",Presentación!$N$9)</f>
        <v>30</v>
      </c>
      <c r="O9" s="239"/>
      <c r="P9" s="239"/>
      <c r="Q9" s="239"/>
      <c r="R9" s="239"/>
      <c r="S9" s="239"/>
      <c r="T9" s="239"/>
      <c r="U9" s="239"/>
      <c r="V9" s="239"/>
      <c r="W9" s="239"/>
      <c r="X9" s="239"/>
      <c r="Y9" s="239"/>
      <c r="Z9" s="239"/>
      <c r="AA9" s="239"/>
      <c r="AB9" s="66"/>
      <c r="AC9" s="66"/>
      <c r="AD9" s="66"/>
      <c r="AE9" s="72"/>
      <c r="AF9" s="240"/>
    </row>
    <row r="10" spans="1:36" ht="15.75" thickBot="1">
      <c r="A10" s="238"/>
      <c r="B10" s="241"/>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72"/>
      <c r="AF10" s="240"/>
    </row>
    <row r="11" spans="1:36" ht="15.75" thickBot="1">
      <c r="A11" s="242"/>
      <c r="B11" s="481" t="s">
        <v>396</v>
      </c>
      <c r="C11" s="482"/>
      <c r="D11" s="482"/>
      <c r="E11" s="482"/>
      <c r="F11" s="482"/>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3"/>
      <c r="AE11" s="72"/>
      <c r="AF11" s="240"/>
    </row>
    <row r="12" spans="1:36" ht="15">
      <c r="A12" s="243"/>
      <c r="B12" s="563" t="s">
        <v>423</v>
      </c>
      <c r="C12" s="564"/>
      <c r="D12" s="564"/>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c r="AD12" s="565"/>
      <c r="AE12" s="72"/>
      <c r="AF12" s="240"/>
    </row>
    <row r="13" spans="1:36" ht="39" customHeight="1">
      <c r="A13" s="243"/>
      <c r="B13" s="244"/>
      <c r="C13" s="476" t="s">
        <v>464</v>
      </c>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7"/>
      <c r="AE13" s="72"/>
      <c r="AF13" s="240"/>
    </row>
    <row r="14" spans="1:36" ht="25.5" customHeight="1">
      <c r="A14" s="243"/>
      <c r="B14" s="244"/>
      <c r="C14" s="471" t="s">
        <v>480</v>
      </c>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2"/>
      <c r="AE14" s="72"/>
      <c r="AF14" s="240"/>
    </row>
    <row r="15" spans="1:36" ht="48.75" customHeight="1">
      <c r="A15" s="243"/>
      <c r="B15" s="244"/>
      <c r="C15" s="545" t="s">
        <v>481</v>
      </c>
      <c r="D15" s="545"/>
      <c r="E15" s="545"/>
      <c r="F15" s="545"/>
      <c r="G15" s="545"/>
      <c r="H15" s="545"/>
      <c r="I15" s="545"/>
      <c r="J15" s="545"/>
      <c r="K15" s="545"/>
      <c r="L15" s="545"/>
      <c r="M15" s="545"/>
      <c r="N15" s="545"/>
      <c r="O15" s="545"/>
      <c r="P15" s="545"/>
      <c r="Q15" s="545"/>
      <c r="R15" s="545"/>
      <c r="S15" s="545"/>
      <c r="T15" s="545"/>
      <c r="U15" s="545"/>
      <c r="V15" s="545"/>
      <c r="W15" s="545"/>
      <c r="X15" s="545"/>
      <c r="Y15" s="545"/>
      <c r="Z15" s="545"/>
      <c r="AA15" s="545"/>
      <c r="AB15" s="545"/>
      <c r="AC15" s="545"/>
      <c r="AD15" s="546"/>
      <c r="AE15" s="72"/>
      <c r="AF15" s="240"/>
    </row>
    <row r="16" spans="1:36" ht="24.75" customHeight="1">
      <c r="A16" s="243"/>
      <c r="B16" s="244"/>
      <c r="C16" s="471" t="s">
        <v>433</v>
      </c>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471"/>
      <c r="AD16" s="472"/>
      <c r="AE16" s="72"/>
      <c r="AF16" s="240"/>
    </row>
    <row r="17" spans="1:32" ht="15">
      <c r="A17" s="243"/>
      <c r="B17" s="245"/>
      <c r="C17" s="521" t="s">
        <v>434</v>
      </c>
      <c r="D17" s="521"/>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2"/>
      <c r="AE17" s="72"/>
      <c r="AF17" s="240"/>
    </row>
    <row r="18" spans="1:32" ht="15">
      <c r="A18" s="238"/>
      <c r="B18" s="241"/>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72"/>
      <c r="AF18" s="240"/>
    </row>
    <row r="19" spans="1:32" ht="27" customHeight="1">
      <c r="A19" s="238" t="s">
        <v>39</v>
      </c>
      <c r="B19" s="501" t="s">
        <v>482</v>
      </c>
      <c r="C19" s="501"/>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232"/>
      <c r="AF19" s="233"/>
    </row>
    <row r="20" spans="1:32" ht="47.25" customHeight="1">
      <c r="A20" s="243"/>
      <c r="B20" s="246"/>
      <c r="C20" s="471" t="s">
        <v>483</v>
      </c>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1"/>
      <c r="AD20" s="471"/>
      <c r="AE20" s="72"/>
      <c r="AF20" s="240"/>
    </row>
    <row r="21" spans="1:32" ht="15" customHeight="1">
      <c r="A21" s="238"/>
      <c r="B21" s="247"/>
      <c r="C21" s="471" t="s">
        <v>397</v>
      </c>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72"/>
      <c r="AF21" s="240"/>
    </row>
    <row r="22" spans="1:32" ht="15" customHeight="1" thickBot="1">
      <c r="A22" s="238"/>
      <c r="B22" s="248"/>
      <c r="C22" s="235"/>
      <c r="D22" s="235"/>
      <c r="E22" s="235"/>
      <c r="F22" s="235"/>
      <c r="G22" s="235"/>
      <c r="H22" s="235"/>
      <c r="I22" s="235"/>
      <c r="J22" s="235"/>
      <c r="K22" s="235"/>
      <c r="L22" s="235"/>
      <c r="M22" s="235"/>
      <c r="N22" s="235"/>
      <c r="O22" s="249"/>
      <c r="P22" s="249"/>
      <c r="Q22" s="249"/>
      <c r="R22" s="249"/>
      <c r="S22" s="249"/>
      <c r="T22" s="249"/>
      <c r="U22" s="249"/>
      <c r="V22" s="249"/>
      <c r="W22" s="235"/>
      <c r="X22" s="249"/>
      <c r="Y22" s="249"/>
      <c r="Z22" s="249"/>
      <c r="AA22" s="249"/>
      <c r="AB22" s="249"/>
      <c r="AC22" s="249"/>
      <c r="AD22" s="249"/>
      <c r="AE22" s="249"/>
      <c r="AF22" s="250"/>
    </row>
    <row r="23" spans="1:32" ht="15.75" thickBot="1">
      <c r="A23" s="243"/>
      <c r="B23" s="251"/>
      <c r="C23" s="235" t="s">
        <v>206</v>
      </c>
      <c r="D23" s="235"/>
      <c r="E23" s="65"/>
      <c r="F23" s="65"/>
      <c r="G23" s="65"/>
      <c r="H23" s="65"/>
      <c r="I23" s="65"/>
      <c r="J23" s="251"/>
      <c r="K23" s="232" t="s">
        <v>207</v>
      </c>
      <c r="L23" s="65"/>
      <c r="M23" s="235"/>
      <c r="N23" s="65"/>
      <c r="O23" s="232"/>
      <c r="P23" s="232"/>
      <c r="Q23" s="65"/>
      <c r="R23" s="251"/>
      <c r="S23" s="232" t="s">
        <v>208</v>
      </c>
      <c r="T23" s="65"/>
      <c r="U23" s="232"/>
      <c r="V23" s="232"/>
      <c r="W23" s="232"/>
      <c r="X23" s="232"/>
      <c r="Y23" s="232"/>
      <c r="Z23" s="232"/>
      <c r="AA23" s="232"/>
      <c r="AB23" s="232"/>
      <c r="AC23" s="232"/>
      <c r="AD23" s="232"/>
      <c r="AE23" s="232"/>
      <c r="AF23" s="233"/>
    </row>
    <row r="24" spans="1:32" ht="15">
      <c r="A24" s="243"/>
      <c r="B24" s="450" t="str">
        <f>IF(COUNTIF(B23:R23,"X")&gt;1,"ERROR: Seleccionar sólo un código","")</f>
        <v/>
      </c>
      <c r="C24" s="450"/>
      <c r="D24" s="450"/>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232"/>
      <c r="AF24" s="233"/>
    </row>
    <row r="25" spans="1:32" ht="15">
      <c r="A25" s="243"/>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32"/>
      <c r="AF25" s="233"/>
    </row>
    <row r="26" spans="1:32" ht="15">
      <c r="A26" s="243"/>
      <c r="B26" s="253"/>
      <c r="C26" s="235"/>
      <c r="D26" s="235"/>
      <c r="E26" s="65"/>
      <c r="F26" s="65"/>
      <c r="G26" s="65"/>
      <c r="H26" s="65"/>
      <c r="I26" s="65"/>
      <c r="J26" s="253"/>
      <c r="K26" s="232"/>
      <c r="L26" s="65"/>
      <c r="M26" s="235"/>
      <c r="N26" s="65"/>
      <c r="O26" s="232"/>
      <c r="P26" s="232"/>
      <c r="Q26" s="65"/>
      <c r="R26" s="253"/>
      <c r="S26" s="232"/>
      <c r="T26" s="65"/>
      <c r="U26" s="232"/>
      <c r="V26" s="232"/>
      <c r="W26" s="232"/>
      <c r="X26" s="232"/>
      <c r="Y26" s="232"/>
      <c r="Z26" s="232"/>
      <c r="AA26" s="232"/>
      <c r="AB26" s="232"/>
      <c r="AC26" s="232"/>
      <c r="AD26" s="232"/>
      <c r="AE26" s="232"/>
      <c r="AF26" s="233"/>
    </row>
    <row r="27" spans="1:32" ht="26.25" customHeight="1">
      <c r="A27" s="238" t="s">
        <v>40</v>
      </c>
      <c r="B27" s="501" t="s">
        <v>484</v>
      </c>
      <c r="C27" s="501"/>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232"/>
      <c r="AF27" s="233"/>
    </row>
    <row r="28" spans="1:32" s="254" customFormat="1" ht="25.5" customHeight="1">
      <c r="A28" s="238"/>
      <c r="B28" s="368"/>
      <c r="C28" s="452" t="s">
        <v>485</v>
      </c>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232"/>
      <c r="AF28" s="233"/>
    </row>
    <row r="29" spans="1:32" ht="15" customHeight="1">
      <c r="A29" s="238"/>
      <c r="B29" s="247"/>
      <c r="C29" s="471" t="s">
        <v>397</v>
      </c>
      <c r="D29" s="471"/>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72"/>
      <c r="AF29" s="240"/>
    </row>
    <row r="30" spans="1:32" ht="15" customHeight="1" thickBot="1">
      <c r="A30" s="238"/>
      <c r="B30" s="248"/>
      <c r="C30" s="235"/>
      <c r="D30" s="235"/>
      <c r="E30" s="235"/>
      <c r="F30" s="235"/>
      <c r="G30" s="235"/>
      <c r="H30" s="235"/>
      <c r="I30" s="235"/>
      <c r="J30" s="235"/>
      <c r="K30" s="235"/>
      <c r="L30" s="235"/>
      <c r="M30" s="235"/>
      <c r="N30" s="235"/>
      <c r="O30" s="249"/>
      <c r="P30" s="249"/>
      <c r="Q30" s="249"/>
      <c r="R30" s="249"/>
      <c r="S30" s="249"/>
      <c r="T30" s="249"/>
      <c r="U30" s="249"/>
      <c r="V30" s="249"/>
      <c r="W30" s="235"/>
      <c r="X30" s="249"/>
      <c r="Y30" s="249"/>
      <c r="Z30" s="249"/>
      <c r="AA30" s="249"/>
      <c r="AB30" s="249"/>
      <c r="AC30" s="249"/>
      <c r="AD30" s="249"/>
      <c r="AE30" s="249"/>
      <c r="AF30" s="250"/>
    </row>
    <row r="31" spans="1:32" ht="15.75" thickBot="1">
      <c r="A31" s="243"/>
      <c r="B31" s="251"/>
      <c r="C31" s="235" t="s">
        <v>206</v>
      </c>
      <c r="D31" s="235"/>
      <c r="E31" s="65"/>
      <c r="F31" s="65"/>
      <c r="G31" s="65"/>
      <c r="H31" s="65"/>
      <c r="I31" s="65"/>
      <c r="J31" s="251"/>
      <c r="K31" s="232" t="s">
        <v>527</v>
      </c>
      <c r="L31" s="65"/>
      <c r="M31" s="235"/>
      <c r="N31" s="65"/>
      <c r="O31" s="232"/>
      <c r="P31" s="232"/>
      <c r="Q31" s="65"/>
      <c r="R31" s="251"/>
      <c r="S31" s="232" t="s">
        <v>528</v>
      </c>
      <c r="T31" s="65"/>
      <c r="U31" s="232"/>
      <c r="V31" s="232"/>
      <c r="W31" s="232"/>
      <c r="X31" s="232"/>
      <c r="Y31" s="232"/>
      <c r="Z31" s="232"/>
      <c r="AA31" s="232"/>
      <c r="AB31" s="232"/>
      <c r="AC31" s="232"/>
      <c r="AD31" s="232"/>
      <c r="AE31" s="232"/>
      <c r="AF31" s="250"/>
    </row>
    <row r="32" spans="1:32" ht="15">
      <c r="A32" s="243"/>
      <c r="B32" s="450" t="str">
        <f>IF(COUNTIF(B31:R31,"X")&gt;1,"ERROR: Seleccionar sólo un código","")</f>
        <v/>
      </c>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232"/>
      <c r="AF32" s="250"/>
    </row>
    <row r="33" spans="1:33" ht="15">
      <c r="A33" s="243"/>
      <c r="B33" s="255"/>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32"/>
      <c r="AF33" s="250"/>
    </row>
    <row r="34" spans="1:33" ht="15">
      <c r="A34" s="243"/>
      <c r="B34" s="253"/>
      <c r="C34" s="235"/>
      <c r="D34" s="235"/>
      <c r="E34" s="65"/>
      <c r="F34" s="65"/>
      <c r="G34" s="65"/>
      <c r="H34" s="65"/>
      <c r="I34" s="65"/>
      <c r="J34" s="253"/>
      <c r="K34" s="232"/>
      <c r="L34" s="65"/>
      <c r="M34" s="235"/>
      <c r="N34" s="65"/>
      <c r="O34" s="232"/>
      <c r="P34" s="232"/>
      <c r="Q34" s="65"/>
      <c r="R34" s="253"/>
      <c r="S34" s="232"/>
      <c r="T34" s="65"/>
      <c r="U34" s="232"/>
      <c r="V34" s="232"/>
      <c r="W34" s="232"/>
      <c r="X34" s="232"/>
      <c r="Y34" s="232"/>
      <c r="Z34" s="232"/>
      <c r="AA34" s="232"/>
      <c r="AB34" s="232"/>
      <c r="AC34" s="232"/>
      <c r="AD34" s="232"/>
      <c r="AE34" s="232"/>
      <c r="AF34" s="250"/>
    </row>
    <row r="35" spans="1:33" ht="31.5" customHeight="1">
      <c r="A35" s="256" t="s">
        <v>41</v>
      </c>
      <c r="B35" s="501" t="s">
        <v>486</v>
      </c>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232"/>
      <c r="AF35" s="233"/>
    </row>
    <row r="36" spans="1:33" ht="40.5" customHeight="1">
      <c r="A36" s="257"/>
      <c r="B36" s="258"/>
      <c r="C36" s="540" t="s">
        <v>487</v>
      </c>
      <c r="D36" s="540"/>
      <c r="E36" s="540"/>
      <c r="F36" s="540"/>
      <c r="G36" s="540"/>
      <c r="H36" s="540"/>
      <c r="I36" s="540"/>
      <c r="J36" s="540"/>
      <c r="K36" s="540"/>
      <c r="L36" s="540"/>
      <c r="M36" s="540"/>
      <c r="N36" s="540"/>
      <c r="O36" s="540"/>
      <c r="P36" s="540"/>
      <c r="Q36" s="540"/>
      <c r="R36" s="540"/>
      <c r="S36" s="540"/>
      <c r="T36" s="540"/>
      <c r="U36" s="540"/>
      <c r="V36" s="540"/>
      <c r="W36" s="540"/>
      <c r="X36" s="540"/>
      <c r="Y36" s="540"/>
      <c r="Z36" s="540"/>
      <c r="AA36" s="540"/>
      <c r="AB36" s="540"/>
      <c r="AC36" s="540"/>
      <c r="AD36" s="540"/>
      <c r="AE36" s="258"/>
    </row>
    <row r="37" spans="1:33" ht="23.25" customHeight="1">
      <c r="A37" s="243"/>
      <c r="B37" s="246"/>
      <c r="C37" s="471" t="s">
        <v>443</v>
      </c>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72"/>
      <c r="AF37" s="240"/>
    </row>
    <row r="38" spans="1:33" ht="15">
      <c r="A38" s="259"/>
      <c r="B38" s="622" t="str">
        <f>IF(COUNTIF(J31:R31,"X")&gt;0,"De acuerdo con la respuesta anterior, esta pregunta no debe ser contestada","")</f>
        <v/>
      </c>
      <c r="C38" s="622"/>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260"/>
      <c r="AD38" s="260"/>
      <c r="AE38" s="232"/>
      <c r="AF38" s="233"/>
    </row>
    <row r="39" spans="1:33" ht="54" customHeight="1">
      <c r="A39" s="259"/>
      <c r="B39" s="232"/>
      <c r="C39" s="260"/>
      <c r="D39" s="609" t="s">
        <v>186</v>
      </c>
      <c r="E39" s="610"/>
      <c r="F39" s="610"/>
      <c r="G39" s="610"/>
      <c r="H39" s="610"/>
      <c r="I39" s="610"/>
      <c r="J39" s="610"/>
      <c r="K39" s="610"/>
      <c r="L39" s="610"/>
      <c r="M39" s="610"/>
      <c r="N39" s="610"/>
      <c r="O39" s="610"/>
      <c r="P39" s="610"/>
      <c r="Q39" s="611"/>
      <c r="R39" s="568" t="s">
        <v>444</v>
      </c>
      <c r="S39" s="568"/>
      <c r="T39" s="568"/>
      <c r="U39" s="568"/>
      <c r="V39" s="568"/>
      <c r="W39" s="568"/>
      <c r="X39" s="568"/>
      <c r="Y39" s="66"/>
      <c r="Z39" s="66"/>
      <c r="AA39" s="66"/>
      <c r="AB39" s="66"/>
      <c r="AC39" s="66"/>
      <c r="AD39" s="66"/>
      <c r="AE39" s="232"/>
      <c r="AF39" s="233"/>
      <c r="AG39" s="331" t="s">
        <v>623</v>
      </c>
    </row>
    <row r="40" spans="1:33" ht="15">
      <c r="A40" s="259"/>
      <c r="B40" s="232"/>
      <c r="C40" s="260"/>
      <c r="D40" s="261" t="s">
        <v>209</v>
      </c>
      <c r="E40" s="547" t="s">
        <v>529</v>
      </c>
      <c r="F40" s="547"/>
      <c r="G40" s="547"/>
      <c r="H40" s="547"/>
      <c r="I40" s="547"/>
      <c r="J40" s="547"/>
      <c r="K40" s="547"/>
      <c r="L40" s="547"/>
      <c r="M40" s="547"/>
      <c r="N40" s="547"/>
      <c r="O40" s="547"/>
      <c r="P40" s="547"/>
      <c r="Q40" s="547"/>
      <c r="R40" s="560"/>
      <c r="S40" s="560"/>
      <c r="T40" s="560"/>
      <c r="U40" s="560"/>
      <c r="V40" s="560"/>
      <c r="W40" s="560"/>
      <c r="X40" s="560"/>
      <c r="Y40" s="66"/>
      <c r="Z40" s="66"/>
      <c r="AA40" s="66"/>
      <c r="AB40" s="66"/>
      <c r="AC40" s="66"/>
      <c r="AD40" s="66"/>
      <c r="AE40" s="232"/>
      <c r="AF40" s="233"/>
      <c r="AG40" s="66">
        <f>COUNTBLANK(R40:X53)+COUNTBLANK(I53)</f>
        <v>99</v>
      </c>
    </row>
    <row r="41" spans="1:33" ht="15.75" customHeight="1">
      <c r="A41" s="259"/>
      <c r="B41" s="232"/>
      <c r="C41" s="260"/>
      <c r="D41" s="261" t="s">
        <v>210</v>
      </c>
      <c r="E41" s="487" t="s">
        <v>223</v>
      </c>
      <c r="F41" s="488"/>
      <c r="G41" s="488"/>
      <c r="H41" s="488"/>
      <c r="I41" s="488"/>
      <c r="J41" s="488"/>
      <c r="K41" s="488"/>
      <c r="L41" s="488"/>
      <c r="M41" s="488"/>
      <c r="N41" s="488"/>
      <c r="O41" s="488"/>
      <c r="P41" s="488"/>
      <c r="Q41" s="489"/>
      <c r="R41" s="560"/>
      <c r="S41" s="560"/>
      <c r="T41" s="560"/>
      <c r="U41" s="560"/>
      <c r="V41" s="560"/>
      <c r="W41" s="560"/>
      <c r="X41" s="560"/>
      <c r="Y41" s="66"/>
      <c r="Z41" s="66"/>
      <c r="AA41" s="66"/>
      <c r="AB41" s="66"/>
      <c r="AC41" s="66"/>
      <c r="AD41" s="66"/>
      <c r="AE41" s="232"/>
      <c r="AF41" s="233"/>
    </row>
    <row r="42" spans="1:33" ht="15.75" customHeight="1">
      <c r="A42" s="259"/>
      <c r="B42" s="232"/>
      <c r="C42" s="260"/>
      <c r="D42" s="261" t="s">
        <v>211</v>
      </c>
      <c r="E42" s="487" t="s">
        <v>224</v>
      </c>
      <c r="F42" s="488"/>
      <c r="G42" s="488"/>
      <c r="H42" s="488"/>
      <c r="I42" s="488"/>
      <c r="J42" s="488"/>
      <c r="K42" s="488"/>
      <c r="L42" s="488"/>
      <c r="M42" s="488"/>
      <c r="N42" s="488"/>
      <c r="O42" s="488"/>
      <c r="P42" s="488"/>
      <c r="Q42" s="489"/>
      <c r="R42" s="560"/>
      <c r="S42" s="560"/>
      <c r="T42" s="560"/>
      <c r="U42" s="560"/>
      <c r="V42" s="560"/>
      <c r="W42" s="560"/>
      <c r="X42" s="560"/>
      <c r="Y42" s="66"/>
      <c r="Z42" s="66"/>
      <c r="AA42" s="66"/>
      <c r="AB42" s="66"/>
      <c r="AC42" s="66"/>
      <c r="AD42" s="66"/>
      <c r="AE42" s="232"/>
      <c r="AF42" s="233"/>
    </row>
    <row r="43" spans="1:33" ht="15.75" customHeight="1">
      <c r="A43" s="259"/>
      <c r="B43" s="232"/>
      <c r="C43" s="260"/>
      <c r="D43" s="261" t="s">
        <v>212</v>
      </c>
      <c r="E43" s="487" t="s">
        <v>225</v>
      </c>
      <c r="F43" s="488"/>
      <c r="G43" s="488"/>
      <c r="H43" s="488"/>
      <c r="I43" s="488"/>
      <c r="J43" s="488"/>
      <c r="K43" s="488"/>
      <c r="L43" s="488"/>
      <c r="M43" s="488"/>
      <c r="N43" s="488"/>
      <c r="O43" s="488"/>
      <c r="P43" s="488"/>
      <c r="Q43" s="489"/>
      <c r="R43" s="560"/>
      <c r="S43" s="560"/>
      <c r="T43" s="560"/>
      <c r="U43" s="560"/>
      <c r="V43" s="560"/>
      <c r="W43" s="560"/>
      <c r="X43" s="560"/>
      <c r="Y43" s="66"/>
      <c r="Z43" s="66"/>
      <c r="AA43" s="66"/>
      <c r="AB43" s="66"/>
      <c r="AC43" s="66"/>
      <c r="AD43" s="66"/>
      <c r="AE43" s="232"/>
      <c r="AF43" s="233"/>
    </row>
    <row r="44" spans="1:33" ht="15" customHeight="1">
      <c r="A44" s="259"/>
      <c r="B44" s="232"/>
      <c r="C44" s="260"/>
      <c r="D44" s="261" t="s">
        <v>213</v>
      </c>
      <c r="E44" s="487" t="s">
        <v>226</v>
      </c>
      <c r="F44" s="488"/>
      <c r="G44" s="488"/>
      <c r="H44" s="488"/>
      <c r="I44" s="488"/>
      <c r="J44" s="488"/>
      <c r="K44" s="488"/>
      <c r="L44" s="488"/>
      <c r="M44" s="488"/>
      <c r="N44" s="488"/>
      <c r="O44" s="488"/>
      <c r="P44" s="488"/>
      <c r="Q44" s="489"/>
      <c r="R44" s="560"/>
      <c r="S44" s="560"/>
      <c r="T44" s="560"/>
      <c r="U44" s="560"/>
      <c r="V44" s="560"/>
      <c r="W44" s="560"/>
      <c r="X44" s="560"/>
      <c r="Y44" s="66"/>
      <c r="Z44" s="66"/>
      <c r="AA44" s="66"/>
      <c r="AB44" s="66"/>
      <c r="AC44" s="66"/>
      <c r="AD44" s="66"/>
      <c r="AE44" s="232"/>
      <c r="AF44" s="233"/>
    </row>
    <row r="45" spans="1:33" ht="15.75" customHeight="1">
      <c r="A45" s="259"/>
      <c r="B45" s="232"/>
      <c r="C45" s="260"/>
      <c r="D45" s="261" t="s">
        <v>214</v>
      </c>
      <c r="E45" s="487" t="s">
        <v>276</v>
      </c>
      <c r="F45" s="488"/>
      <c r="G45" s="488"/>
      <c r="H45" s="488"/>
      <c r="I45" s="488"/>
      <c r="J45" s="488"/>
      <c r="K45" s="488"/>
      <c r="L45" s="488"/>
      <c r="M45" s="488"/>
      <c r="N45" s="488"/>
      <c r="O45" s="488"/>
      <c r="P45" s="488"/>
      <c r="Q45" s="489"/>
      <c r="R45" s="560"/>
      <c r="S45" s="560"/>
      <c r="T45" s="560"/>
      <c r="U45" s="560"/>
      <c r="V45" s="560"/>
      <c r="W45" s="560"/>
      <c r="X45" s="560"/>
      <c r="Y45" s="66"/>
      <c r="Z45" s="66"/>
      <c r="AA45" s="66"/>
      <c r="AB45" s="66"/>
      <c r="AC45" s="66"/>
      <c r="AD45" s="66"/>
      <c r="AE45" s="232"/>
      <c r="AF45" s="233"/>
    </row>
    <row r="46" spans="1:33" ht="15.75" customHeight="1">
      <c r="A46" s="259"/>
      <c r="B46" s="232"/>
      <c r="C46" s="260"/>
      <c r="D46" s="261" t="s">
        <v>215</v>
      </c>
      <c r="E46" s="487" t="s">
        <v>227</v>
      </c>
      <c r="F46" s="488"/>
      <c r="G46" s="488"/>
      <c r="H46" s="488"/>
      <c r="I46" s="488"/>
      <c r="J46" s="488"/>
      <c r="K46" s="488"/>
      <c r="L46" s="488"/>
      <c r="M46" s="488"/>
      <c r="N46" s="488"/>
      <c r="O46" s="488"/>
      <c r="P46" s="488"/>
      <c r="Q46" s="489"/>
      <c r="R46" s="560"/>
      <c r="S46" s="560"/>
      <c r="T46" s="560"/>
      <c r="U46" s="560"/>
      <c r="V46" s="560"/>
      <c r="W46" s="560"/>
      <c r="X46" s="560"/>
      <c r="Y46" s="66"/>
      <c r="Z46" s="66"/>
      <c r="AA46" s="66"/>
      <c r="AB46" s="66"/>
      <c r="AC46" s="66"/>
      <c r="AD46" s="66"/>
      <c r="AE46" s="232"/>
      <c r="AF46" s="233"/>
    </row>
    <row r="47" spans="1:33" ht="15.75" customHeight="1">
      <c r="A47" s="259"/>
      <c r="B47" s="232"/>
      <c r="C47" s="260"/>
      <c r="D47" s="261" t="s">
        <v>216</v>
      </c>
      <c r="E47" s="487" t="s">
        <v>228</v>
      </c>
      <c r="F47" s="488"/>
      <c r="G47" s="488"/>
      <c r="H47" s="488"/>
      <c r="I47" s="488"/>
      <c r="J47" s="488"/>
      <c r="K47" s="488"/>
      <c r="L47" s="488"/>
      <c r="M47" s="488"/>
      <c r="N47" s="488"/>
      <c r="O47" s="488"/>
      <c r="P47" s="488"/>
      <c r="Q47" s="489"/>
      <c r="R47" s="560"/>
      <c r="S47" s="560"/>
      <c r="T47" s="560"/>
      <c r="U47" s="560"/>
      <c r="V47" s="560"/>
      <c r="W47" s="560"/>
      <c r="X47" s="560"/>
      <c r="Y47" s="66"/>
      <c r="Z47" s="66"/>
      <c r="AA47" s="66"/>
      <c r="AB47" s="66"/>
      <c r="AC47" s="66"/>
      <c r="AD47" s="66"/>
      <c r="AE47" s="232"/>
      <c r="AF47" s="233"/>
    </row>
    <row r="48" spans="1:33" ht="15.75" customHeight="1">
      <c r="A48" s="259"/>
      <c r="B48" s="232"/>
      <c r="C48" s="260"/>
      <c r="D48" s="261" t="s">
        <v>217</v>
      </c>
      <c r="E48" s="487" t="s">
        <v>229</v>
      </c>
      <c r="F48" s="488"/>
      <c r="G48" s="488"/>
      <c r="H48" s="488"/>
      <c r="I48" s="488"/>
      <c r="J48" s="488"/>
      <c r="K48" s="488"/>
      <c r="L48" s="488"/>
      <c r="M48" s="488"/>
      <c r="N48" s="488"/>
      <c r="O48" s="488"/>
      <c r="P48" s="488"/>
      <c r="Q48" s="489"/>
      <c r="R48" s="560"/>
      <c r="S48" s="560"/>
      <c r="T48" s="560"/>
      <c r="U48" s="560"/>
      <c r="V48" s="560"/>
      <c r="W48" s="560"/>
      <c r="X48" s="560"/>
      <c r="Y48" s="66"/>
      <c r="Z48" s="66"/>
      <c r="AA48" s="66"/>
      <c r="AB48" s="66"/>
      <c r="AC48" s="66"/>
      <c r="AD48" s="66"/>
      <c r="AE48" s="232"/>
      <c r="AF48" s="233"/>
    </row>
    <row r="49" spans="1:35" ht="15.75" customHeight="1">
      <c r="A49" s="259"/>
      <c r="B49" s="232"/>
      <c r="C49" s="260"/>
      <c r="D49" s="261" t="s">
        <v>218</v>
      </c>
      <c r="E49" s="487" t="s">
        <v>230</v>
      </c>
      <c r="F49" s="488"/>
      <c r="G49" s="488"/>
      <c r="H49" s="488"/>
      <c r="I49" s="488"/>
      <c r="J49" s="488"/>
      <c r="K49" s="488"/>
      <c r="L49" s="488"/>
      <c r="M49" s="488"/>
      <c r="N49" s="488"/>
      <c r="O49" s="488"/>
      <c r="P49" s="488"/>
      <c r="Q49" s="489"/>
      <c r="R49" s="560"/>
      <c r="S49" s="560"/>
      <c r="T49" s="560"/>
      <c r="U49" s="560"/>
      <c r="V49" s="560"/>
      <c r="W49" s="560"/>
      <c r="X49" s="560"/>
      <c r="Y49" s="66"/>
      <c r="Z49" s="66"/>
      <c r="AA49" s="66"/>
      <c r="AB49" s="66"/>
      <c r="AC49" s="66"/>
      <c r="AD49" s="66"/>
      <c r="AE49" s="232"/>
      <c r="AF49" s="233"/>
    </row>
    <row r="50" spans="1:35" ht="15.75" customHeight="1">
      <c r="A50" s="259"/>
      <c r="B50" s="232"/>
      <c r="C50" s="260"/>
      <c r="D50" s="261" t="s">
        <v>219</v>
      </c>
      <c r="E50" s="487" t="s">
        <v>231</v>
      </c>
      <c r="F50" s="488"/>
      <c r="G50" s="488"/>
      <c r="H50" s="488"/>
      <c r="I50" s="488"/>
      <c r="J50" s="488"/>
      <c r="K50" s="488"/>
      <c r="L50" s="488"/>
      <c r="M50" s="488"/>
      <c r="N50" s="488"/>
      <c r="O50" s="488"/>
      <c r="P50" s="488"/>
      <c r="Q50" s="489"/>
      <c r="R50" s="560"/>
      <c r="S50" s="560"/>
      <c r="T50" s="560"/>
      <c r="U50" s="560"/>
      <c r="V50" s="560"/>
      <c r="W50" s="560"/>
      <c r="X50" s="560"/>
      <c r="Y50" s="66"/>
      <c r="Z50" s="66"/>
      <c r="AA50" s="66"/>
      <c r="AB50" s="66"/>
      <c r="AC50" s="66"/>
      <c r="AD50" s="66"/>
      <c r="AE50" s="232"/>
      <c r="AF50" s="233"/>
    </row>
    <row r="51" spans="1:35" ht="15.75" customHeight="1">
      <c r="A51" s="259"/>
      <c r="B51" s="232"/>
      <c r="C51" s="260"/>
      <c r="D51" s="261" t="s">
        <v>220</v>
      </c>
      <c r="E51" s="487" t="s">
        <v>232</v>
      </c>
      <c r="F51" s="488"/>
      <c r="G51" s="488"/>
      <c r="H51" s="488"/>
      <c r="I51" s="488"/>
      <c r="J51" s="488"/>
      <c r="K51" s="488"/>
      <c r="L51" s="488"/>
      <c r="M51" s="488"/>
      <c r="N51" s="488"/>
      <c r="O51" s="488"/>
      <c r="P51" s="488"/>
      <c r="Q51" s="489"/>
      <c r="R51" s="560"/>
      <c r="S51" s="560"/>
      <c r="T51" s="560"/>
      <c r="U51" s="560"/>
      <c r="V51" s="560"/>
      <c r="W51" s="560"/>
      <c r="X51" s="560"/>
      <c r="Y51" s="66"/>
      <c r="Z51" s="66"/>
      <c r="AA51" s="66"/>
      <c r="AB51" s="66"/>
      <c r="AC51" s="66"/>
      <c r="AD51" s="66"/>
      <c r="AE51" s="232"/>
      <c r="AF51" s="233"/>
    </row>
    <row r="52" spans="1:35" ht="15.75" customHeight="1">
      <c r="A52" s="259"/>
      <c r="B52" s="232"/>
      <c r="C52" s="260"/>
      <c r="D52" s="261" t="s">
        <v>221</v>
      </c>
      <c r="E52" s="487" t="s">
        <v>233</v>
      </c>
      <c r="F52" s="488"/>
      <c r="G52" s="488"/>
      <c r="H52" s="488"/>
      <c r="I52" s="488"/>
      <c r="J52" s="488"/>
      <c r="K52" s="488"/>
      <c r="L52" s="488"/>
      <c r="M52" s="488"/>
      <c r="N52" s="488"/>
      <c r="O52" s="488"/>
      <c r="P52" s="488"/>
      <c r="Q52" s="489"/>
      <c r="R52" s="560"/>
      <c r="S52" s="560"/>
      <c r="T52" s="560"/>
      <c r="U52" s="560"/>
      <c r="V52" s="560"/>
      <c r="W52" s="560"/>
      <c r="X52" s="560"/>
      <c r="Y52" s="66"/>
      <c r="Z52" s="66"/>
      <c r="AA52" s="66"/>
      <c r="AB52" s="66"/>
      <c r="AC52" s="66"/>
      <c r="AD52" s="66"/>
      <c r="AE52" s="232"/>
      <c r="AF52" s="233"/>
    </row>
    <row r="53" spans="1:35" ht="39.75" customHeight="1">
      <c r="A53" s="259"/>
      <c r="B53" s="232"/>
      <c r="C53" s="260"/>
      <c r="D53" s="261" t="s">
        <v>222</v>
      </c>
      <c r="E53" s="555" t="s">
        <v>617</v>
      </c>
      <c r="F53" s="556"/>
      <c r="G53" s="556"/>
      <c r="H53" s="556"/>
      <c r="I53" s="469"/>
      <c r="J53" s="532"/>
      <c r="K53" s="532"/>
      <c r="L53" s="532"/>
      <c r="M53" s="532"/>
      <c r="N53" s="532"/>
      <c r="O53" s="532"/>
      <c r="P53" s="532"/>
      <c r="Q53" s="470"/>
      <c r="R53" s="560"/>
      <c r="S53" s="560"/>
      <c r="T53" s="560"/>
      <c r="U53" s="560"/>
      <c r="V53" s="560"/>
      <c r="W53" s="560"/>
      <c r="X53" s="560"/>
      <c r="Y53" s="66"/>
      <c r="Z53" s="66"/>
      <c r="AA53" s="66"/>
      <c r="AB53" s="66"/>
      <c r="AC53" s="66"/>
      <c r="AD53" s="66"/>
      <c r="AE53" s="232"/>
      <c r="AF53" s="233"/>
      <c r="AG53" s="25">
        <f>IF(OR(AND(R53="",I53=""),AND(R53&gt;0,I53&lt;&gt;"")),0,1)</f>
        <v>0</v>
      </c>
    </row>
    <row r="54" spans="1:35" ht="15">
      <c r="A54" s="259"/>
      <c r="B54" s="232"/>
      <c r="C54" s="260"/>
      <c r="D54" s="260"/>
      <c r="E54" s="260"/>
      <c r="F54" s="260"/>
      <c r="G54" s="260"/>
      <c r="H54" s="260"/>
      <c r="I54" s="260"/>
      <c r="J54" s="260"/>
      <c r="K54" s="260"/>
      <c r="L54" s="260"/>
      <c r="M54" s="260"/>
      <c r="N54" s="260"/>
      <c r="O54" s="260"/>
      <c r="P54" s="260"/>
      <c r="Q54" s="262" t="s">
        <v>194</v>
      </c>
      <c r="R54" s="561">
        <f>IF(AND(SUM(R40:X53)=0,COUNTIF(R40:X53,"NS")&gt;0),"NS",SUM(R40:X53))</f>
        <v>0</v>
      </c>
      <c r="S54" s="561"/>
      <c r="T54" s="561"/>
      <c r="U54" s="561"/>
      <c r="V54" s="561"/>
      <c r="W54" s="561"/>
      <c r="X54" s="561"/>
      <c r="Y54" s="66"/>
      <c r="Z54" s="66"/>
      <c r="AA54" s="66"/>
      <c r="AB54" s="66"/>
      <c r="AC54" s="66"/>
      <c r="AD54" s="66"/>
      <c r="AE54" s="232"/>
      <c r="AF54" s="233"/>
    </row>
    <row r="55" spans="1:35" ht="15">
      <c r="A55" s="259"/>
      <c r="B55" s="450" t="str">
        <f>IF(SUM(AG53)=0,"","ERROR: Favor de especificar las otras acciones que se han llevado")</f>
        <v/>
      </c>
      <c r="C55" s="450"/>
      <c r="D55" s="450"/>
      <c r="E55" s="450"/>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232"/>
      <c r="AF55" s="233"/>
    </row>
    <row r="56" spans="1:35" ht="15">
      <c r="A56" s="259"/>
      <c r="B56" s="451" t="str">
        <f>IF(OR(AG40=99,AG40=84),"","ERROR: Favor de llenar todas la celdas, si no se cuenta con la información registrar NS")</f>
        <v/>
      </c>
      <c r="C56" s="451"/>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232"/>
      <c r="AF56" s="233"/>
    </row>
    <row r="57" spans="1:35" ht="15">
      <c r="A57" s="243"/>
      <c r="B57" s="255"/>
      <c r="C57" s="255"/>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32"/>
    </row>
    <row r="58" spans="1:35" s="264" customFormat="1" ht="29.25" customHeight="1">
      <c r="A58" s="256" t="s">
        <v>442</v>
      </c>
      <c r="B58" s="501" t="s">
        <v>488</v>
      </c>
      <c r="C58" s="501"/>
      <c r="D58" s="501"/>
      <c r="E58" s="501"/>
      <c r="F58" s="501"/>
      <c r="G58" s="501"/>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232"/>
      <c r="AF58" s="233"/>
    </row>
    <row r="59" spans="1:35" s="264" customFormat="1" ht="36.75" customHeight="1">
      <c r="A59" s="257"/>
      <c r="B59" s="372"/>
      <c r="C59" s="452" t="s">
        <v>489</v>
      </c>
      <c r="D59" s="452"/>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365"/>
      <c r="AF59" s="78"/>
    </row>
    <row r="60" spans="1:35" s="264" customFormat="1" ht="27" customHeight="1">
      <c r="A60" s="257"/>
      <c r="B60" s="372"/>
      <c r="C60" s="452" t="s">
        <v>447</v>
      </c>
      <c r="D60" s="452"/>
      <c r="E60" s="452"/>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365"/>
      <c r="AF60" s="78"/>
    </row>
    <row r="61" spans="1:35" s="264" customFormat="1" ht="31.5" customHeight="1">
      <c r="A61" s="243"/>
      <c r="B61" s="246"/>
      <c r="C61" s="471" t="s">
        <v>490</v>
      </c>
      <c r="D61" s="471"/>
      <c r="E61" s="471"/>
      <c r="F61" s="471"/>
      <c r="G61" s="471"/>
      <c r="H61" s="471"/>
      <c r="I61" s="471"/>
      <c r="J61" s="471"/>
      <c r="K61" s="471"/>
      <c r="L61" s="471"/>
      <c r="M61" s="471"/>
      <c r="N61" s="471"/>
      <c r="O61" s="471"/>
      <c r="P61" s="471"/>
      <c r="Q61" s="471"/>
      <c r="R61" s="471"/>
      <c r="S61" s="471"/>
      <c r="T61" s="471"/>
      <c r="U61" s="471"/>
      <c r="V61" s="471"/>
      <c r="W61" s="471"/>
      <c r="X61" s="471"/>
      <c r="Y61" s="471"/>
      <c r="Z61" s="471"/>
      <c r="AA61" s="471"/>
      <c r="AB61" s="471"/>
      <c r="AC61" s="471"/>
      <c r="AD61" s="471"/>
      <c r="AE61" s="72"/>
      <c r="AF61" s="240"/>
    </row>
    <row r="62" spans="1:35" ht="15">
      <c r="A62" s="259"/>
      <c r="B62" s="622" t="str">
        <f>IF(COUNTIF(J31:R31,"X")&gt;0,"De acuerdo con la respuesta pregunta 2, está pregunta no debe ser contestada","")</f>
        <v/>
      </c>
      <c r="C62" s="622"/>
      <c r="D62" s="622"/>
      <c r="E62" s="622"/>
      <c r="F62" s="622"/>
      <c r="G62" s="622"/>
      <c r="H62" s="622"/>
      <c r="I62" s="622"/>
      <c r="J62" s="622"/>
      <c r="K62" s="622"/>
      <c r="L62" s="622"/>
      <c r="M62" s="622"/>
      <c r="N62" s="622"/>
      <c r="O62" s="622"/>
      <c r="P62" s="622"/>
      <c r="Q62" s="622"/>
      <c r="R62" s="622"/>
      <c r="S62" s="622"/>
      <c r="T62" s="622"/>
      <c r="U62" s="622"/>
      <c r="V62" s="622"/>
      <c r="W62" s="622"/>
      <c r="X62" s="622"/>
      <c r="Y62" s="622"/>
      <c r="Z62" s="622"/>
      <c r="AA62" s="622"/>
      <c r="AB62" s="622"/>
      <c r="AC62" s="260"/>
      <c r="AD62" s="260"/>
      <c r="AE62" s="232"/>
      <c r="AF62" s="233"/>
      <c r="AG62" s="121" t="s">
        <v>623</v>
      </c>
    </row>
    <row r="63" spans="1:35" ht="54" customHeight="1" thickBot="1">
      <c r="A63" s="259"/>
      <c r="B63" s="232"/>
      <c r="C63" s="260"/>
      <c r="D63" s="596" t="s">
        <v>186</v>
      </c>
      <c r="E63" s="597"/>
      <c r="F63" s="597"/>
      <c r="G63" s="597"/>
      <c r="H63" s="597"/>
      <c r="I63" s="597"/>
      <c r="J63" s="597"/>
      <c r="K63" s="597"/>
      <c r="L63" s="597"/>
      <c r="M63" s="597"/>
      <c r="N63" s="597"/>
      <c r="O63" s="597"/>
      <c r="P63" s="597"/>
      <c r="Q63" s="598"/>
      <c r="R63" s="568" t="s">
        <v>187</v>
      </c>
      <c r="S63" s="568"/>
      <c r="T63" s="568"/>
      <c r="U63" s="568"/>
      <c r="V63" s="568"/>
      <c r="W63" s="568"/>
      <c r="X63" s="568"/>
      <c r="Y63" s="568"/>
      <c r="Z63" s="568"/>
      <c r="AA63" s="568"/>
      <c r="AB63" s="568"/>
      <c r="AC63" s="568"/>
      <c r="AD63" s="260"/>
      <c r="AE63" s="232"/>
      <c r="AF63" s="233"/>
      <c r="AG63" s="332">
        <f>COUNTBLANK(R65:AC78)</f>
        <v>168</v>
      </c>
      <c r="AH63" s="333"/>
      <c r="AI63" s="333"/>
    </row>
    <row r="64" spans="1:35" ht="54" customHeight="1">
      <c r="A64" s="259"/>
      <c r="B64" s="232"/>
      <c r="C64" s="260"/>
      <c r="D64" s="599"/>
      <c r="E64" s="600"/>
      <c r="F64" s="600"/>
      <c r="G64" s="600"/>
      <c r="H64" s="600"/>
      <c r="I64" s="600"/>
      <c r="J64" s="600"/>
      <c r="K64" s="600"/>
      <c r="L64" s="600"/>
      <c r="M64" s="600"/>
      <c r="N64" s="600"/>
      <c r="O64" s="600"/>
      <c r="P64" s="600"/>
      <c r="Q64" s="601"/>
      <c r="R64" s="602" t="s">
        <v>353</v>
      </c>
      <c r="S64" s="603"/>
      <c r="T64" s="603"/>
      <c r="U64" s="604"/>
      <c r="V64" s="602" t="s">
        <v>445</v>
      </c>
      <c r="W64" s="603"/>
      <c r="X64" s="603"/>
      <c r="Y64" s="604"/>
      <c r="Z64" s="602" t="s">
        <v>446</v>
      </c>
      <c r="AA64" s="603"/>
      <c r="AB64" s="603"/>
      <c r="AC64" s="604"/>
      <c r="AD64" s="260"/>
      <c r="AE64" s="232"/>
      <c r="AF64" s="233"/>
      <c r="AG64" s="334" t="s">
        <v>624</v>
      </c>
      <c r="AH64" s="334" t="s">
        <v>625</v>
      </c>
      <c r="AI64" s="334" t="s">
        <v>626</v>
      </c>
    </row>
    <row r="65" spans="1:35" ht="17.25" customHeight="1">
      <c r="A65" s="259"/>
      <c r="B65" s="232"/>
      <c r="C65" s="260"/>
      <c r="D65" s="261" t="s">
        <v>209</v>
      </c>
      <c r="E65" s="550" t="s">
        <v>529</v>
      </c>
      <c r="F65" s="550"/>
      <c r="G65" s="550"/>
      <c r="H65" s="550"/>
      <c r="I65" s="550"/>
      <c r="J65" s="550"/>
      <c r="K65" s="550"/>
      <c r="L65" s="550"/>
      <c r="M65" s="550"/>
      <c r="N65" s="550"/>
      <c r="O65" s="550"/>
      <c r="P65" s="550"/>
      <c r="Q65" s="550"/>
      <c r="R65" s="478"/>
      <c r="S65" s="479"/>
      <c r="T65" s="479"/>
      <c r="U65" s="480"/>
      <c r="V65" s="478"/>
      <c r="W65" s="479"/>
      <c r="X65" s="479"/>
      <c r="Y65" s="480"/>
      <c r="Z65" s="478"/>
      <c r="AA65" s="479"/>
      <c r="AB65" s="479"/>
      <c r="AC65" s="480"/>
      <c r="AD65" s="260"/>
      <c r="AE65" s="232"/>
      <c r="AF65" s="233"/>
      <c r="AG65" s="334">
        <f>COUNTIF(V65:AC65,"NS")</f>
        <v>0</v>
      </c>
      <c r="AH65" s="335">
        <f>SUM(V65:AC65)</f>
        <v>0</v>
      </c>
      <c r="AI65" s="334">
        <f>IF($AG$63=168,0,IF(OR(AND(R65=0,AG65&gt;0),AND(R65="ns",AH65&gt;0),AND(R65="ns",AG65=0,AH65=0)),1,IF(OR(AND(R65&gt;0,AG65=2),AND(R65="ns",AG65=2),AND(R65="ns",AH65=0,AG65&gt;0),R65=AH65),0,1)))</f>
        <v>0</v>
      </c>
    </row>
    <row r="66" spans="1:35" ht="15.75" customHeight="1">
      <c r="A66" s="259"/>
      <c r="B66" s="232"/>
      <c r="C66" s="260"/>
      <c r="D66" s="261" t="s">
        <v>210</v>
      </c>
      <c r="E66" s="487" t="s">
        <v>223</v>
      </c>
      <c r="F66" s="488"/>
      <c r="G66" s="488"/>
      <c r="H66" s="488"/>
      <c r="I66" s="488"/>
      <c r="J66" s="488"/>
      <c r="K66" s="488"/>
      <c r="L66" s="488"/>
      <c r="M66" s="488"/>
      <c r="N66" s="488"/>
      <c r="O66" s="488"/>
      <c r="P66" s="488"/>
      <c r="Q66" s="489"/>
      <c r="R66" s="478"/>
      <c r="S66" s="479"/>
      <c r="T66" s="479"/>
      <c r="U66" s="480"/>
      <c r="V66" s="478"/>
      <c r="W66" s="479"/>
      <c r="X66" s="479"/>
      <c r="Y66" s="480"/>
      <c r="Z66" s="478"/>
      <c r="AA66" s="479"/>
      <c r="AB66" s="479"/>
      <c r="AC66" s="480"/>
      <c r="AD66" s="260"/>
      <c r="AE66" s="232"/>
      <c r="AF66" s="233"/>
      <c r="AG66" s="334">
        <f t="shared" ref="AG66:AG78" si="0">COUNTIF(V66:AC66,"NS")</f>
        <v>0</v>
      </c>
      <c r="AH66" s="335">
        <f t="shared" ref="AH66:AH78" si="1">SUM(V66:AC66)</f>
        <v>0</v>
      </c>
      <c r="AI66" s="334">
        <f t="shared" ref="AI66:AI78" si="2">IF($AG$63=168,0,IF(OR(AND(R66=0,AG66&gt;0),AND(R66="ns",AH66&gt;0),AND(R66="ns",AG66=0,AH66=0)),1,IF(OR(AND(R66&gt;0,AG66=2),AND(R66="ns",AG66=2),AND(R66="ns",AH66=0,AG66&gt;0),R66=AH66),0,1)))</f>
        <v>0</v>
      </c>
    </row>
    <row r="67" spans="1:35" ht="15.75" customHeight="1">
      <c r="A67" s="259"/>
      <c r="B67" s="232"/>
      <c r="C67" s="260"/>
      <c r="D67" s="261" t="s">
        <v>211</v>
      </c>
      <c r="E67" s="487" t="s">
        <v>224</v>
      </c>
      <c r="F67" s="488"/>
      <c r="G67" s="488"/>
      <c r="H67" s="488"/>
      <c r="I67" s="488"/>
      <c r="J67" s="488"/>
      <c r="K67" s="488"/>
      <c r="L67" s="488"/>
      <c r="M67" s="488"/>
      <c r="N67" s="488"/>
      <c r="O67" s="488"/>
      <c r="P67" s="488"/>
      <c r="Q67" s="489"/>
      <c r="R67" s="478"/>
      <c r="S67" s="479"/>
      <c r="T67" s="479"/>
      <c r="U67" s="480"/>
      <c r="V67" s="478"/>
      <c r="W67" s="479"/>
      <c r="X67" s="479"/>
      <c r="Y67" s="480"/>
      <c r="Z67" s="478"/>
      <c r="AA67" s="479"/>
      <c r="AB67" s="479"/>
      <c r="AC67" s="480"/>
      <c r="AD67" s="260"/>
      <c r="AE67" s="232"/>
      <c r="AF67" s="233"/>
      <c r="AG67" s="334">
        <f t="shared" si="0"/>
        <v>0</v>
      </c>
      <c r="AH67" s="335">
        <f t="shared" si="1"/>
        <v>0</v>
      </c>
      <c r="AI67" s="334">
        <f t="shared" si="2"/>
        <v>0</v>
      </c>
    </row>
    <row r="68" spans="1:35" ht="15.75" customHeight="1">
      <c r="A68" s="259"/>
      <c r="B68" s="232"/>
      <c r="C68" s="260"/>
      <c r="D68" s="261" t="s">
        <v>212</v>
      </c>
      <c r="E68" s="487" t="s">
        <v>225</v>
      </c>
      <c r="F68" s="488"/>
      <c r="G68" s="488"/>
      <c r="H68" s="488"/>
      <c r="I68" s="488"/>
      <c r="J68" s="488"/>
      <c r="K68" s="488"/>
      <c r="L68" s="488"/>
      <c r="M68" s="488"/>
      <c r="N68" s="488"/>
      <c r="O68" s="488"/>
      <c r="P68" s="488"/>
      <c r="Q68" s="489"/>
      <c r="R68" s="478"/>
      <c r="S68" s="479"/>
      <c r="T68" s="479"/>
      <c r="U68" s="480"/>
      <c r="V68" s="478"/>
      <c r="W68" s="479"/>
      <c r="X68" s="479"/>
      <c r="Y68" s="480"/>
      <c r="Z68" s="478"/>
      <c r="AA68" s="479"/>
      <c r="AB68" s="479"/>
      <c r="AC68" s="480"/>
      <c r="AD68" s="260"/>
      <c r="AE68" s="232"/>
      <c r="AF68" s="233"/>
      <c r="AG68" s="334">
        <f t="shared" si="0"/>
        <v>0</v>
      </c>
      <c r="AH68" s="335">
        <f t="shared" si="1"/>
        <v>0</v>
      </c>
      <c r="AI68" s="334">
        <f t="shared" si="2"/>
        <v>0</v>
      </c>
    </row>
    <row r="69" spans="1:35" ht="15" customHeight="1">
      <c r="A69" s="259"/>
      <c r="B69" s="232"/>
      <c r="C69" s="260"/>
      <c r="D69" s="261" t="s">
        <v>213</v>
      </c>
      <c r="E69" s="487" t="s">
        <v>226</v>
      </c>
      <c r="F69" s="488"/>
      <c r="G69" s="488"/>
      <c r="H69" s="488"/>
      <c r="I69" s="488"/>
      <c r="J69" s="488"/>
      <c r="K69" s="488"/>
      <c r="L69" s="488"/>
      <c r="M69" s="488"/>
      <c r="N69" s="488"/>
      <c r="O69" s="488"/>
      <c r="P69" s="488"/>
      <c r="Q69" s="489"/>
      <c r="R69" s="478"/>
      <c r="S69" s="479"/>
      <c r="T69" s="479"/>
      <c r="U69" s="480"/>
      <c r="V69" s="478"/>
      <c r="W69" s="479"/>
      <c r="X69" s="479"/>
      <c r="Y69" s="480"/>
      <c r="Z69" s="478"/>
      <c r="AA69" s="479"/>
      <c r="AB69" s="479"/>
      <c r="AC69" s="480"/>
      <c r="AD69" s="260"/>
      <c r="AE69" s="232"/>
      <c r="AF69" s="233"/>
      <c r="AG69" s="334">
        <f t="shared" si="0"/>
        <v>0</v>
      </c>
      <c r="AH69" s="335">
        <f t="shared" si="1"/>
        <v>0</v>
      </c>
      <c r="AI69" s="334">
        <f t="shared" si="2"/>
        <v>0</v>
      </c>
    </row>
    <row r="70" spans="1:35" ht="15.75" customHeight="1">
      <c r="A70" s="259"/>
      <c r="B70" s="232"/>
      <c r="C70" s="260"/>
      <c r="D70" s="261" t="s">
        <v>214</v>
      </c>
      <c r="E70" s="487" t="s">
        <v>276</v>
      </c>
      <c r="F70" s="488"/>
      <c r="G70" s="488"/>
      <c r="H70" s="488"/>
      <c r="I70" s="488"/>
      <c r="J70" s="488"/>
      <c r="K70" s="488"/>
      <c r="L70" s="488"/>
      <c r="M70" s="488"/>
      <c r="N70" s="488"/>
      <c r="O70" s="488"/>
      <c r="P70" s="488"/>
      <c r="Q70" s="489"/>
      <c r="R70" s="478"/>
      <c r="S70" s="479"/>
      <c r="T70" s="479"/>
      <c r="U70" s="480"/>
      <c r="V70" s="478"/>
      <c r="W70" s="479"/>
      <c r="X70" s="479"/>
      <c r="Y70" s="480"/>
      <c r="Z70" s="478"/>
      <c r="AA70" s="479"/>
      <c r="AB70" s="479"/>
      <c r="AC70" s="480"/>
      <c r="AD70" s="260"/>
      <c r="AE70" s="232"/>
      <c r="AF70" s="233"/>
      <c r="AG70" s="334">
        <f t="shared" si="0"/>
        <v>0</v>
      </c>
      <c r="AH70" s="335">
        <f t="shared" si="1"/>
        <v>0</v>
      </c>
      <c r="AI70" s="334">
        <f t="shared" si="2"/>
        <v>0</v>
      </c>
    </row>
    <row r="71" spans="1:35" ht="15.75" customHeight="1">
      <c r="A71" s="259"/>
      <c r="B71" s="232"/>
      <c r="C71" s="260"/>
      <c r="D71" s="261" t="s">
        <v>215</v>
      </c>
      <c r="E71" s="487" t="s">
        <v>227</v>
      </c>
      <c r="F71" s="488"/>
      <c r="G71" s="488"/>
      <c r="H71" s="488"/>
      <c r="I71" s="488"/>
      <c r="J71" s="488"/>
      <c r="K71" s="488"/>
      <c r="L71" s="488"/>
      <c r="M71" s="488"/>
      <c r="N71" s="488"/>
      <c r="O71" s="488"/>
      <c r="P71" s="488"/>
      <c r="Q71" s="489"/>
      <c r="R71" s="478"/>
      <c r="S71" s="479"/>
      <c r="T71" s="479"/>
      <c r="U71" s="480"/>
      <c r="V71" s="478"/>
      <c r="W71" s="479"/>
      <c r="X71" s="479"/>
      <c r="Y71" s="480"/>
      <c r="Z71" s="478"/>
      <c r="AA71" s="479"/>
      <c r="AB71" s="479"/>
      <c r="AC71" s="480"/>
      <c r="AD71" s="260"/>
      <c r="AE71" s="232"/>
      <c r="AF71" s="233"/>
      <c r="AG71" s="334">
        <f t="shared" si="0"/>
        <v>0</v>
      </c>
      <c r="AH71" s="335">
        <f t="shared" si="1"/>
        <v>0</v>
      </c>
      <c r="AI71" s="334">
        <f t="shared" si="2"/>
        <v>0</v>
      </c>
    </row>
    <row r="72" spans="1:35" ht="15.75" customHeight="1">
      <c r="A72" s="259"/>
      <c r="B72" s="232"/>
      <c r="C72" s="260"/>
      <c r="D72" s="261" t="s">
        <v>216</v>
      </c>
      <c r="E72" s="487" t="s">
        <v>228</v>
      </c>
      <c r="F72" s="488"/>
      <c r="G72" s="488"/>
      <c r="H72" s="488"/>
      <c r="I72" s="488"/>
      <c r="J72" s="488"/>
      <c r="K72" s="488"/>
      <c r="L72" s="488"/>
      <c r="M72" s="488"/>
      <c r="N72" s="488"/>
      <c r="O72" s="488"/>
      <c r="P72" s="488"/>
      <c r="Q72" s="489"/>
      <c r="R72" s="478"/>
      <c r="S72" s="479"/>
      <c r="T72" s="479"/>
      <c r="U72" s="480"/>
      <c r="V72" s="478"/>
      <c r="W72" s="479"/>
      <c r="X72" s="479"/>
      <c r="Y72" s="480"/>
      <c r="Z72" s="478"/>
      <c r="AA72" s="479"/>
      <c r="AB72" s="479"/>
      <c r="AC72" s="480"/>
      <c r="AD72" s="260"/>
      <c r="AE72" s="232"/>
      <c r="AF72" s="233"/>
      <c r="AG72" s="334">
        <f t="shared" si="0"/>
        <v>0</v>
      </c>
      <c r="AH72" s="335">
        <f t="shared" si="1"/>
        <v>0</v>
      </c>
      <c r="AI72" s="334">
        <f t="shared" si="2"/>
        <v>0</v>
      </c>
    </row>
    <row r="73" spans="1:35" ht="15.75" customHeight="1">
      <c r="A73" s="259"/>
      <c r="B73" s="232"/>
      <c r="C73" s="260"/>
      <c r="D73" s="261" t="s">
        <v>217</v>
      </c>
      <c r="E73" s="487" t="s">
        <v>229</v>
      </c>
      <c r="F73" s="488"/>
      <c r="G73" s="488"/>
      <c r="H73" s="488"/>
      <c r="I73" s="488"/>
      <c r="J73" s="488"/>
      <c r="K73" s="488"/>
      <c r="L73" s="488"/>
      <c r="M73" s="488"/>
      <c r="N73" s="488"/>
      <c r="O73" s="488"/>
      <c r="P73" s="488"/>
      <c r="Q73" s="489"/>
      <c r="R73" s="478"/>
      <c r="S73" s="479"/>
      <c r="T73" s="479"/>
      <c r="U73" s="480"/>
      <c r="V73" s="478"/>
      <c r="W73" s="479"/>
      <c r="X73" s="479"/>
      <c r="Y73" s="480"/>
      <c r="Z73" s="478"/>
      <c r="AA73" s="479"/>
      <c r="AB73" s="479"/>
      <c r="AC73" s="480"/>
      <c r="AD73" s="260"/>
      <c r="AE73" s="232"/>
      <c r="AF73" s="233"/>
      <c r="AG73" s="334">
        <f t="shared" si="0"/>
        <v>0</v>
      </c>
      <c r="AH73" s="335">
        <f t="shared" si="1"/>
        <v>0</v>
      </c>
      <c r="AI73" s="334">
        <f t="shared" si="2"/>
        <v>0</v>
      </c>
    </row>
    <row r="74" spans="1:35" ht="15.75" customHeight="1">
      <c r="A74" s="259"/>
      <c r="B74" s="232"/>
      <c r="C74" s="260"/>
      <c r="D74" s="261" t="s">
        <v>218</v>
      </c>
      <c r="E74" s="487" t="s">
        <v>230</v>
      </c>
      <c r="F74" s="488"/>
      <c r="G74" s="488"/>
      <c r="H74" s="488"/>
      <c r="I74" s="488"/>
      <c r="J74" s="488"/>
      <c r="K74" s="488"/>
      <c r="L74" s="488"/>
      <c r="M74" s="488"/>
      <c r="N74" s="488"/>
      <c r="O74" s="488"/>
      <c r="P74" s="488"/>
      <c r="Q74" s="489"/>
      <c r="R74" s="478"/>
      <c r="S74" s="479"/>
      <c r="T74" s="479"/>
      <c r="U74" s="480"/>
      <c r="V74" s="478"/>
      <c r="W74" s="479"/>
      <c r="X74" s="479"/>
      <c r="Y74" s="480"/>
      <c r="Z74" s="478"/>
      <c r="AA74" s="479"/>
      <c r="AB74" s="479"/>
      <c r="AC74" s="480"/>
      <c r="AD74" s="260"/>
      <c r="AE74" s="232"/>
      <c r="AF74" s="233"/>
      <c r="AG74" s="334">
        <f t="shared" si="0"/>
        <v>0</v>
      </c>
      <c r="AH74" s="335">
        <f t="shared" si="1"/>
        <v>0</v>
      </c>
      <c r="AI74" s="334">
        <f t="shared" si="2"/>
        <v>0</v>
      </c>
    </row>
    <row r="75" spans="1:35" ht="15.75" customHeight="1">
      <c r="A75" s="259"/>
      <c r="B75" s="232"/>
      <c r="C75" s="260"/>
      <c r="D75" s="261" t="s">
        <v>219</v>
      </c>
      <c r="E75" s="487" t="s">
        <v>231</v>
      </c>
      <c r="F75" s="488"/>
      <c r="G75" s="488"/>
      <c r="H75" s="488"/>
      <c r="I75" s="488"/>
      <c r="J75" s="488"/>
      <c r="K75" s="488"/>
      <c r="L75" s="488"/>
      <c r="M75" s="488"/>
      <c r="N75" s="488"/>
      <c r="O75" s="488"/>
      <c r="P75" s="488"/>
      <c r="Q75" s="489"/>
      <c r="R75" s="478"/>
      <c r="S75" s="479"/>
      <c r="T75" s="479"/>
      <c r="U75" s="480"/>
      <c r="V75" s="478"/>
      <c r="W75" s="479"/>
      <c r="X75" s="479"/>
      <c r="Y75" s="480"/>
      <c r="Z75" s="478"/>
      <c r="AA75" s="479"/>
      <c r="AB75" s="479"/>
      <c r="AC75" s="480"/>
      <c r="AD75" s="260"/>
      <c r="AE75" s="232"/>
      <c r="AF75" s="233"/>
      <c r="AG75" s="334">
        <f t="shared" si="0"/>
        <v>0</v>
      </c>
      <c r="AH75" s="335">
        <f t="shared" si="1"/>
        <v>0</v>
      </c>
      <c r="AI75" s="334">
        <f t="shared" si="2"/>
        <v>0</v>
      </c>
    </row>
    <row r="76" spans="1:35" ht="15.75" customHeight="1">
      <c r="A76" s="259"/>
      <c r="B76" s="232"/>
      <c r="C76" s="260"/>
      <c r="D76" s="261" t="s">
        <v>220</v>
      </c>
      <c r="E76" s="487" t="s">
        <v>232</v>
      </c>
      <c r="F76" s="488"/>
      <c r="G76" s="488"/>
      <c r="H76" s="488"/>
      <c r="I76" s="488"/>
      <c r="J76" s="488"/>
      <c r="K76" s="488"/>
      <c r="L76" s="488"/>
      <c r="M76" s="488"/>
      <c r="N76" s="488"/>
      <c r="O76" s="488"/>
      <c r="P76" s="488"/>
      <c r="Q76" s="489"/>
      <c r="R76" s="478"/>
      <c r="S76" s="479"/>
      <c r="T76" s="479"/>
      <c r="U76" s="480"/>
      <c r="V76" s="478"/>
      <c r="W76" s="479"/>
      <c r="X76" s="479"/>
      <c r="Y76" s="480"/>
      <c r="Z76" s="478"/>
      <c r="AA76" s="479"/>
      <c r="AB76" s="479"/>
      <c r="AC76" s="480"/>
      <c r="AD76" s="260"/>
      <c r="AE76" s="232"/>
      <c r="AF76" s="233"/>
      <c r="AG76" s="334">
        <f t="shared" si="0"/>
        <v>0</v>
      </c>
      <c r="AH76" s="335">
        <f t="shared" si="1"/>
        <v>0</v>
      </c>
      <c r="AI76" s="334">
        <f t="shared" si="2"/>
        <v>0</v>
      </c>
    </row>
    <row r="77" spans="1:35" ht="15.75" customHeight="1">
      <c r="A77" s="259"/>
      <c r="B77" s="232"/>
      <c r="C77" s="260"/>
      <c r="D77" s="261" t="s">
        <v>221</v>
      </c>
      <c r="E77" s="487" t="s">
        <v>233</v>
      </c>
      <c r="F77" s="488"/>
      <c r="G77" s="488"/>
      <c r="H77" s="488"/>
      <c r="I77" s="488"/>
      <c r="J77" s="488"/>
      <c r="K77" s="488"/>
      <c r="L77" s="488"/>
      <c r="M77" s="488"/>
      <c r="N77" s="488"/>
      <c r="O77" s="488"/>
      <c r="P77" s="488"/>
      <c r="Q77" s="489"/>
      <c r="R77" s="478"/>
      <c r="S77" s="479"/>
      <c r="T77" s="479"/>
      <c r="U77" s="480"/>
      <c r="V77" s="478"/>
      <c r="W77" s="479"/>
      <c r="X77" s="479"/>
      <c r="Y77" s="480"/>
      <c r="Z77" s="478"/>
      <c r="AA77" s="479"/>
      <c r="AB77" s="479"/>
      <c r="AC77" s="480"/>
      <c r="AD77" s="260"/>
      <c r="AE77" s="232"/>
      <c r="AF77" s="233"/>
      <c r="AG77" s="334">
        <f t="shared" si="0"/>
        <v>0</v>
      </c>
      <c r="AH77" s="335">
        <f t="shared" si="1"/>
        <v>0</v>
      </c>
      <c r="AI77" s="334">
        <f t="shared" si="2"/>
        <v>0</v>
      </c>
    </row>
    <row r="78" spans="1:35" ht="15.75" customHeight="1">
      <c r="A78" s="259"/>
      <c r="B78" s="232"/>
      <c r="C78" s="260"/>
      <c r="D78" s="261" t="s">
        <v>222</v>
      </c>
      <c r="E78" s="487" t="s">
        <v>277</v>
      </c>
      <c r="F78" s="488"/>
      <c r="G78" s="488"/>
      <c r="H78" s="488"/>
      <c r="I78" s="488"/>
      <c r="J78" s="488"/>
      <c r="K78" s="488"/>
      <c r="L78" s="488"/>
      <c r="M78" s="488"/>
      <c r="N78" s="488"/>
      <c r="O78" s="488"/>
      <c r="P78" s="488"/>
      <c r="Q78" s="489"/>
      <c r="R78" s="478"/>
      <c r="S78" s="479"/>
      <c r="T78" s="479"/>
      <c r="U78" s="480"/>
      <c r="V78" s="478"/>
      <c r="W78" s="479"/>
      <c r="X78" s="479"/>
      <c r="Y78" s="480"/>
      <c r="Z78" s="478"/>
      <c r="AA78" s="479"/>
      <c r="AB78" s="479"/>
      <c r="AC78" s="480"/>
      <c r="AD78" s="260"/>
      <c r="AE78" s="232"/>
      <c r="AF78" s="233"/>
      <c r="AG78" s="334">
        <f t="shared" si="0"/>
        <v>0</v>
      </c>
      <c r="AH78" s="335">
        <f t="shared" si="1"/>
        <v>0</v>
      </c>
      <c r="AI78" s="334">
        <f t="shared" si="2"/>
        <v>0</v>
      </c>
    </row>
    <row r="79" spans="1:35" ht="15">
      <c r="A79" s="259"/>
      <c r="B79" s="232"/>
      <c r="C79" s="260"/>
      <c r="D79" s="260"/>
      <c r="E79" s="260"/>
      <c r="F79" s="260"/>
      <c r="G79" s="260"/>
      <c r="H79" s="260"/>
      <c r="I79" s="260"/>
      <c r="J79" s="260"/>
      <c r="K79" s="260"/>
      <c r="L79" s="260"/>
      <c r="M79" s="260"/>
      <c r="N79" s="260"/>
      <c r="O79" s="260"/>
      <c r="P79" s="260"/>
      <c r="Q79" s="262" t="s">
        <v>194</v>
      </c>
      <c r="R79" s="484">
        <f>IF(AND(SUM(R65:U78)=0,COUNTIF(R65:U78,"NS")&gt;0),"NS",SUM(R65:U78))</f>
        <v>0</v>
      </c>
      <c r="S79" s="485"/>
      <c r="T79" s="485"/>
      <c r="U79" s="486"/>
      <c r="V79" s="484">
        <f>IF(AND(SUM(V65:Y78)=0,COUNTIF(V65:Y78,"NS")&gt;0),"NS",SUM(V65:Y78))</f>
        <v>0</v>
      </c>
      <c r="W79" s="485"/>
      <c r="X79" s="485"/>
      <c r="Y79" s="486"/>
      <c r="Z79" s="484">
        <f>IF(AND(SUM(Z65:AC78)=0,COUNTIF(Z65:AC78,"NS")&gt;0),"NS",SUM(Z65:AC78))</f>
        <v>0</v>
      </c>
      <c r="AA79" s="485"/>
      <c r="AB79" s="485"/>
      <c r="AC79" s="486"/>
      <c r="AD79" s="260"/>
      <c r="AE79" s="232"/>
      <c r="AF79" s="233"/>
      <c r="AI79" s="66">
        <f>SUM(AI65:AI78)</f>
        <v>0</v>
      </c>
    </row>
    <row r="80" spans="1:35" ht="15">
      <c r="A80" s="259"/>
      <c r="B80" s="450" t="str">
        <f>IF(AI79=0,"","ERROR: Revisar la suma por FILAS ya que no coinciden con la de Totales")</f>
        <v/>
      </c>
      <c r="C80" s="450"/>
      <c r="D80" s="450"/>
      <c r="E80" s="450"/>
      <c r="F80" s="450"/>
      <c r="G80" s="450"/>
      <c r="H80" s="450"/>
      <c r="I80" s="450"/>
      <c r="J80" s="450"/>
      <c r="K80" s="450"/>
      <c r="L80" s="450"/>
      <c r="M80" s="450"/>
      <c r="N80" s="450"/>
      <c r="O80" s="450"/>
      <c r="P80" s="450"/>
      <c r="Q80" s="450"/>
      <c r="R80" s="450"/>
      <c r="S80" s="450"/>
      <c r="T80" s="450"/>
      <c r="U80" s="450"/>
      <c r="V80" s="450"/>
      <c r="W80" s="450"/>
      <c r="X80" s="450"/>
      <c r="Y80" s="450"/>
      <c r="Z80" s="450"/>
      <c r="AA80" s="450"/>
      <c r="AB80" s="450"/>
      <c r="AC80" s="450"/>
      <c r="AD80" s="450"/>
      <c r="AE80" s="232"/>
      <c r="AF80" s="233"/>
    </row>
    <row r="81" spans="1:32" ht="15">
      <c r="A81" s="259"/>
      <c r="B81" s="451" t="str">
        <f>IF(OR(AG63=168,AG63=126),"","ERROR: Favor de llenar todas la celdas, si no se cuenta con la información registrar NS")</f>
        <v/>
      </c>
      <c r="C81" s="451"/>
      <c r="D81" s="451"/>
      <c r="E81" s="451"/>
      <c r="F81" s="451"/>
      <c r="G81" s="451"/>
      <c r="H81" s="451"/>
      <c r="I81" s="451"/>
      <c r="J81" s="451"/>
      <c r="K81" s="451"/>
      <c r="L81" s="451"/>
      <c r="M81" s="451"/>
      <c r="N81" s="451"/>
      <c r="O81" s="451"/>
      <c r="P81" s="451"/>
      <c r="Q81" s="451"/>
      <c r="R81" s="451"/>
      <c r="S81" s="451"/>
      <c r="T81" s="451"/>
      <c r="U81" s="451"/>
      <c r="V81" s="451"/>
      <c r="W81" s="451"/>
      <c r="X81" s="451"/>
      <c r="Y81" s="451"/>
      <c r="Z81" s="451"/>
      <c r="AA81" s="451"/>
      <c r="AB81" s="451"/>
      <c r="AC81" s="451"/>
      <c r="AD81" s="451"/>
      <c r="AE81" s="232"/>
      <c r="AF81" s="233"/>
    </row>
    <row r="82" spans="1:32" ht="15.75" thickBot="1">
      <c r="A82" s="259"/>
      <c r="B82" s="232"/>
      <c r="C82" s="260"/>
      <c r="D82" s="260"/>
      <c r="E82" s="260"/>
      <c r="F82" s="260"/>
      <c r="G82" s="260"/>
      <c r="H82" s="260"/>
      <c r="I82" s="260"/>
      <c r="J82" s="260"/>
      <c r="K82" s="260"/>
      <c r="L82" s="260"/>
      <c r="M82" s="260"/>
      <c r="N82" s="260"/>
      <c r="O82" s="260"/>
      <c r="P82" s="260"/>
      <c r="Q82" s="263"/>
      <c r="R82" s="366"/>
      <c r="S82" s="366"/>
      <c r="T82" s="366"/>
      <c r="U82" s="366"/>
      <c r="V82" s="366"/>
      <c r="W82" s="366"/>
      <c r="X82" s="366"/>
      <c r="Y82" s="366"/>
      <c r="Z82" s="265"/>
      <c r="AA82" s="265"/>
      <c r="AB82" s="265"/>
      <c r="AC82" s="265"/>
      <c r="AD82" s="260"/>
      <c r="AE82" s="232"/>
      <c r="AF82" s="233"/>
    </row>
    <row r="83" spans="1:32" ht="15.75" thickBot="1">
      <c r="A83" s="242"/>
      <c r="B83" s="481" t="s">
        <v>143</v>
      </c>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2"/>
      <c r="AB83" s="482"/>
      <c r="AC83" s="482"/>
      <c r="AD83" s="483"/>
      <c r="AE83" s="72"/>
      <c r="AF83" s="240"/>
    </row>
    <row r="84" spans="1:32" ht="15">
      <c r="A84" s="243"/>
      <c r="B84" s="473" t="s">
        <v>423</v>
      </c>
      <c r="C84" s="474"/>
      <c r="D84" s="474"/>
      <c r="E84" s="474"/>
      <c r="F84" s="474"/>
      <c r="G84" s="474"/>
      <c r="H84" s="474"/>
      <c r="I84" s="474"/>
      <c r="J84" s="474"/>
      <c r="K84" s="474"/>
      <c r="L84" s="474"/>
      <c r="M84" s="474"/>
      <c r="N84" s="474"/>
      <c r="O84" s="474"/>
      <c r="P84" s="474"/>
      <c r="Q84" s="474"/>
      <c r="R84" s="474"/>
      <c r="S84" s="474"/>
      <c r="T84" s="474"/>
      <c r="U84" s="474"/>
      <c r="V84" s="474"/>
      <c r="W84" s="474"/>
      <c r="X84" s="474"/>
      <c r="Y84" s="474"/>
      <c r="Z84" s="474"/>
      <c r="AA84" s="474"/>
      <c r="AB84" s="474"/>
      <c r="AC84" s="474"/>
      <c r="AD84" s="475"/>
      <c r="AE84" s="72"/>
      <c r="AF84" s="240"/>
    </row>
    <row r="85" spans="1:32" ht="47.25" customHeight="1">
      <c r="A85" s="243"/>
      <c r="B85" s="244"/>
      <c r="C85" s="476" t="s">
        <v>416</v>
      </c>
      <c r="D85" s="476"/>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7"/>
      <c r="AE85" s="72"/>
      <c r="AF85" s="240"/>
    </row>
    <row r="86" spans="1:32" ht="25.5" customHeight="1">
      <c r="A86" s="243"/>
      <c r="B86" s="244"/>
      <c r="C86" s="471" t="s">
        <v>480</v>
      </c>
      <c r="D86" s="471"/>
      <c r="E86" s="471"/>
      <c r="F86" s="471"/>
      <c r="G86" s="471"/>
      <c r="H86" s="471"/>
      <c r="I86" s="471"/>
      <c r="J86" s="471"/>
      <c r="K86" s="471"/>
      <c r="L86" s="471"/>
      <c r="M86" s="471"/>
      <c r="N86" s="471"/>
      <c r="O86" s="471"/>
      <c r="P86" s="471"/>
      <c r="Q86" s="471"/>
      <c r="R86" s="471"/>
      <c r="S86" s="471"/>
      <c r="T86" s="471"/>
      <c r="U86" s="471"/>
      <c r="V86" s="471"/>
      <c r="W86" s="471"/>
      <c r="X86" s="471"/>
      <c r="Y86" s="471"/>
      <c r="Z86" s="471"/>
      <c r="AA86" s="471"/>
      <c r="AB86" s="471"/>
      <c r="AC86" s="471"/>
      <c r="AD86" s="472"/>
      <c r="AE86" s="72"/>
      <c r="AF86" s="240"/>
    </row>
    <row r="87" spans="1:32" ht="48.75" customHeight="1">
      <c r="A87" s="243"/>
      <c r="B87" s="244"/>
      <c r="C87" s="471" t="s">
        <v>481</v>
      </c>
      <c r="D87" s="471"/>
      <c r="E87" s="471"/>
      <c r="F87" s="471"/>
      <c r="G87" s="471"/>
      <c r="H87" s="471"/>
      <c r="I87" s="471"/>
      <c r="J87" s="471"/>
      <c r="K87" s="471"/>
      <c r="L87" s="471"/>
      <c r="M87" s="471"/>
      <c r="N87" s="471"/>
      <c r="O87" s="471"/>
      <c r="P87" s="471"/>
      <c r="Q87" s="471"/>
      <c r="R87" s="471"/>
      <c r="S87" s="471"/>
      <c r="T87" s="471"/>
      <c r="U87" s="471"/>
      <c r="V87" s="471"/>
      <c r="W87" s="471"/>
      <c r="X87" s="471"/>
      <c r="Y87" s="471"/>
      <c r="Z87" s="471"/>
      <c r="AA87" s="471"/>
      <c r="AB87" s="471"/>
      <c r="AC87" s="471"/>
      <c r="AD87" s="472"/>
      <c r="AE87" s="72"/>
      <c r="AF87" s="240"/>
    </row>
    <row r="88" spans="1:32" ht="25.5" customHeight="1">
      <c r="A88" s="243"/>
      <c r="B88" s="244"/>
      <c r="C88" s="471" t="s">
        <v>433</v>
      </c>
      <c r="D88" s="471"/>
      <c r="E88" s="471"/>
      <c r="F88" s="471"/>
      <c r="G88" s="471"/>
      <c r="H88" s="471"/>
      <c r="I88" s="471"/>
      <c r="J88" s="471"/>
      <c r="K88" s="471"/>
      <c r="L88" s="471"/>
      <c r="M88" s="471"/>
      <c r="N88" s="471"/>
      <c r="O88" s="471"/>
      <c r="P88" s="471"/>
      <c r="Q88" s="471"/>
      <c r="R88" s="471"/>
      <c r="S88" s="471"/>
      <c r="T88" s="471"/>
      <c r="U88" s="471"/>
      <c r="V88" s="471"/>
      <c r="W88" s="471"/>
      <c r="X88" s="471"/>
      <c r="Y88" s="471"/>
      <c r="Z88" s="471"/>
      <c r="AA88" s="471"/>
      <c r="AB88" s="471"/>
      <c r="AC88" s="471"/>
      <c r="AD88" s="472"/>
      <c r="AE88" s="72"/>
      <c r="AF88" s="240"/>
    </row>
    <row r="89" spans="1:32" ht="15">
      <c r="A89" s="243"/>
      <c r="B89" s="245"/>
      <c r="C89" s="521" t="s">
        <v>434</v>
      </c>
      <c r="D89" s="521"/>
      <c r="E89" s="521"/>
      <c r="F89" s="521"/>
      <c r="G89" s="521"/>
      <c r="H89" s="521"/>
      <c r="I89" s="521"/>
      <c r="J89" s="521"/>
      <c r="K89" s="521"/>
      <c r="L89" s="521"/>
      <c r="M89" s="521"/>
      <c r="N89" s="521"/>
      <c r="O89" s="521"/>
      <c r="P89" s="521"/>
      <c r="Q89" s="521"/>
      <c r="R89" s="521"/>
      <c r="S89" s="521"/>
      <c r="T89" s="521"/>
      <c r="U89" s="521"/>
      <c r="V89" s="521"/>
      <c r="W89" s="521"/>
      <c r="X89" s="521"/>
      <c r="Y89" s="521"/>
      <c r="Z89" s="521"/>
      <c r="AA89" s="521"/>
      <c r="AB89" s="521"/>
      <c r="AC89" s="521"/>
      <c r="AD89" s="522"/>
      <c r="AE89" s="72"/>
      <c r="AF89" s="240"/>
    </row>
    <row r="90" spans="1:32" ht="15" customHeight="1">
      <c r="A90" s="238"/>
      <c r="B90" s="534" t="s">
        <v>93</v>
      </c>
      <c r="C90" s="535"/>
      <c r="D90" s="535"/>
      <c r="E90" s="535"/>
      <c r="F90" s="535"/>
      <c r="G90" s="535"/>
      <c r="H90" s="535"/>
      <c r="I90" s="535"/>
      <c r="J90" s="535"/>
      <c r="K90" s="535"/>
      <c r="L90" s="535"/>
      <c r="M90" s="535"/>
      <c r="N90" s="535"/>
      <c r="O90" s="535"/>
      <c r="P90" s="535"/>
      <c r="Q90" s="535"/>
      <c r="R90" s="535"/>
      <c r="S90" s="535"/>
      <c r="T90" s="535"/>
      <c r="U90" s="535"/>
      <c r="V90" s="535"/>
      <c r="W90" s="535"/>
      <c r="X90" s="535"/>
      <c r="Y90" s="535"/>
      <c r="Z90" s="535"/>
      <c r="AA90" s="535"/>
      <c r="AB90" s="535"/>
      <c r="AC90" s="535"/>
      <c r="AD90" s="536"/>
      <c r="AE90" s="72"/>
      <c r="AF90" s="240"/>
    </row>
    <row r="91" spans="1:32" ht="38.25" customHeight="1">
      <c r="A91" s="238"/>
      <c r="B91" s="266"/>
      <c r="C91" s="540" t="s">
        <v>530</v>
      </c>
      <c r="D91" s="540"/>
      <c r="E91" s="540"/>
      <c r="F91" s="540"/>
      <c r="G91" s="540"/>
      <c r="H91" s="540"/>
      <c r="I91" s="540"/>
      <c r="J91" s="540"/>
      <c r="K91" s="540"/>
      <c r="L91" s="540"/>
      <c r="M91" s="540"/>
      <c r="N91" s="540"/>
      <c r="O91" s="540"/>
      <c r="P91" s="540"/>
      <c r="Q91" s="540"/>
      <c r="R91" s="540"/>
      <c r="S91" s="540"/>
      <c r="T91" s="540"/>
      <c r="U91" s="540"/>
      <c r="V91" s="540"/>
      <c r="W91" s="540"/>
      <c r="X91" s="540"/>
      <c r="Y91" s="540"/>
      <c r="Z91" s="540"/>
      <c r="AA91" s="540"/>
      <c r="AB91" s="540"/>
      <c r="AC91" s="540"/>
      <c r="AD91" s="541"/>
      <c r="AE91" s="72"/>
      <c r="AF91" s="240"/>
    </row>
    <row r="92" spans="1:32" ht="37.5" customHeight="1">
      <c r="A92" s="267"/>
      <c r="B92" s="268"/>
      <c r="C92" s="540" t="s">
        <v>531</v>
      </c>
      <c r="D92" s="540"/>
      <c r="E92" s="540"/>
      <c r="F92" s="540"/>
      <c r="G92" s="540"/>
      <c r="H92" s="540"/>
      <c r="I92" s="540"/>
      <c r="J92" s="540"/>
      <c r="K92" s="540"/>
      <c r="L92" s="540"/>
      <c r="M92" s="540"/>
      <c r="N92" s="540"/>
      <c r="O92" s="540"/>
      <c r="P92" s="540"/>
      <c r="Q92" s="540"/>
      <c r="R92" s="540"/>
      <c r="S92" s="540"/>
      <c r="T92" s="540"/>
      <c r="U92" s="540"/>
      <c r="V92" s="540"/>
      <c r="W92" s="540"/>
      <c r="X92" s="540"/>
      <c r="Y92" s="540"/>
      <c r="Z92" s="540"/>
      <c r="AA92" s="540"/>
      <c r="AB92" s="540"/>
      <c r="AC92" s="540"/>
      <c r="AD92" s="541"/>
      <c r="AE92" s="72"/>
      <c r="AF92" s="240"/>
    </row>
    <row r="93" spans="1:32" ht="87.75" customHeight="1">
      <c r="A93" s="267"/>
      <c r="B93" s="268"/>
      <c r="C93" s="540" t="s">
        <v>532</v>
      </c>
      <c r="D93" s="540"/>
      <c r="E93" s="540"/>
      <c r="F93" s="540"/>
      <c r="G93" s="540"/>
      <c r="H93" s="540"/>
      <c r="I93" s="540"/>
      <c r="J93" s="540"/>
      <c r="K93" s="540"/>
      <c r="L93" s="540"/>
      <c r="M93" s="540"/>
      <c r="N93" s="540"/>
      <c r="O93" s="540"/>
      <c r="P93" s="540"/>
      <c r="Q93" s="540"/>
      <c r="R93" s="540"/>
      <c r="S93" s="540"/>
      <c r="T93" s="540"/>
      <c r="U93" s="540"/>
      <c r="V93" s="540"/>
      <c r="W93" s="540"/>
      <c r="X93" s="540"/>
      <c r="Y93" s="540"/>
      <c r="Z93" s="540"/>
      <c r="AA93" s="540"/>
      <c r="AB93" s="540"/>
      <c r="AC93" s="540"/>
      <c r="AD93" s="541"/>
      <c r="AE93" s="72"/>
      <c r="AF93" s="240"/>
    </row>
    <row r="94" spans="1:32" ht="50.25" customHeight="1">
      <c r="A94" s="267"/>
      <c r="B94" s="268"/>
      <c r="C94" s="540" t="s">
        <v>533</v>
      </c>
      <c r="D94" s="540"/>
      <c r="E94" s="540"/>
      <c r="F94" s="540"/>
      <c r="G94" s="540"/>
      <c r="H94" s="540"/>
      <c r="I94" s="540"/>
      <c r="J94" s="540"/>
      <c r="K94" s="540"/>
      <c r="L94" s="540"/>
      <c r="M94" s="540"/>
      <c r="N94" s="540"/>
      <c r="O94" s="540"/>
      <c r="P94" s="540"/>
      <c r="Q94" s="540"/>
      <c r="R94" s="540"/>
      <c r="S94" s="540"/>
      <c r="T94" s="540"/>
      <c r="U94" s="540"/>
      <c r="V94" s="540"/>
      <c r="W94" s="540"/>
      <c r="X94" s="540"/>
      <c r="Y94" s="540"/>
      <c r="Z94" s="540"/>
      <c r="AA94" s="540"/>
      <c r="AB94" s="540"/>
      <c r="AC94" s="540"/>
      <c r="AD94" s="541"/>
      <c r="AE94" s="72"/>
      <c r="AF94" s="240"/>
    </row>
    <row r="95" spans="1:32" ht="84.75" customHeight="1">
      <c r="A95" s="267"/>
      <c r="B95" s="268"/>
      <c r="C95" s="540" t="s">
        <v>534</v>
      </c>
      <c r="D95" s="540"/>
      <c r="E95" s="540"/>
      <c r="F95" s="540"/>
      <c r="G95" s="540"/>
      <c r="H95" s="540"/>
      <c r="I95" s="540"/>
      <c r="J95" s="540"/>
      <c r="K95" s="540"/>
      <c r="L95" s="540"/>
      <c r="M95" s="540"/>
      <c r="N95" s="540"/>
      <c r="O95" s="540"/>
      <c r="P95" s="540"/>
      <c r="Q95" s="540"/>
      <c r="R95" s="540"/>
      <c r="S95" s="540"/>
      <c r="T95" s="540"/>
      <c r="U95" s="540"/>
      <c r="V95" s="540"/>
      <c r="W95" s="540"/>
      <c r="X95" s="540"/>
      <c r="Y95" s="540"/>
      <c r="Z95" s="540"/>
      <c r="AA95" s="540"/>
      <c r="AB95" s="540"/>
      <c r="AC95" s="540"/>
      <c r="AD95" s="541"/>
      <c r="AE95" s="72"/>
      <c r="AF95" s="240"/>
    </row>
    <row r="96" spans="1:32" ht="27" customHeight="1">
      <c r="A96" s="267"/>
      <c r="B96" s="269"/>
      <c r="C96" s="566" t="s">
        <v>535</v>
      </c>
      <c r="D96" s="566"/>
      <c r="E96" s="566"/>
      <c r="F96" s="566"/>
      <c r="G96" s="566"/>
      <c r="H96" s="566"/>
      <c r="I96" s="566"/>
      <c r="J96" s="566"/>
      <c r="K96" s="566"/>
      <c r="L96" s="566"/>
      <c r="M96" s="566"/>
      <c r="N96" s="566"/>
      <c r="O96" s="566"/>
      <c r="P96" s="566"/>
      <c r="Q96" s="566"/>
      <c r="R96" s="566"/>
      <c r="S96" s="566"/>
      <c r="T96" s="566"/>
      <c r="U96" s="566"/>
      <c r="V96" s="566"/>
      <c r="W96" s="566"/>
      <c r="X96" s="566"/>
      <c r="Y96" s="566"/>
      <c r="Z96" s="566"/>
      <c r="AA96" s="566"/>
      <c r="AB96" s="566"/>
      <c r="AC96" s="566"/>
      <c r="AD96" s="567"/>
      <c r="AE96" s="72"/>
      <c r="AF96" s="240"/>
    </row>
    <row r="97" spans="1:36" ht="15" customHeight="1">
      <c r="A97" s="66"/>
      <c r="B97" s="253"/>
      <c r="C97" s="232"/>
      <c r="D97" s="232"/>
      <c r="E97" s="232"/>
      <c r="F97" s="65"/>
      <c r="G97" s="65"/>
      <c r="H97" s="65"/>
      <c r="I97" s="65"/>
      <c r="J97" s="91"/>
      <c r="K97" s="91"/>
      <c r="L97" s="91"/>
      <c r="M97" s="72"/>
      <c r="N97" s="72"/>
      <c r="O97" s="72"/>
      <c r="P97" s="253"/>
      <c r="Q97" s="232"/>
      <c r="R97" s="235"/>
      <c r="S97" s="232"/>
      <c r="T97" s="232"/>
      <c r="U97" s="232"/>
      <c r="V97" s="232"/>
      <c r="W97" s="232"/>
      <c r="X97" s="232"/>
      <c r="Y97" s="232"/>
      <c r="Z97" s="66"/>
      <c r="AA97" s="66"/>
      <c r="AB97" s="66"/>
      <c r="AC97" s="66"/>
      <c r="AD97" s="66"/>
      <c r="AE97" s="72"/>
      <c r="AF97" s="240"/>
    </row>
    <row r="98" spans="1:36" ht="50.25" customHeight="1">
      <c r="A98" s="270" t="s">
        <v>351</v>
      </c>
      <c r="B98" s="499" t="s">
        <v>491</v>
      </c>
      <c r="C98" s="499"/>
      <c r="D98" s="499"/>
      <c r="E98" s="499"/>
      <c r="F98" s="499"/>
      <c r="G98" s="499"/>
      <c r="H98" s="499"/>
      <c r="I98" s="499"/>
      <c r="J98" s="499"/>
      <c r="K98" s="499"/>
      <c r="L98" s="499"/>
      <c r="M98" s="499"/>
      <c r="N98" s="499"/>
      <c r="O98" s="499"/>
      <c r="P98" s="499"/>
      <c r="Q98" s="499"/>
      <c r="R98" s="499"/>
      <c r="S98" s="499"/>
      <c r="T98" s="499"/>
      <c r="U98" s="499"/>
      <c r="V98" s="499"/>
      <c r="W98" s="499"/>
      <c r="X98" s="499"/>
      <c r="Y98" s="499"/>
      <c r="Z98" s="499"/>
      <c r="AA98" s="499"/>
      <c r="AB98" s="499"/>
      <c r="AC98" s="499"/>
      <c r="AD98" s="499"/>
      <c r="AE98" s="72"/>
      <c r="AF98" s="240"/>
    </row>
    <row r="99" spans="1:36" ht="36" customHeight="1">
      <c r="A99" s="66"/>
      <c r="B99" s="72"/>
      <c r="C99" s="452" t="s">
        <v>492</v>
      </c>
      <c r="D99" s="452"/>
      <c r="E99" s="452"/>
      <c r="F99" s="452"/>
      <c r="G99" s="452"/>
      <c r="H99" s="452"/>
      <c r="I99" s="452"/>
      <c r="J99" s="452"/>
      <c r="K99" s="452"/>
      <c r="L99" s="452"/>
      <c r="M99" s="452"/>
      <c r="N99" s="452"/>
      <c r="O99" s="452"/>
      <c r="P99" s="452"/>
      <c r="Q99" s="452"/>
      <c r="R99" s="452"/>
      <c r="S99" s="452"/>
      <c r="T99" s="452"/>
      <c r="U99" s="452"/>
      <c r="V99" s="452"/>
      <c r="W99" s="452"/>
      <c r="X99" s="452"/>
      <c r="Y99" s="452"/>
      <c r="Z99" s="452"/>
      <c r="AA99" s="452"/>
      <c r="AB99" s="452"/>
      <c r="AC99" s="452"/>
      <c r="AD99" s="452"/>
      <c r="AE99" s="271"/>
      <c r="AF99" s="240"/>
    </row>
    <row r="100" spans="1:36" ht="65.25" customHeight="1">
      <c r="A100" s="272"/>
      <c r="B100" s="72"/>
      <c r="C100" s="452" t="s">
        <v>493</v>
      </c>
      <c r="D100" s="452"/>
      <c r="E100" s="452"/>
      <c r="F100" s="452"/>
      <c r="G100" s="452"/>
      <c r="H100" s="452"/>
      <c r="I100" s="452"/>
      <c r="J100" s="452"/>
      <c r="K100" s="452"/>
      <c r="L100" s="452"/>
      <c r="M100" s="452"/>
      <c r="N100" s="452"/>
      <c r="O100" s="452"/>
      <c r="P100" s="452"/>
      <c r="Q100" s="452"/>
      <c r="R100" s="452"/>
      <c r="S100" s="452"/>
      <c r="T100" s="452"/>
      <c r="U100" s="452"/>
      <c r="V100" s="452"/>
      <c r="W100" s="452"/>
      <c r="X100" s="452"/>
      <c r="Y100" s="452"/>
      <c r="Z100" s="452"/>
      <c r="AA100" s="452"/>
      <c r="AB100" s="452"/>
      <c r="AC100" s="452"/>
      <c r="AD100" s="452"/>
      <c r="AE100" s="271"/>
      <c r="AF100" s="240"/>
    </row>
    <row r="101" spans="1:36" ht="24" customHeight="1">
      <c r="A101" s="272"/>
      <c r="B101" s="72"/>
      <c r="C101" s="452" t="s">
        <v>457</v>
      </c>
      <c r="D101" s="452"/>
      <c r="E101" s="452"/>
      <c r="F101" s="452"/>
      <c r="G101" s="452"/>
      <c r="H101" s="452"/>
      <c r="I101" s="452"/>
      <c r="J101" s="452"/>
      <c r="K101" s="452"/>
      <c r="L101" s="452"/>
      <c r="M101" s="452"/>
      <c r="N101" s="452"/>
      <c r="O101" s="452"/>
      <c r="P101" s="452"/>
      <c r="Q101" s="452"/>
      <c r="R101" s="452"/>
      <c r="S101" s="452"/>
      <c r="T101" s="452"/>
      <c r="U101" s="452"/>
      <c r="V101" s="452"/>
      <c r="W101" s="452"/>
      <c r="X101" s="452"/>
      <c r="Y101" s="452"/>
      <c r="Z101" s="452"/>
      <c r="AA101" s="452"/>
      <c r="AB101" s="452"/>
      <c r="AC101" s="452"/>
      <c r="AD101" s="452"/>
      <c r="AE101" s="271"/>
      <c r="AF101" s="240"/>
    </row>
    <row r="102" spans="1:36" ht="27" customHeight="1">
      <c r="A102" s="272"/>
      <c r="B102" s="72"/>
      <c r="C102" s="452" t="s">
        <v>448</v>
      </c>
      <c r="D102" s="452"/>
      <c r="E102" s="452"/>
      <c r="F102" s="452"/>
      <c r="G102" s="452"/>
      <c r="H102" s="452"/>
      <c r="I102" s="452"/>
      <c r="J102" s="452"/>
      <c r="K102" s="452"/>
      <c r="L102" s="452"/>
      <c r="M102" s="452"/>
      <c r="N102" s="452"/>
      <c r="O102" s="452"/>
      <c r="P102" s="452"/>
      <c r="Q102" s="452"/>
      <c r="R102" s="452"/>
      <c r="S102" s="452"/>
      <c r="T102" s="452"/>
      <c r="U102" s="452"/>
      <c r="V102" s="452"/>
      <c r="W102" s="452"/>
      <c r="X102" s="452"/>
      <c r="Y102" s="452"/>
      <c r="Z102" s="452"/>
      <c r="AA102" s="452"/>
      <c r="AB102" s="452"/>
      <c r="AC102" s="452"/>
      <c r="AD102" s="452"/>
      <c r="AE102" s="271"/>
      <c r="AF102" s="240"/>
    </row>
    <row r="103" spans="1:36" ht="15" customHeight="1">
      <c r="A103" s="272"/>
      <c r="B103" s="273"/>
      <c r="C103" s="273"/>
      <c r="D103" s="273"/>
      <c r="E103" s="273"/>
      <c r="F103" s="273"/>
      <c r="G103" s="273"/>
      <c r="H103" s="273"/>
      <c r="I103" s="273"/>
      <c r="J103" s="273"/>
      <c r="K103" s="273"/>
      <c r="L103" s="273"/>
      <c r="M103" s="273"/>
      <c r="N103" s="273"/>
      <c r="O103" s="273"/>
      <c r="P103" s="273"/>
      <c r="Q103" s="273"/>
      <c r="R103" s="273"/>
      <c r="S103" s="273"/>
      <c r="T103" s="273"/>
      <c r="U103" s="273"/>
      <c r="V103" s="273"/>
      <c r="W103" s="273"/>
      <c r="X103" s="273"/>
      <c r="Y103" s="273"/>
      <c r="Z103" s="232"/>
      <c r="AA103" s="232"/>
      <c r="AB103" s="370"/>
      <c r="AC103" s="370"/>
      <c r="AD103" s="370"/>
      <c r="AE103" s="72"/>
      <c r="AF103" s="240"/>
    </row>
    <row r="104" spans="1:36" ht="60" customHeight="1">
      <c r="A104" s="272"/>
      <c r="B104" s="523" t="s">
        <v>398</v>
      </c>
      <c r="C104" s="524"/>
      <c r="D104" s="524"/>
      <c r="E104" s="524"/>
      <c r="F104" s="524"/>
      <c r="G104" s="524"/>
      <c r="H104" s="524"/>
      <c r="I104" s="524"/>
      <c r="J104" s="524"/>
      <c r="K104" s="524"/>
      <c r="L104" s="524"/>
      <c r="M104" s="525"/>
      <c r="N104" s="523" t="s">
        <v>536</v>
      </c>
      <c r="O104" s="524"/>
      <c r="P104" s="525"/>
      <c r="Q104" s="542" t="s">
        <v>235</v>
      </c>
      <c r="R104" s="543"/>
      <c r="S104" s="543"/>
      <c r="T104" s="543"/>
      <c r="U104" s="543"/>
      <c r="V104" s="543"/>
      <c r="W104" s="543"/>
      <c r="X104" s="543"/>
      <c r="Y104" s="543"/>
      <c r="Z104" s="543"/>
      <c r="AA104" s="543"/>
      <c r="AB104" s="544"/>
      <c r="AC104" s="551" t="s">
        <v>236</v>
      </c>
      <c r="AD104" s="552"/>
      <c r="AE104" s="72"/>
      <c r="AF104" s="240"/>
    </row>
    <row r="105" spans="1:36" ht="66.75" customHeight="1">
      <c r="A105" s="272"/>
      <c r="B105" s="526"/>
      <c r="C105" s="527"/>
      <c r="D105" s="527"/>
      <c r="E105" s="527"/>
      <c r="F105" s="527"/>
      <c r="G105" s="527"/>
      <c r="H105" s="527"/>
      <c r="I105" s="527"/>
      <c r="J105" s="527"/>
      <c r="K105" s="527"/>
      <c r="L105" s="527"/>
      <c r="M105" s="528"/>
      <c r="N105" s="526"/>
      <c r="O105" s="527"/>
      <c r="P105" s="528"/>
      <c r="Q105" s="523" t="s">
        <v>537</v>
      </c>
      <c r="R105" s="525"/>
      <c r="S105" s="523" t="s">
        <v>538</v>
      </c>
      <c r="T105" s="525"/>
      <c r="U105" s="551" t="s">
        <v>237</v>
      </c>
      <c r="V105" s="552"/>
      <c r="W105" s="551" t="s">
        <v>238</v>
      </c>
      <c r="X105" s="552"/>
      <c r="Y105" s="551" t="s">
        <v>409</v>
      </c>
      <c r="Z105" s="552"/>
      <c r="AA105" s="551" t="s">
        <v>410</v>
      </c>
      <c r="AB105" s="552"/>
      <c r="AC105" s="558"/>
      <c r="AD105" s="559"/>
      <c r="AE105" s="72"/>
      <c r="AF105" s="240"/>
      <c r="AG105" s="121" t="s">
        <v>628</v>
      </c>
      <c r="AH105" s="121">
        <f>COUNTBLANK(N107:AD108)</f>
        <v>34</v>
      </c>
      <c r="AI105" s="121"/>
      <c r="AJ105" s="121"/>
    </row>
    <row r="106" spans="1:36" ht="66.75" customHeight="1">
      <c r="A106" s="272"/>
      <c r="B106" s="529"/>
      <c r="C106" s="530"/>
      <c r="D106" s="530"/>
      <c r="E106" s="530"/>
      <c r="F106" s="530"/>
      <c r="G106" s="530"/>
      <c r="H106" s="530"/>
      <c r="I106" s="530"/>
      <c r="J106" s="530"/>
      <c r="K106" s="530"/>
      <c r="L106" s="530"/>
      <c r="M106" s="531"/>
      <c r="N106" s="529"/>
      <c r="O106" s="530"/>
      <c r="P106" s="531"/>
      <c r="Q106" s="529"/>
      <c r="R106" s="531"/>
      <c r="S106" s="529"/>
      <c r="T106" s="531"/>
      <c r="U106" s="553"/>
      <c r="V106" s="554"/>
      <c r="W106" s="553"/>
      <c r="X106" s="554"/>
      <c r="Y106" s="553"/>
      <c r="Z106" s="554"/>
      <c r="AA106" s="553"/>
      <c r="AB106" s="554"/>
      <c r="AC106" s="553"/>
      <c r="AD106" s="554"/>
      <c r="AE106" s="72"/>
      <c r="AF106" s="240"/>
      <c r="AG106" s="121" t="s">
        <v>629</v>
      </c>
      <c r="AH106" s="121" t="s">
        <v>630</v>
      </c>
      <c r="AI106" s="121" t="s">
        <v>631</v>
      </c>
      <c r="AJ106" s="121" t="s">
        <v>632</v>
      </c>
    </row>
    <row r="107" spans="1:36" ht="36" customHeight="1">
      <c r="A107" s="272"/>
      <c r="B107" s="274" t="s">
        <v>209</v>
      </c>
      <c r="C107" s="555" t="s">
        <v>347</v>
      </c>
      <c r="D107" s="556"/>
      <c r="E107" s="556"/>
      <c r="F107" s="556"/>
      <c r="G107" s="556"/>
      <c r="H107" s="556"/>
      <c r="I107" s="556"/>
      <c r="J107" s="556"/>
      <c r="K107" s="556"/>
      <c r="L107" s="556"/>
      <c r="M107" s="557"/>
      <c r="N107" s="469"/>
      <c r="O107" s="532"/>
      <c r="P107" s="470"/>
      <c r="Q107" s="469"/>
      <c r="R107" s="470"/>
      <c r="S107" s="469"/>
      <c r="T107" s="470"/>
      <c r="U107" s="469"/>
      <c r="V107" s="470"/>
      <c r="W107" s="469"/>
      <c r="X107" s="470"/>
      <c r="Y107" s="469"/>
      <c r="Z107" s="470"/>
      <c r="AA107" s="469"/>
      <c r="AB107" s="470"/>
      <c r="AC107" s="548"/>
      <c r="AD107" s="549"/>
      <c r="AE107" s="72"/>
      <c r="AF107" s="240"/>
      <c r="AG107" s="103">
        <f>COUNTBLANK(Q107:AD107)</f>
        <v>14</v>
      </c>
      <c r="AH107" s="103">
        <f>IF($AH$105=34,0,IF(OR(AND(N107=1,AG107=7,AC107&gt;0,OR(COUNTIF(U107:AB107,"NS")&gt;0,SUM(U107:AB107)&gt;0)),AND(OR(N107=2,N107=3,N107=9),AG107=14)),0,1))</f>
        <v>0</v>
      </c>
      <c r="AI107" s="336">
        <f>IF(AC107="NS",1,LEN(AC107)-LEN(INT(AC107))-1)</f>
        <v>-2</v>
      </c>
      <c r="AJ107" s="337">
        <f>IF(AC107="NS", 0, IF(AI107&lt;=5,0,1))</f>
        <v>0</v>
      </c>
    </row>
    <row r="108" spans="1:36" ht="36" customHeight="1">
      <c r="A108" s="272"/>
      <c r="B108" s="274" t="s">
        <v>210</v>
      </c>
      <c r="C108" s="555" t="s">
        <v>344</v>
      </c>
      <c r="D108" s="556"/>
      <c r="E108" s="556"/>
      <c r="F108" s="556"/>
      <c r="G108" s="556"/>
      <c r="H108" s="556"/>
      <c r="I108" s="556"/>
      <c r="J108" s="556"/>
      <c r="K108" s="556"/>
      <c r="L108" s="556"/>
      <c r="M108" s="557"/>
      <c r="N108" s="469"/>
      <c r="O108" s="532"/>
      <c r="P108" s="470"/>
      <c r="Q108" s="469"/>
      <c r="R108" s="470"/>
      <c r="S108" s="469"/>
      <c r="T108" s="470"/>
      <c r="U108" s="469"/>
      <c r="V108" s="470"/>
      <c r="W108" s="469"/>
      <c r="X108" s="470"/>
      <c r="Y108" s="469"/>
      <c r="Z108" s="470"/>
      <c r="AA108" s="469"/>
      <c r="AB108" s="470"/>
      <c r="AC108" s="548"/>
      <c r="AD108" s="549"/>
      <c r="AE108" s="72"/>
      <c r="AF108" s="240"/>
      <c r="AG108" s="103">
        <f>COUNTBLANK(Q108:AD108)</f>
        <v>14</v>
      </c>
      <c r="AH108" s="103">
        <f>IF($AH$105=34,0,IF(OR(AND(N108=1,AG108=7,AC108&gt;0,OR(COUNTIF(U108:AB108,"NS")&gt;0,SUM(U108:AB108)&gt;0)),AND(OR(N108=2,N108=3,N108=9),AG108=14)),0,1))</f>
        <v>0</v>
      </c>
      <c r="AI108" s="336">
        <f>IF(AC108="NS",1,LEN(AC108)-LEN(INT(AC108))-1)</f>
        <v>-2</v>
      </c>
      <c r="AJ108" s="337">
        <f>IF(AC108="NS", 0, IF(AI108&lt;=5,0,1))</f>
        <v>0</v>
      </c>
    </row>
    <row r="109" spans="1:36" ht="15">
      <c r="A109" s="272"/>
      <c r="B109" s="623" t="str">
        <f>IF(OR(AC108="NS",AC107="NS"), "",IF(OR(AC108&gt;100,AC107&gt;100),  "ERROR: La cantidad registrada no puede ser mayor al 100%",""))</f>
        <v/>
      </c>
      <c r="C109" s="623"/>
      <c r="D109" s="623"/>
      <c r="E109" s="623"/>
      <c r="F109" s="623"/>
      <c r="G109" s="623"/>
      <c r="H109" s="623"/>
      <c r="I109" s="623"/>
      <c r="J109" s="623"/>
      <c r="K109" s="623"/>
      <c r="L109" s="623"/>
      <c r="M109" s="623"/>
      <c r="N109" s="623"/>
      <c r="O109" s="623"/>
      <c r="P109" s="623"/>
      <c r="Q109" s="623"/>
      <c r="R109" s="623"/>
      <c r="S109" s="623"/>
      <c r="T109" s="623"/>
      <c r="U109" s="623"/>
      <c r="V109" s="623"/>
      <c r="W109" s="623"/>
      <c r="X109" s="623"/>
      <c r="Y109" s="623"/>
      <c r="Z109" s="623"/>
      <c r="AA109" s="623"/>
      <c r="AB109" s="623"/>
      <c r="AC109" s="623"/>
      <c r="AD109" s="623"/>
      <c r="AE109" s="72"/>
      <c r="AF109" s="240"/>
      <c r="AG109" s="121"/>
      <c r="AH109" s="121">
        <f>SUM(AH107:AH108)</f>
        <v>0</v>
      </c>
      <c r="AI109" s="121"/>
      <c r="AJ109" s="121">
        <f>SUM(AJ107:AJ108)</f>
        <v>0</v>
      </c>
    </row>
    <row r="110" spans="1:36" ht="15">
      <c r="A110" s="272"/>
      <c r="B110" s="450" t="str">
        <f>IF(AH109=0,"","ERROR: Revisa la consistencia de las respuestas")</f>
        <v/>
      </c>
      <c r="C110" s="450"/>
      <c r="D110" s="450"/>
      <c r="E110" s="450"/>
      <c r="F110" s="450"/>
      <c r="G110" s="450"/>
      <c r="H110" s="450"/>
      <c r="I110" s="450"/>
      <c r="J110" s="450"/>
      <c r="K110" s="450"/>
      <c r="L110" s="450"/>
      <c r="M110" s="450"/>
      <c r="N110" s="450"/>
      <c r="O110" s="450"/>
      <c r="P110" s="450"/>
      <c r="Q110" s="450"/>
      <c r="R110" s="450"/>
      <c r="S110" s="450"/>
      <c r="T110" s="450"/>
      <c r="U110" s="450"/>
      <c r="V110" s="450"/>
      <c r="W110" s="450"/>
      <c r="X110" s="450"/>
      <c r="Y110" s="450"/>
      <c r="Z110" s="450"/>
      <c r="AA110" s="450"/>
      <c r="AB110" s="450"/>
      <c r="AC110" s="450"/>
      <c r="AD110" s="450"/>
      <c r="AE110" s="72"/>
      <c r="AF110" s="240"/>
    </row>
    <row r="111" spans="1:36" ht="15">
      <c r="A111" s="272"/>
      <c r="B111" s="623" t="str">
        <f>IF(AJ109=0,"","ERROR: El porcentaje registrado no puede exceder de cinco decimales ")</f>
        <v/>
      </c>
      <c r="C111" s="623"/>
      <c r="D111" s="623"/>
      <c r="E111" s="623"/>
      <c r="F111" s="623"/>
      <c r="G111" s="623"/>
      <c r="H111" s="623"/>
      <c r="I111" s="623"/>
      <c r="J111" s="623"/>
      <c r="K111" s="623"/>
      <c r="L111" s="623"/>
      <c r="M111" s="623"/>
      <c r="N111" s="623"/>
      <c r="O111" s="623"/>
      <c r="P111" s="623"/>
      <c r="Q111" s="623"/>
      <c r="R111" s="623"/>
      <c r="S111" s="623"/>
      <c r="T111" s="623"/>
      <c r="U111" s="623"/>
      <c r="V111" s="623"/>
      <c r="W111" s="623"/>
      <c r="X111" s="623"/>
      <c r="Y111" s="623"/>
      <c r="Z111" s="623"/>
      <c r="AA111" s="623"/>
      <c r="AB111" s="623"/>
      <c r="AC111" s="623"/>
      <c r="AD111" s="623"/>
      <c r="AE111" s="72"/>
      <c r="AF111" s="240"/>
    </row>
    <row r="112" spans="1:36" ht="26.25" customHeight="1">
      <c r="A112" s="256" t="s">
        <v>352</v>
      </c>
      <c r="B112" s="501" t="s">
        <v>494</v>
      </c>
      <c r="C112" s="501"/>
      <c r="D112" s="501"/>
      <c r="E112" s="501"/>
      <c r="F112" s="501"/>
      <c r="G112" s="501"/>
      <c r="H112" s="501"/>
      <c r="I112" s="501"/>
      <c r="J112" s="501"/>
      <c r="K112" s="501"/>
      <c r="L112" s="501"/>
      <c r="M112" s="501"/>
      <c r="N112" s="501"/>
      <c r="O112" s="501"/>
      <c r="P112" s="501"/>
      <c r="Q112" s="501"/>
      <c r="R112" s="501"/>
      <c r="S112" s="501"/>
      <c r="T112" s="501"/>
      <c r="U112" s="501"/>
      <c r="V112" s="501"/>
      <c r="W112" s="501"/>
      <c r="X112" s="501"/>
      <c r="Y112" s="501"/>
      <c r="Z112" s="501"/>
      <c r="AA112" s="501"/>
      <c r="AB112" s="501"/>
      <c r="AC112" s="501"/>
      <c r="AD112" s="501"/>
      <c r="AE112" s="72"/>
      <c r="AF112" s="240"/>
    </row>
    <row r="113" spans="1:32" ht="39.75" customHeight="1">
      <c r="A113" s="275"/>
      <c r="B113" s="72"/>
      <c r="C113" s="452" t="s">
        <v>458</v>
      </c>
      <c r="D113" s="452"/>
      <c r="E113" s="452"/>
      <c r="F113" s="452"/>
      <c r="G113" s="452"/>
      <c r="H113" s="452"/>
      <c r="I113" s="452"/>
      <c r="J113" s="452"/>
      <c r="K113" s="452"/>
      <c r="L113" s="452"/>
      <c r="M113" s="452"/>
      <c r="N113" s="452"/>
      <c r="O113" s="452"/>
      <c r="P113" s="452"/>
      <c r="Q113" s="452"/>
      <c r="R113" s="452"/>
      <c r="S113" s="452"/>
      <c r="T113" s="452"/>
      <c r="U113" s="452"/>
      <c r="V113" s="452"/>
      <c r="W113" s="452"/>
      <c r="X113" s="452"/>
      <c r="Y113" s="452"/>
      <c r="Z113" s="452"/>
      <c r="AA113" s="452"/>
      <c r="AB113" s="452"/>
      <c r="AC113" s="452"/>
      <c r="AD113" s="452"/>
      <c r="AE113" s="271"/>
      <c r="AF113" s="240"/>
    </row>
    <row r="114" spans="1:32" ht="15" customHeight="1">
      <c r="A114" s="275"/>
      <c r="B114" s="72"/>
      <c r="C114" s="452" t="s">
        <v>167</v>
      </c>
      <c r="D114" s="452"/>
      <c r="E114" s="452"/>
      <c r="F114" s="452"/>
      <c r="G114" s="452"/>
      <c r="H114" s="452"/>
      <c r="I114" s="452"/>
      <c r="J114" s="452"/>
      <c r="K114" s="452"/>
      <c r="L114" s="452"/>
      <c r="M114" s="452"/>
      <c r="N114" s="452"/>
      <c r="O114" s="452"/>
      <c r="P114" s="452"/>
      <c r="Q114" s="452"/>
      <c r="R114" s="452"/>
      <c r="S114" s="452"/>
      <c r="T114" s="452"/>
      <c r="U114" s="452"/>
      <c r="V114" s="452"/>
      <c r="W114" s="452"/>
      <c r="X114" s="452"/>
      <c r="Y114" s="452"/>
      <c r="Z114" s="452"/>
      <c r="AA114" s="452"/>
      <c r="AB114" s="452"/>
      <c r="AC114" s="452"/>
      <c r="AD114" s="452"/>
      <c r="AE114" s="271"/>
      <c r="AF114" s="240"/>
    </row>
    <row r="115" spans="1:32" ht="15" customHeight="1">
      <c r="A115" s="238"/>
      <c r="B115" s="72"/>
      <c r="C115" s="452" t="s">
        <v>348</v>
      </c>
      <c r="D115" s="452"/>
      <c r="E115" s="452"/>
      <c r="F115" s="452"/>
      <c r="G115" s="452"/>
      <c r="H115" s="452"/>
      <c r="I115" s="452"/>
      <c r="J115" s="452"/>
      <c r="K115" s="452"/>
      <c r="L115" s="452"/>
      <c r="M115" s="452"/>
      <c r="N115" s="452"/>
      <c r="O115" s="452"/>
      <c r="P115" s="452"/>
      <c r="Q115" s="452"/>
      <c r="R115" s="452"/>
      <c r="S115" s="452"/>
      <c r="T115" s="452"/>
      <c r="U115" s="452"/>
      <c r="V115" s="452"/>
      <c r="W115" s="452"/>
      <c r="X115" s="452"/>
      <c r="Y115" s="452"/>
      <c r="Z115" s="452"/>
      <c r="AA115" s="452"/>
      <c r="AB115" s="452"/>
      <c r="AC115" s="452"/>
      <c r="AD115" s="452"/>
      <c r="AE115" s="271"/>
      <c r="AF115" s="240"/>
    </row>
    <row r="116" spans="1:32" ht="15.75" thickBot="1">
      <c r="A116" s="259"/>
      <c r="B116" s="622" t="str">
        <f>IF(N107&gt;1,"De acuerdo con la respuesta anterior, esta pregunta no debe ser contestada","")</f>
        <v/>
      </c>
      <c r="C116" s="622"/>
      <c r="D116" s="622"/>
      <c r="E116" s="622"/>
      <c r="F116" s="622"/>
      <c r="G116" s="622"/>
      <c r="H116" s="622"/>
      <c r="I116" s="622"/>
      <c r="J116" s="622"/>
      <c r="K116" s="622"/>
      <c r="L116" s="622"/>
      <c r="M116" s="622"/>
      <c r="N116" s="622"/>
      <c r="O116" s="622"/>
      <c r="P116" s="622"/>
      <c r="Q116" s="622"/>
      <c r="R116" s="622"/>
      <c r="S116" s="622"/>
      <c r="T116" s="622"/>
      <c r="U116" s="622"/>
      <c r="V116" s="622"/>
      <c r="W116" s="622"/>
      <c r="X116" s="622"/>
      <c r="Y116" s="622"/>
      <c r="Z116" s="622"/>
      <c r="AA116" s="622"/>
      <c r="AB116" s="622"/>
      <c r="AC116" s="276"/>
      <c r="AD116" s="276"/>
      <c r="AE116" s="72"/>
      <c r="AF116" s="240"/>
    </row>
    <row r="117" spans="1:32" ht="30" customHeight="1" thickBot="1">
      <c r="A117" s="259"/>
      <c r="B117" s="251"/>
      <c r="C117" s="493" t="s">
        <v>539</v>
      </c>
      <c r="D117" s="494"/>
      <c r="E117" s="494"/>
      <c r="F117" s="494"/>
      <c r="G117" s="494"/>
      <c r="H117" s="494"/>
      <c r="I117" s="494"/>
      <c r="J117" s="494"/>
      <c r="K117" s="494"/>
      <c r="L117" s="494"/>
      <c r="M117" s="494"/>
      <c r="N117" s="494"/>
      <c r="O117" s="494"/>
      <c r="P117" s="495"/>
      <c r="Q117" s="251"/>
      <c r="R117" s="493" t="s">
        <v>245</v>
      </c>
      <c r="S117" s="494"/>
      <c r="T117" s="494"/>
      <c r="U117" s="494"/>
      <c r="V117" s="494"/>
      <c r="W117" s="494"/>
      <c r="X117" s="494"/>
      <c r="Y117" s="494"/>
      <c r="Z117" s="494"/>
      <c r="AA117" s="494"/>
      <c r="AB117" s="494"/>
      <c r="AC117" s="494"/>
      <c r="AD117" s="494"/>
      <c r="AE117" s="72"/>
      <c r="AF117" s="240"/>
    </row>
    <row r="118" spans="1:32" ht="30" customHeight="1" thickBot="1">
      <c r="A118" s="238"/>
      <c r="B118" s="251"/>
      <c r="C118" s="493" t="s">
        <v>239</v>
      </c>
      <c r="D118" s="494"/>
      <c r="E118" s="494"/>
      <c r="F118" s="494"/>
      <c r="G118" s="494"/>
      <c r="H118" s="494"/>
      <c r="I118" s="494"/>
      <c r="J118" s="494"/>
      <c r="K118" s="494"/>
      <c r="L118" s="494"/>
      <c r="M118" s="494"/>
      <c r="N118" s="494"/>
      <c r="O118" s="494"/>
      <c r="P118" s="495"/>
      <c r="Q118" s="251"/>
      <c r="R118" s="496" t="s">
        <v>246</v>
      </c>
      <c r="S118" s="497"/>
      <c r="T118" s="497"/>
      <c r="U118" s="497"/>
      <c r="V118" s="497"/>
      <c r="W118" s="497"/>
      <c r="X118" s="497"/>
      <c r="Y118" s="497"/>
      <c r="Z118" s="497"/>
      <c r="AA118" s="497"/>
      <c r="AB118" s="497"/>
      <c r="AC118" s="497"/>
      <c r="AD118" s="497"/>
      <c r="AE118" s="72"/>
      <c r="AF118" s="240"/>
    </row>
    <row r="119" spans="1:32" ht="30" customHeight="1" thickBot="1">
      <c r="A119" s="238"/>
      <c r="B119" s="251"/>
      <c r="C119" s="493" t="s">
        <v>240</v>
      </c>
      <c r="D119" s="494"/>
      <c r="E119" s="494"/>
      <c r="F119" s="494"/>
      <c r="G119" s="494"/>
      <c r="H119" s="494"/>
      <c r="I119" s="494"/>
      <c r="J119" s="494"/>
      <c r="K119" s="494"/>
      <c r="L119" s="494"/>
      <c r="M119" s="494"/>
      <c r="N119" s="494"/>
      <c r="O119" s="494"/>
      <c r="P119" s="495"/>
      <c r="Q119" s="251"/>
      <c r="R119" s="496" t="s">
        <v>29</v>
      </c>
      <c r="S119" s="497"/>
      <c r="T119" s="497"/>
      <c r="U119" s="497"/>
      <c r="V119" s="497"/>
      <c r="W119" s="497"/>
      <c r="X119" s="497"/>
      <c r="Y119" s="497"/>
      <c r="Z119" s="497"/>
      <c r="AA119" s="497"/>
      <c r="AB119" s="497"/>
      <c r="AC119" s="497"/>
      <c r="AD119" s="497"/>
      <c r="AE119" s="72"/>
      <c r="AF119" s="240"/>
    </row>
    <row r="120" spans="1:32" ht="30" customHeight="1" thickBot="1">
      <c r="A120" s="238"/>
      <c r="B120" s="251"/>
      <c r="C120" s="493" t="s">
        <v>241</v>
      </c>
      <c r="D120" s="494"/>
      <c r="E120" s="494"/>
      <c r="F120" s="494"/>
      <c r="G120" s="494"/>
      <c r="H120" s="494"/>
      <c r="I120" s="494"/>
      <c r="J120" s="494"/>
      <c r="K120" s="494"/>
      <c r="L120" s="494"/>
      <c r="M120" s="494"/>
      <c r="N120" s="494"/>
      <c r="O120" s="494"/>
      <c r="P120" s="495"/>
      <c r="Q120" s="251"/>
      <c r="R120" s="496" t="s">
        <v>48</v>
      </c>
      <c r="S120" s="497"/>
      <c r="T120" s="497"/>
      <c r="U120" s="497"/>
      <c r="V120" s="497"/>
      <c r="W120" s="497"/>
      <c r="X120" s="497"/>
      <c r="Y120" s="497"/>
      <c r="Z120" s="497"/>
      <c r="AA120" s="497"/>
      <c r="AB120" s="497"/>
      <c r="AC120" s="497"/>
      <c r="AD120" s="497"/>
      <c r="AE120" s="72"/>
      <c r="AF120" s="240"/>
    </row>
    <row r="121" spans="1:32" ht="30" customHeight="1" thickBot="1">
      <c r="A121" s="238"/>
      <c r="B121" s="251"/>
      <c r="C121" s="493" t="s">
        <v>242</v>
      </c>
      <c r="D121" s="494"/>
      <c r="E121" s="494"/>
      <c r="F121" s="494"/>
      <c r="G121" s="494"/>
      <c r="H121" s="494"/>
      <c r="I121" s="494"/>
      <c r="J121" s="494"/>
      <c r="K121" s="494"/>
      <c r="L121" s="494"/>
      <c r="M121" s="494"/>
      <c r="N121" s="494"/>
      <c r="O121" s="494"/>
      <c r="P121" s="495"/>
      <c r="Q121" s="251"/>
      <c r="R121" s="496" t="s">
        <v>47</v>
      </c>
      <c r="S121" s="497"/>
      <c r="T121" s="497"/>
      <c r="U121" s="497"/>
      <c r="V121" s="497"/>
      <c r="W121" s="497"/>
      <c r="X121" s="497"/>
      <c r="Y121" s="497"/>
      <c r="Z121" s="497"/>
      <c r="AA121" s="497"/>
      <c r="AB121" s="497"/>
      <c r="AC121" s="497"/>
      <c r="AD121" s="497"/>
      <c r="AE121" s="72"/>
      <c r="AF121" s="240"/>
    </row>
    <row r="122" spans="1:32" ht="30" customHeight="1" thickBot="1">
      <c r="A122" s="259"/>
      <c r="B122" s="251"/>
      <c r="C122" s="493" t="s">
        <v>243</v>
      </c>
      <c r="D122" s="494"/>
      <c r="E122" s="494"/>
      <c r="F122" s="494"/>
      <c r="G122" s="494"/>
      <c r="H122" s="494"/>
      <c r="I122" s="494"/>
      <c r="J122" s="494"/>
      <c r="K122" s="494"/>
      <c r="L122" s="494"/>
      <c r="M122" s="494"/>
      <c r="N122" s="494"/>
      <c r="O122" s="494"/>
      <c r="P122" s="495"/>
      <c r="Q122" s="251"/>
      <c r="R122" s="493" t="s">
        <v>46</v>
      </c>
      <c r="S122" s="494"/>
      <c r="T122" s="494"/>
      <c r="U122" s="494"/>
      <c r="V122" s="494"/>
      <c r="W122" s="494"/>
      <c r="X122" s="494"/>
      <c r="Y122" s="494"/>
      <c r="Z122" s="494"/>
      <c r="AA122" s="494"/>
      <c r="AB122" s="494"/>
      <c r="AC122" s="494"/>
      <c r="AD122" s="494"/>
      <c r="AE122" s="72"/>
      <c r="AF122" s="240"/>
    </row>
    <row r="123" spans="1:32" ht="30" customHeight="1" thickBot="1">
      <c r="A123" s="259"/>
      <c r="B123" s="251"/>
      <c r="C123" s="493" t="s">
        <v>244</v>
      </c>
      <c r="D123" s="494"/>
      <c r="E123" s="494"/>
      <c r="F123" s="494"/>
      <c r="G123" s="494"/>
      <c r="H123" s="494"/>
      <c r="I123" s="494"/>
      <c r="J123" s="494"/>
      <c r="K123" s="494"/>
      <c r="L123" s="494"/>
      <c r="M123" s="494"/>
      <c r="N123" s="494"/>
      <c r="O123" s="494"/>
      <c r="P123" s="494"/>
      <c r="Q123" s="251"/>
      <c r="R123" s="493" t="s">
        <v>28</v>
      </c>
      <c r="S123" s="494"/>
      <c r="T123" s="494"/>
      <c r="U123" s="494"/>
      <c r="V123" s="494"/>
      <c r="W123" s="494"/>
      <c r="X123" s="494"/>
      <c r="Y123" s="494"/>
      <c r="Z123" s="494"/>
      <c r="AA123" s="494"/>
      <c r="AB123" s="494"/>
      <c r="AC123" s="494"/>
      <c r="AD123" s="494"/>
      <c r="AE123" s="72"/>
      <c r="AF123" s="240"/>
    </row>
    <row r="124" spans="1:32" ht="15">
      <c r="A124" s="259"/>
      <c r="B124" s="253"/>
      <c r="C124" s="371"/>
      <c r="D124" s="371"/>
      <c r="E124" s="371"/>
      <c r="F124" s="371"/>
      <c r="G124" s="371"/>
      <c r="H124" s="371"/>
      <c r="I124" s="371"/>
      <c r="J124" s="371"/>
      <c r="K124" s="371"/>
      <c r="L124" s="371"/>
      <c r="M124" s="371"/>
      <c r="N124" s="371"/>
      <c r="O124" s="371"/>
      <c r="P124" s="371"/>
      <c r="Q124" s="253"/>
      <c r="R124" s="371"/>
      <c r="S124" s="371"/>
      <c r="T124" s="371"/>
      <c r="U124" s="371"/>
      <c r="V124" s="371"/>
      <c r="W124" s="371"/>
      <c r="X124" s="371"/>
      <c r="Y124" s="371"/>
      <c r="Z124" s="371"/>
      <c r="AA124" s="371"/>
      <c r="AB124" s="371"/>
      <c r="AC124" s="371"/>
      <c r="AD124" s="371"/>
      <c r="AE124" s="72"/>
      <c r="AF124" s="240"/>
    </row>
    <row r="125" spans="1:32" ht="15">
      <c r="A125" s="259"/>
      <c r="B125" s="450" t="str">
        <f>IF(AND(Q123="X",COUNTIF(B117:B123,"X")+COUNTIF(Q117:Q122,"X")&gt;0),"ERROR: La opción 99 excluye al resto de las opciones","")</f>
        <v/>
      </c>
      <c r="C125" s="450"/>
      <c r="D125" s="450"/>
      <c r="E125" s="450"/>
      <c r="F125" s="450"/>
      <c r="G125" s="450"/>
      <c r="H125" s="450"/>
      <c r="I125" s="450"/>
      <c r="J125" s="450"/>
      <c r="K125" s="450"/>
      <c r="L125" s="450"/>
      <c r="M125" s="450"/>
      <c r="N125" s="450"/>
      <c r="O125" s="450"/>
      <c r="P125" s="450"/>
      <c r="Q125" s="450"/>
      <c r="R125" s="450"/>
      <c r="S125" s="450"/>
      <c r="T125" s="450"/>
      <c r="U125" s="450"/>
      <c r="V125" s="450"/>
      <c r="W125" s="450"/>
      <c r="X125" s="450"/>
      <c r="Y125" s="450"/>
      <c r="Z125" s="450"/>
      <c r="AA125" s="450"/>
      <c r="AB125" s="450"/>
      <c r="AC125" s="450"/>
      <c r="AD125" s="450"/>
      <c r="AE125" s="72"/>
      <c r="AF125" s="240"/>
    </row>
    <row r="126" spans="1:32" ht="15">
      <c r="A126" s="259"/>
      <c r="B126" s="232"/>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72"/>
      <c r="AF126" s="240"/>
    </row>
    <row r="127" spans="1:32" ht="15">
      <c r="A127" s="238" t="s">
        <v>87</v>
      </c>
      <c r="B127" s="533" t="s">
        <v>495</v>
      </c>
      <c r="C127" s="533"/>
      <c r="D127" s="533"/>
      <c r="E127" s="533"/>
      <c r="F127" s="533"/>
      <c r="G127" s="533"/>
      <c r="H127" s="533"/>
      <c r="I127" s="533"/>
      <c r="J127" s="533"/>
      <c r="K127" s="533"/>
      <c r="L127" s="533"/>
      <c r="M127" s="533"/>
      <c r="N127" s="533"/>
      <c r="O127" s="533"/>
      <c r="P127" s="533"/>
      <c r="Q127" s="533"/>
      <c r="R127" s="533"/>
      <c r="S127" s="533"/>
      <c r="T127" s="533"/>
      <c r="U127" s="533"/>
      <c r="V127" s="533"/>
      <c r="W127" s="533"/>
      <c r="X127" s="533"/>
      <c r="Y127" s="533"/>
      <c r="Z127" s="533"/>
      <c r="AA127" s="533"/>
      <c r="AB127" s="533"/>
      <c r="AC127" s="533"/>
      <c r="AD127" s="533"/>
      <c r="AE127" s="72"/>
      <c r="AF127" s="240"/>
    </row>
    <row r="128" spans="1:32" ht="15" customHeight="1">
      <c r="A128" s="238"/>
      <c r="B128" s="247"/>
      <c r="C128" s="471" t="s">
        <v>397</v>
      </c>
      <c r="D128" s="471"/>
      <c r="E128" s="471"/>
      <c r="F128" s="471"/>
      <c r="G128" s="471"/>
      <c r="H128" s="471"/>
      <c r="I128" s="471"/>
      <c r="J128" s="471"/>
      <c r="K128" s="471"/>
      <c r="L128" s="471"/>
      <c r="M128" s="471"/>
      <c r="N128" s="471"/>
      <c r="O128" s="471"/>
      <c r="P128" s="471"/>
      <c r="Q128" s="471"/>
      <c r="R128" s="471"/>
      <c r="S128" s="471"/>
      <c r="T128" s="471"/>
      <c r="U128" s="471"/>
      <c r="V128" s="471"/>
      <c r="W128" s="471"/>
      <c r="X128" s="471"/>
      <c r="Y128" s="471"/>
      <c r="Z128" s="471"/>
      <c r="AA128" s="471"/>
      <c r="AB128" s="471"/>
      <c r="AC128" s="471"/>
      <c r="AD128" s="471"/>
      <c r="AE128" s="72"/>
      <c r="AF128" s="240"/>
    </row>
    <row r="129" spans="1:36" ht="15" customHeight="1" thickBot="1">
      <c r="A129" s="238"/>
      <c r="B129" s="247"/>
      <c r="C129" s="367"/>
      <c r="D129" s="367"/>
      <c r="E129" s="367"/>
      <c r="F129" s="367"/>
      <c r="G129" s="367"/>
      <c r="H129" s="367"/>
      <c r="I129" s="367"/>
      <c r="J129" s="367"/>
      <c r="K129" s="367"/>
      <c r="L129" s="367"/>
      <c r="M129" s="367"/>
      <c r="N129" s="367"/>
      <c r="O129" s="367"/>
      <c r="P129" s="367"/>
      <c r="Q129" s="367"/>
      <c r="R129" s="367"/>
      <c r="S129" s="367"/>
      <c r="T129" s="367"/>
      <c r="U129" s="367"/>
      <c r="V129" s="367"/>
      <c r="W129" s="367"/>
      <c r="X129" s="367"/>
      <c r="Y129" s="367"/>
      <c r="Z129" s="367"/>
      <c r="AA129" s="367"/>
      <c r="AB129" s="367"/>
      <c r="AC129" s="367"/>
      <c r="AD129" s="367"/>
      <c r="AE129" s="72"/>
      <c r="AF129" s="240"/>
    </row>
    <row r="130" spans="1:36" ht="15" customHeight="1" thickBot="1">
      <c r="A130" s="66"/>
      <c r="B130" s="251"/>
      <c r="C130" s="235" t="s">
        <v>206</v>
      </c>
      <c r="D130" s="235"/>
      <c r="E130" s="65"/>
      <c r="F130" s="65"/>
      <c r="G130" s="65"/>
      <c r="H130" s="65"/>
      <c r="I130" s="65"/>
      <c r="J130" s="72"/>
      <c r="K130" s="72"/>
      <c r="L130" s="72"/>
      <c r="M130" s="72"/>
      <c r="N130" s="72"/>
      <c r="O130" s="72"/>
      <c r="P130" s="251"/>
      <c r="Q130" s="232" t="s">
        <v>540</v>
      </c>
      <c r="R130" s="235"/>
      <c r="S130" s="232"/>
      <c r="T130" s="232"/>
      <c r="U130" s="232"/>
      <c r="V130" s="232"/>
      <c r="W130" s="232"/>
      <c r="X130" s="232"/>
      <c r="Y130" s="232"/>
      <c r="Z130" s="66"/>
      <c r="AA130" s="66"/>
      <c r="AB130" s="66"/>
      <c r="AC130" s="66"/>
      <c r="AD130" s="66"/>
      <c r="AE130" s="72"/>
      <c r="AF130" s="240"/>
    </row>
    <row r="131" spans="1:36" ht="15.75" thickBot="1">
      <c r="A131" s="66"/>
      <c r="B131" s="278"/>
      <c r="C131" s="278"/>
      <c r="D131" s="278"/>
      <c r="E131" s="278"/>
      <c r="F131" s="91"/>
      <c r="G131" s="278"/>
      <c r="H131" s="278"/>
      <c r="I131" s="91"/>
      <c r="J131" s="91"/>
      <c r="K131" s="91"/>
      <c r="L131" s="91"/>
      <c r="M131" s="91"/>
      <c r="N131" s="91"/>
      <c r="O131" s="91"/>
      <c r="P131" s="273"/>
      <c r="Q131" s="273"/>
      <c r="R131" s="273"/>
      <c r="S131" s="273"/>
      <c r="T131" s="273"/>
      <c r="U131" s="273"/>
      <c r="V131" s="273"/>
      <c r="W131" s="273"/>
      <c r="X131" s="273"/>
      <c r="Y131" s="273"/>
      <c r="Z131" s="66"/>
      <c r="AA131" s="66"/>
      <c r="AB131" s="66"/>
      <c r="AC131" s="66"/>
      <c r="AD131" s="66"/>
      <c r="AE131" s="72"/>
      <c r="AF131" s="240"/>
    </row>
    <row r="132" spans="1:36" ht="15" customHeight="1" thickBot="1">
      <c r="A132" s="66"/>
      <c r="B132" s="251"/>
      <c r="C132" s="232" t="s">
        <v>541</v>
      </c>
      <c r="D132" s="232"/>
      <c r="E132" s="232"/>
      <c r="F132" s="65"/>
      <c r="G132" s="65"/>
      <c r="H132" s="65"/>
      <c r="I132" s="65"/>
      <c r="J132" s="91"/>
      <c r="K132" s="91"/>
      <c r="L132" s="91"/>
      <c r="M132" s="72"/>
      <c r="N132" s="72"/>
      <c r="O132" s="72"/>
      <c r="P132" s="251"/>
      <c r="Q132" s="232" t="s">
        <v>542</v>
      </c>
      <c r="R132" s="235"/>
      <c r="S132" s="232"/>
      <c r="T132" s="232"/>
      <c r="U132" s="232"/>
      <c r="V132" s="232"/>
      <c r="W132" s="232"/>
      <c r="X132" s="232"/>
      <c r="Y132" s="232"/>
      <c r="Z132" s="66"/>
      <c r="AA132" s="66"/>
      <c r="AB132" s="66"/>
      <c r="AC132" s="66"/>
      <c r="AD132" s="66"/>
      <c r="AE132" s="72"/>
      <c r="AF132" s="240"/>
    </row>
    <row r="133" spans="1:36" ht="15">
      <c r="A133" s="66"/>
      <c r="B133" s="450" t="str">
        <f>IF(COUNTIF(B130:P132,"X")&gt;1,"ERROR: Seleccionar sólo un código","")</f>
        <v/>
      </c>
      <c r="C133" s="450"/>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0"/>
      <c r="AD133" s="450"/>
      <c r="AE133" s="72"/>
      <c r="AF133" s="240"/>
    </row>
    <row r="134" spans="1:36" ht="15">
      <c r="A134" s="66"/>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72"/>
      <c r="AF134" s="240"/>
    </row>
    <row r="135" spans="1:36" ht="15">
      <c r="A135" s="66"/>
      <c r="B135" s="253"/>
      <c r="C135" s="232"/>
      <c r="D135" s="232"/>
      <c r="E135" s="232"/>
      <c r="F135" s="65"/>
      <c r="G135" s="65"/>
      <c r="H135" s="65"/>
      <c r="I135" s="65"/>
      <c r="J135" s="91"/>
      <c r="K135" s="91"/>
      <c r="L135" s="91"/>
      <c r="M135" s="72"/>
      <c r="N135" s="72"/>
      <c r="O135" s="72"/>
      <c r="P135" s="253"/>
      <c r="Q135" s="232"/>
      <c r="R135" s="235"/>
      <c r="S135" s="232"/>
      <c r="T135" s="232"/>
      <c r="U135" s="232"/>
      <c r="V135" s="232"/>
      <c r="W135" s="232"/>
      <c r="X135" s="232"/>
      <c r="Y135" s="232"/>
      <c r="Z135" s="66"/>
      <c r="AA135" s="66"/>
      <c r="AB135" s="66"/>
      <c r="AC135" s="66"/>
      <c r="AD135" s="66"/>
      <c r="AE135" s="72"/>
      <c r="AF135" s="240"/>
    </row>
    <row r="136" spans="1:36" ht="15">
      <c r="A136" s="256" t="s">
        <v>88</v>
      </c>
      <c r="B136" s="505" t="s">
        <v>449</v>
      </c>
      <c r="C136" s="505"/>
      <c r="D136" s="505"/>
      <c r="E136" s="505"/>
      <c r="F136" s="505"/>
      <c r="G136" s="505"/>
      <c r="H136" s="505"/>
      <c r="I136" s="505"/>
      <c r="J136" s="505"/>
      <c r="K136" s="505"/>
      <c r="L136" s="505"/>
      <c r="M136" s="505"/>
      <c r="N136" s="505"/>
      <c r="O136" s="505"/>
      <c r="P136" s="505"/>
      <c r="Q136" s="505"/>
      <c r="R136" s="505"/>
      <c r="S136" s="505"/>
      <c r="T136" s="505"/>
      <c r="U136" s="505"/>
      <c r="V136" s="505"/>
      <c r="W136" s="505"/>
      <c r="X136" s="505"/>
      <c r="Y136" s="505"/>
      <c r="Z136" s="505"/>
      <c r="AA136" s="505"/>
      <c r="AB136" s="505"/>
      <c r="AC136" s="505"/>
      <c r="AD136" s="505"/>
      <c r="AE136" s="91"/>
      <c r="AF136" s="240"/>
    </row>
    <row r="137" spans="1:36" ht="15.75" thickBot="1">
      <c r="A137" s="238"/>
      <c r="B137" s="622" t="str">
        <f>IF(OR($P$130="X",$B$132="X",$P$132="X"),"De acuerdo con la respuesta de la pregunta 5, la pregunta no debe ser contestada","")</f>
        <v/>
      </c>
      <c r="C137" s="622"/>
      <c r="D137" s="622"/>
      <c r="E137" s="622"/>
      <c r="F137" s="622"/>
      <c r="G137" s="622"/>
      <c r="H137" s="622"/>
      <c r="I137" s="622"/>
      <c r="J137" s="622"/>
      <c r="K137" s="622"/>
      <c r="L137" s="622"/>
      <c r="M137" s="622"/>
      <c r="N137" s="622"/>
      <c r="O137" s="622"/>
      <c r="P137" s="622"/>
      <c r="Q137" s="622"/>
      <c r="R137" s="622"/>
      <c r="S137" s="622"/>
      <c r="T137" s="622"/>
      <c r="U137" s="622"/>
      <c r="V137" s="622"/>
      <c r="W137" s="622"/>
      <c r="X137" s="622"/>
      <c r="Y137" s="622"/>
      <c r="Z137" s="622"/>
      <c r="AA137" s="622"/>
      <c r="AB137" s="622"/>
      <c r="AC137" s="373"/>
      <c r="AD137" s="373"/>
      <c r="AE137" s="72"/>
      <c r="AF137" s="240"/>
    </row>
    <row r="138" spans="1:36" ht="15" customHeight="1" thickBot="1">
      <c r="A138" s="238"/>
      <c r="B138" s="466"/>
      <c r="C138" s="467"/>
      <c r="D138" s="468"/>
      <c r="E138" s="232" t="s">
        <v>188</v>
      </c>
      <c r="F138" s="279"/>
      <c r="G138" s="235"/>
      <c r="H138" s="280"/>
      <c r="I138" s="91"/>
      <c r="J138" s="91"/>
      <c r="K138" s="373"/>
      <c r="L138" s="373"/>
      <c r="M138" s="373"/>
      <c r="N138" s="373"/>
      <c r="O138" s="373"/>
      <c r="P138" s="373"/>
      <c r="Q138" s="373"/>
      <c r="R138" s="373"/>
      <c r="S138" s="373"/>
      <c r="T138" s="373"/>
      <c r="U138" s="373"/>
      <c r="V138" s="373"/>
      <c r="W138" s="373"/>
      <c r="X138" s="373"/>
      <c r="Y138" s="373"/>
      <c r="Z138" s="373"/>
      <c r="AA138" s="373"/>
      <c r="AB138" s="373"/>
      <c r="AC138" s="373"/>
      <c r="AD138" s="373"/>
      <c r="AE138" s="72"/>
      <c r="AF138" s="240"/>
      <c r="AG138" s="334" t="s">
        <v>623</v>
      </c>
      <c r="AH138" s="334" t="s">
        <v>624</v>
      </c>
      <c r="AI138" s="334" t="s">
        <v>625</v>
      </c>
      <c r="AJ138" s="334" t="s">
        <v>626</v>
      </c>
    </row>
    <row r="139" spans="1:36" ht="15" customHeight="1">
      <c r="A139" s="238"/>
      <c r="B139" s="281"/>
      <c r="C139" s="281"/>
      <c r="D139" s="281"/>
      <c r="E139" s="232"/>
      <c r="F139" s="279"/>
      <c r="G139" s="235"/>
      <c r="H139" s="280"/>
      <c r="I139" s="91"/>
      <c r="J139" s="91"/>
      <c r="K139" s="373"/>
      <c r="L139" s="373"/>
      <c r="M139" s="373"/>
      <c r="N139" s="373"/>
      <c r="O139" s="373"/>
      <c r="P139" s="373"/>
      <c r="Q139" s="373"/>
      <c r="R139" s="373"/>
      <c r="S139" s="373"/>
      <c r="T139" s="373"/>
      <c r="U139" s="373"/>
      <c r="V139" s="373"/>
      <c r="W139" s="373"/>
      <c r="X139" s="373"/>
      <c r="Y139" s="373"/>
      <c r="Z139" s="373"/>
      <c r="AA139" s="373"/>
      <c r="AB139" s="373"/>
      <c r="AC139" s="373"/>
      <c r="AD139" s="373"/>
      <c r="AE139" s="72"/>
      <c r="AF139" s="240"/>
      <c r="AG139" s="334">
        <f>SUM(COUNTIF(D140:F142,""),COUNTIF(B138,""))</f>
        <v>10</v>
      </c>
      <c r="AH139" s="334">
        <f>COUNTIF(D140:F142,"NS")</f>
        <v>0</v>
      </c>
      <c r="AI139" s="335">
        <f>SUM(D140:F142)</f>
        <v>0</v>
      </c>
      <c r="AJ139" s="334">
        <f>IF(AG139=20,0,IF(OR(AND(B138=0,AH139&gt;0),AND(B138="ns",AI139&gt;0),AND(B138="ns",AH139=0,AI139=0)),1,IF(OR(AND(B138&gt;0,AH139=2),AND(B138="ns",AH139=2),AND(B138="ns",AI139=0,AH139&gt;0),B138=AI139),0,1)))</f>
        <v>0</v>
      </c>
    </row>
    <row r="140" spans="1:36" ht="15" customHeight="1">
      <c r="A140" s="238"/>
      <c r="B140" s="72"/>
      <c r="C140" s="72"/>
      <c r="D140" s="478"/>
      <c r="E140" s="479"/>
      <c r="F140" s="480"/>
      <c r="G140" s="279" t="s">
        <v>417</v>
      </c>
      <c r="H140" s="72"/>
      <c r="I140" s="235"/>
      <c r="J140" s="280"/>
      <c r="K140" s="91"/>
      <c r="L140" s="91"/>
      <c r="M140" s="373"/>
      <c r="N140" s="373"/>
      <c r="O140" s="373"/>
      <c r="P140" s="373"/>
      <c r="Q140" s="373"/>
      <c r="R140" s="373"/>
      <c r="S140" s="373"/>
      <c r="T140" s="373"/>
      <c r="U140" s="373"/>
      <c r="V140" s="373"/>
      <c r="W140" s="373"/>
      <c r="X140" s="373"/>
      <c r="Y140" s="373"/>
      <c r="Z140" s="373"/>
      <c r="AA140" s="373"/>
      <c r="AB140" s="373"/>
      <c r="AC140" s="373"/>
      <c r="AD140" s="373"/>
      <c r="AE140" s="72"/>
      <c r="AF140" s="240"/>
    </row>
    <row r="141" spans="1:36" ht="6.75" customHeight="1">
      <c r="A141" s="238"/>
      <c r="B141" s="72"/>
      <c r="C141" s="72"/>
      <c r="D141" s="373"/>
      <c r="E141" s="373"/>
      <c r="F141" s="373"/>
      <c r="G141" s="373"/>
      <c r="H141" s="282"/>
      <c r="I141" s="282"/>
      <c r="J141" s="282"/>
      <c r="K141" s="282"/>
      <c r="L141" s="282"/>
      <c r="M141" s="373"/>
      <c r="N141" s="373"/>
      <c r="O141" s="373"/>
      <c r="P141" s="373"/>
      <c r="Q141" s="373"/>
      <c r="R141" s="373"/>
      <c r="S141" s="373"/>
      <c r="T141" s="373"/>
      <c r="U141" s="373"/>
      <c r="V141" s="373"/>
      <c r="W141" s="373"/>
      <c r="X141" s="373"/>
      <c r="Y141" s="373"/>
      <c r="Z141" s="373"/>
      <c r="AA141" s="373"/>
      <c r="AB141" s="373"/>
      <c r="AC141" s="373"/>
      <c r="AD141" s="373"/>
      <c r="AE141" s="72"/>
      <c r="AF141" s="240"/>
    </row>
    <row r="142" spans="1:36" ht="15" customHeight="1">
      <c r="A142" s="238"/>
      <c r="B142" s="72"/>
      <c r="C142" s="72"/>
      <c r="D142" s="478"/>
      <c r="E142" s="479"/>
      <c r="F142" s="480"/>
      <c r="G142" s="279" t="s">
        <v>418</v>
      </c>
      <c r="H142" s="72"/>
      <c r="I142" s="235"/>
      <c r="J142" s="280"/>
      <c r="K142" s="91"/>
      <c r="L142" s="91"/>
      <c r="M142" s="373"/>
      <c r="N142" s="373"/>
      <c r="O142" s="373"/>
      <c r="P142" s="373"/>
      <c r="Q142" s="373"/>
      <c r="R142" s="373"/>
      <c r="S142" s="373"/>
      <c r="T142" s="373"/>
      <c r="U142" s="373"/>
      <c r="V142" s="373"/>
      <c r="W142" s="373"/>
      <c r="X142" s="373"/>
      <c r="Y142" s="373"/>
      <c r="Z142" s="373"/>
      <c r="AA142" s="373"/>
      <c r="AB142" s="373"/>
      <c r="AC142" s="373"/>
      <c r="AD142" s="373"/>
      <c r="AE142" s="72"/>
      <c r="AF142" s="240"/>
    </row>
    <row r="143" spans="1:36" ht="15">
      <c r="A143" s="238"/>
      <c r="B143" s="450" t="str">
        <f>IF(AJ139=0,"","ERROR:La suma no es igual al total")</f>
        <v/>
      </c>
      <c r="C143" s="450"/>
      <c r="D143" s="450"/>
      <c r="E143" s="450"/>
      <c r="F143" s="450"/>
      <c r="G143" s="450"/>
      <c r="H143" s="450"/>
      <c r="I143" s="450"/>
      <c r="J143" s="450"/>
      <c r="K143" s="450"/>
      <c r="L143" s="450"/>
      <c r="M143" s="450"/>
      <c r="N143" s="450"/>
      <c r="O143" s="450"/>
      <c r="P143" s="450"/>
      <c r="Q143" s="450"/>
      <c r="R143" s="450"/>
      <c r="S143" s="450"/>
      <c r="T143" s="450"/>
      <c r="U143" s="450"/>
      <c r="V143" s="450"/>
      <c r="W143" s="450"/>
      <c r="X143" s="450"/>
      <c r="Y143" s="450"/>
      <c r="Z143" s="450"/>
      <c r="AA143" s="450"/>
      <c r="AB143" s="450"/>
      <c r="AC143" s="450"/>
      <c r="AD143" s="450"/>
      <c r="AE143" s="72"/>
      <c r="AF143" s="240"/>
    </row>
    <row r="144" spans="1:36" ht="15">
      <c r="A144" s="238"/>
      <c r="B144" s="451" t="str">
        <f>IF(OR(AG139=10,AG139=7),"","ERROR: Favor de llenar todas la celdas. Si no se cuenta con la información, registrar NS")</f>
        <v/>
      </c>
      <c r="C144" s="451"/>
      <c r="D144" s="451"/>
      <c r="E144" s="451"/>
      <c r="F144" s="451"/>
      <c r="G144" s="451"/>
      <c r="H144" s="451"/>
      <c r="I144" s="451"/>
      <c r="J144" s="451"/>
      <c r="K144" s="451"/>
      <c r="L144" s="451"/>
      <c r="M144" s="451"/>
      <c r="N144" s="451"/>
      <c r="O144" s="451"/>
      <c r="P144" s="451"/>
      <c r="Q144" s="451"/>
      <c r="R144" s="451"/>
      <c r="S144" s="451"/>
      <c r="T144" s="451"/>
      <c r="U144" s="451"/>
      <c r="V144" s="451"/>
      <c r="W144" s="451"/>
      <c r="X144" s="451"/>
      <c r="Y144" s="451"/>
      <c r="Z144" s="451"/>
      <c r="AA144" s="451"/>
      <c r="AB144" s="451"/>
      <c r="AC144" s="451"/>
      <c r="AD144" s="451"/>
      <c r="AE144" s="72"/>
      <c r="AF144" s="240"/>
    </row>
    <row r="145" spans="1:32" ht="15">
      <c r="A145" s="259"/>
      <c r="B145" s="232"/>
      <c r="C145" s="277"/>
      <c r="D145" s="277"/>
      <c r="E145" s="277"/>
      <c r="F145" s="277"/>
      <c r="G145" s="277"/>
      <c r="H145" s="277"/>
      <c r="I145" s="277"/>
      <c r="J145" s="277"/>
      <c r="K145" s="277"/>
      <c r="L145" s="277"/>
      <c r="M145" s="277"/>
      <c r="N145" s="277"/>
      <c r="O145" s="277"/>
      <c r="P145" s="277"/>
      <c r="Q145" s="277"/>
      <c r="R145" s="277"/>
      <c r="S145" s="277"/>
      <c r="T145" s="277"/>
      <c r="U145" s="277"/>
      <c r="V145" s="277"/>
      <c r="W145" s="277"/>
      <c r="X145" s="277"/>
      <c r="Y145" s="277"/>
      <c r="Z145" s="277"/>
      <c r="AA145" s="277"/>
      <c r="AB145" s="277"/>
      <c r="AC145" s="277"/>
      <c r="AD145" s="277"/>
      <c r="AE145" s="72"/>
      <c r="AF145" s="240"/>
    </row>
    <row r="146" spans="1:32" ht="15">
      <c r="A146" s="267" t="s">
        <v>89</v>
      </c>
      <c r="B146" s="499" t="s">
        <v>496</v>
      </c>
      <c r="C146" s="499"/>
      <c r="D146" s="499"/>
      <c r="E146" s="499"/>
      <c r="F146" s="499"/>
      <c r="G146" s="499"/>
      <c r="H146" s="499"/>
      <c r="I146" s="499"/>
      <c r="J146" s="499"/>
      <c r="K146" s="499"/>
      <c r="L146" s="499"/>
      <c r="M146" s="499"/>
      <c r="N146" s="499"/>
      <c r="O146" s="499"/>
      <c r="P146" s="499"/>
      <c r="Q146" s="499"/>
      <c r="R146" s="499"/>
      <c r="S146" s="499"/>
      <c r="T146" s="499"/>
      <c r="U146" s="499"/>
      <c r="V146" s="499"/>
      <c r="W146" s="499"/>
      <c r="X146" s="499"/>
      <c r="Y146" s="499"/>
      <c r="Z146" s="499"/>
      <c r="AA146" s="499"/>
      <c r="AB146" s="499"/>
      <c r="AC146" s="499"/>
      <c r="AD146" s="499"/>
      <c r="AE146" s="72"/>
      <c r="AF146" s="240"/>
    </row>
    <row r="147" spans="1:32" ht="15" customHeight="1">
      <c r="A147" s="238"/>
      <c r="B147" s="247"/>
      <c r="C147" s="471" t="s">
        <v>397</v>
      </c>
      <c r="D147" s="471"/>
      <c r="E147" s="471"/>
      <c r="F147" s="471"/>
      <c r="G147" s="471"/>
      <c r="H147" s="471"/>
      <c r="I147" s="471"/>
      <c r="J147" s="471"/>
      <c r="K147" s="471"/>
      <c r="L147" s="471"/>
      <c r="M147" s="471"/>
      <c r="N147" s="471"/>
      <c r="O147" s="471"/>
      <c r="P147" s="471"/>
      <c r="Q147" s="471"/>
      <c r="R147" s="471"/>
      <c r="S147" s="471"/>
      <c r="T147" s="471"/>
      <c r="U147" s="471"/>
      <c r="V147" s="471"/>
      <c r="W147" s="471"/>
      <c r="X147" s="471"/>
      <c r="Y147" s="471"/>
      <c r="Z147" s="471"/>
      <c r="AA147" s="471"/>
      <c r="AB147" s="471"/>
      <c r="AC147" s="471"/>
      <c r="AD147" s="471"/>
      <c r="AE147" s="72"/>
      <c r="AF147" s="240"/>
    </row>
    <row r="148" spans="1:32" ht="15.75" thickBot="1">
      <c r="A148" s="238"/>
      <c r="B148" s="622" t="str">
        <f>IF(OR($P$130="X",$B$132="X",$P$132="X"),"De acuerdo con la respuesta de la pregunta anterior, la pregunta no debe ser contestada","")</f>
        <v/>
      </c>
      <c r="C148" s="622"/>
      <c r="D148" s="622"/>
      <c r="E148" s="622"/>
      <c r="F148" s="622"/>
      <c r="G148" s="622"/>
      <c r="H148" s="622"/>
      <c r="I148" s="622"/>
      <c r="J148" s="622"/>
      <c r="K148" s="622"/>
      <c r="L148" s="622"/>
      <c r="M148" s="622"/>
      <c r="N148" s="622"/>
      <c r="O148" s="622"/>
      <c r="P148" s="622"/>
      <c r="Q148" s="622"/>
      <c r="R148" s="622"/>
      <c r="S148" s="622"/>
      <c r="T148" s="622"/>
      <c r="U148" s="622"/>
      <c r="V148" s="622"/>
      <c r="W148" s="622"/>
      <c r="X148" s="622"/>
      <c r="Y148" s="622"/>
      <c r="Z148" s="622"/>
      <c r="AA148" s="622"/>
      <c r="AB148" s="622"/>
      <c r="AC148" s="249"/>
      <c r="AD148" s="249"/>
      <c r="AE148" s="72"/>
      <c r="AF148" s="240"/>
    </row>
    <row r="149" spans="1:32" ht="15.75" thickBot="1">
      <c r="A149" s="243"/>
      <c r="B149" s="251"/>
      <c r="C149" s="235" t="s">
        <v>206</v>
      </c>
      <c r="D149" s="235"/>
      <c r="E149" s="65"/>
      <c r="F149" s="65"/>
      <c r="G149" s="65"/>
      <c r="H149" s="65"/>
      <c r="I149" s="65"/>
      <c r="J149" s="251"/>
      <c r="K149" s="232" t="s">
        <v>543</v>
      </c>
      <c r="L149" s="65"/>
      <c r="M149" s="235"/>
      <c r="N149" s="65"/>
      <c r="O149" s="232"/>
      <c r="P149" s="232"/>
      <c r="Q149" s="65"/>
      <c r="R149" s="251"/>
      <c r="S149" s="232" t="s">
        <v>544</v>
      </c>
      <c r="T149" s="65"/>
      <c r="U149" s="232"/>
      <c r="V149" s="232"/>
      <c r="W149" s="232"/>
      <c r="X149" s="232"/>
      <c r="Y149" s="232"/>
      <c r="Z149" s="232"/>
      <c r="AA149" s="232"/>
      <c r="AB149" s="232"/>
      <c r="AC149" s="232"/>
      <c r="AD149" s="232"/>
      <c r="AE149" s="72"/>
      <c r="AF149" s="240"/>
    </row>
    <row r="150" spans="1:32" ht="15">
      <c r="A150" s="243"/>
      <c r="B150" s="450" t="str">
        <f>IF(COUNTIF(B149:R149,"X")&gt;1,"ERROR: Seleccionar sólo un código","")</f>
        <v/>
      </c>
      <c r="C150" s="450"/>
      <c r="D150" s="450"/>
      <c r="E150" s="450"/>
      <c r="F150" s="450"/>
      <c r="G150" s="450"/>
      <c r="H150" s="450"/>
      <c r="I150" s="450"/>
      <c r="J150" s="450"/>
      <c r="K150" s="450"/>
      <c r="L150" s="450"/>
      <c r="M150" s="450"/>
      <c r="N150" s="450"/>
      <c r="O150" s="450"/>
      <c r="P150" s="450"/>
      <c r="Q150" s="450"/>
      <c r="R150" s="450"/>
      <c r="S150" s="450"/>
      <c r="T150" s="450"/>
      <c r="U150" s="450"/>
      <c r="V150" s="450"/>
      <c r="W150" s="450"/>
      <c r="X150" s="450"/>
      <c r="Y150" s="450"/>
      <c r="Z150" s="450"/>
      <c r="AA150" s="450"/>
      <c r="AB150" s="450"/>
      <c r="AC150" s="450"/>
      <c r="AD150" s="450"/>
      <c r="AE150" s="72"/>
      <c r="AF150" s="240"/>
    </row>
    <row r="151" spans="1:32" ht="15">
      <c r="A151" s="243"/>
      <c r="B151" s="252"/>
      <c r="C151" s="252"/>
      <c r="D151" s="252"/>
      <c r="E151" s="252"/>
      <c r="F151" s="252"/>
      <c r="G151" s="252"/>
      <c r="H151" s="252"/>
      <c r="I151" s="252"/>
      <c r="J151" s="252"/>
      <c r="K151" s="252"/>
      <c r="L151" s="252"/>
      <c r="M151" s="252"/>
      <c r="N151" s="252"/>
      <c r="O151" s="252"/>
      <c r="P151" s="252"/>
      <c r="Q151" s="252"/>
      <c r="R151" s="252"/>
      <c r="S151" s="252"/>
      <c r="T151" s="252"/>
      <c r="U151" s="252"/>
      <c r="V151" s="252"/>
      <c r="W151" s="252"/>
      <c r="X151" s="252"/>
      <c r="Y151" s="252"/>
      <c r="Z151" s="252"/>
      <c r="AA151" s="252"/>
      <c r="AB151" s="252"/>
      <c r="AC151" s="252"/>
      <c r="AD151" s="252"/>
      <c r="AE151" s="72"/>
      <c r="AF151" s="240"/>
    </row>
    <row r="152" spans="1:32" ht="15">
      <c r="A152" s="243"/>
      <c r="B152" s="253"/>
      <c r="C152" s="235"/>
      <c r="D152" s="235"/>
      <c r="E152" s="65"/>
      <c r="F152" s="65"/>
      <c r="G152" s="65"/>
      <c r="H152" s="65"/>
      <c r="I152" s="65"/>
      <c r="J152" s="253"/>
      <c r="K152" s="232"/>
      <c r="L152" s="65"/>
      <c r="M152" s="235"/>
      <c r="N152" s="65"/>
      <c r="O152" s="232"/>
      <c r="P152" s="232"/>
      <c r="Q152" s="65"/>
      <c r="R152" s="253"/>
      <c r="S152" s="232"/>
      <c r="T152" s="65"/>
      <c r="U152" s="232"/>
      <c r="V152" s="232"/>
      <c r="W152" s="232"/>
      <c r="X152" s="232"/>
      <c r="Y152" s="232"/>
      <c r="Z152" s="232"/>
      <c r="AA152" s="232"/>
      <c r="AB152" s="232"/>
      <c r="AC152" s="232"/>
      <c r="AD152" s="232"/>
      <c r="AE152" s="72"/>
      <c r="AF152" s="240"/>
    </row>
    <row r="153" spans="1:32" ht="15" customHeight="1">
      <c r="A153" s="256" t="s">
        <v>90</v>
      </c>
      <c r="B153" s="501" t="s">
        <v>469</v>
      </c>
      <c r="C153" s="501"/>
      <c r="D153" s="501"/>
      <c r="E153" s="501"/>
      <c r="F153" s="501"/>
      <c r="G153" s="501"/>
      <c r="H153" s="501"/>
      <c r="I153" s="501"/>
      <c r="J153" s="501"/>
      <c r="K153" s="501"/>
      <c r="L153" s="501"/>
      <c r="M153" s="501"/>
      <c r="N153" s="501"/>
      <c r="O153" s="501"/>
      <c r="P153" s="501"/>
      <c r="Q153" s="501"/>
      <c r="R153" s="501"/>
      <c r="S153" s="501"/>
      <c r="T153" s="501"/>
      <c r="U153" s="501"/>
      <c r="V153" s="501"/>
      <c r="W153" s="501"/>
      <c r="X153" s="501"/>
      <c r="Y153" s="501"/>
      <c r="Z153" s="501"/>
      <c r="AA153" s="501"/>
      <c r="AB153" s="501"/>
      <c r="AC153" s="501"/>
      <c r="AD153" s="501"/>
      <c r="AE153" s="72"/>
      <c r="AF153" s="240"/>
    </row>
    <row r="154" spans="1:32" ht="15" customHeight="1">
      <c r="A154" s="238"/>
      <c r="B154" s="54"/>
      <c r="C154" s="471" t="s">
        <v>167</v>
      </c>
      <c r="D154" s="471"/>
      <c r="E154" s="471"/>
      <c r="F154" s="471"/>
      <c r="G154" s="471"/>
      <c r="H154" s="471"/>
      <c r="I154" s="471"/>
      <c r="J154" s="471"/>
      <c r="K154" s="471"/>
      <c r="L154" s="471"/>
      <c r="M154" s="471"/>
      <c r="N154" s="471"/>
      <c r="O154" s="471"/>
      <c r="P154" s="471"/>
      <c r="Q154" s="471"/>
      <c r="R154" s="471"/>
      <c r="S154" s="471"/>
      <c r="T154" s="471"/>
      <c r="U154" s="471"/>
      <c r="V154" s="471"/>
      <c r="W154" s="471"/>
      <c r="X154" s="471"/>
      <c r="Y154" s="471"/>
      <c r="Z154" s="471"/>
      <c r="AA154" s="471"/>
      <c r="AB154" s="471"/>
      <c r="AC154" s="471"/>
      <c r="AD154" s="471"/>
      <c r="AE154" s="72"/>
      <c r="AF154" s="240"/>
    </row>
    <row r="155" spans="1:32" ht="15" customHeight="1">
      <c r="A155" s="259"/>
      <c r="B155" s="232"/>
      <c r="C155" s="471" t="s">
        <v>399</v>
      </c>
      <c r="D155" s="471"/>
      <c r="E155" s="471"/>
      <c r="F155" s="471"/>
      <c r="G155" s="471"/>
      <c r="H155" s="471"/>
      <c r="I155" s="471"/>
      <c r="J155" s="471"/>
      <c r="K155" s="471"/>
      <c r="L155" s="471"/>
      <c r="M155" s="471"/>
      <c r="N155" s="471"/>
      <c r="O155" s="471"/>
      <c r="P155" s="471"/>
      <c r="Q155" s="471"/>
      <c r="R155" s="471"/>
      <c r="S155" s="471"/>
      <c r="T155" s="471"/>
      <c r="U155" s="471"/>
      <c r="V155" s="471"/>
      <c r="W155" s="471"/>
      <c r="X155" s="471"/>
      <c r="Y155" s="471"/>
      <c r="Z155" s="471"/>
      <c r="AA155" s="471"/>
      <c r="AB155" s="471"/>
      <c r="AC155" s="471"/>
      <c r="AD155" s="471"/>
      <c r="AE155" s="72"/>
      <c r="AF155" s="240"/>
    </row>
    <row r="156" spans="1:32" ht="15" customHeight="1" thickBot="1">
      <c r="A156" s="259"/>
      <c r="B156" s="622" t="str">
        <f>IF(COUNTIF($J$149:$R$149,"X")&gt;0,"De acuerdo con la respuesta de la pregunta 5, la pregunta no debe ser contestada","")</f>
        <v/>
      </c>
      <c r="C156" s="622"/>
      <c r="D156" s="622"/>
      <c r="E156" s="622"/>
      <c r="F156" s="622"/>
      <c r="G156" s="622"/>
      <c r="H156" s="622"/>
      <c r="I156" s="622"/>
      <c r="J156" s="622"/>
      <c r="K156" s="622"/>
      <c r="L156" s="622"/>
      <c r="M156" s="622"/>
      <c r="N156" s="622"/>
      <c r="O156" s="622"/>
      <c r="P156" s="622"/>
      <c r="Q156" s="622"/>
      <c r="R156" s="622"/>
      <c r="S156" s="622"/>
      <c r="T156" s="622"/>
      <c r="U156" s="622"/>
      <c r="V156" s="622"/>
      <c r="W156" s="622"/>
      <c r="X156" s="622"/>
      <c r="Y156" s="622"/>
      <c r="Z156" s="622"/>
      <c r="AA156" s="622"/>
      <c r="AB156" s="622"/>
      <c r="AC156" s="277"/>
      <c r="AD156" s="277"/>
      <c r="AE156" s="72"/>
      <c r="AF156" s="240"/>
    </row>
    <row r="157" spans="1:32" ht="24.95" customHeight="1" thickBot="1">
      <c r="A157" s="235"/>
      <c r="B157" s="283"/>
      <c r="C157" s="279" t="s">
        <v>247</v>
      </c>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54"/>
      <c r="AF157" s="338"/>
    </row>
    <row r="158" spans="1:32" ht="24.95" customHeight="1" thickBot="1">
      <c r="A158" s="235"/>
      <c r="B158" s="283"/>
      <c r="C158" s="235" t="s">
        <v>497</v>
      </c>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54"/>
      <c r="AF158" s="338"/>
    </row>
    <row r="159" spans="1:32" ht="24.95" customHeight="1" thickBot="1">
      <c r="A159" s="235"/>
      <c r="B159" s="283"/>
      <c r="C159" s="235" t="s">
        <v>248</v>
      </c>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54"/>
      <c r="AF159" s="338"/>
    </row>
    <row r="160" spans="1:32" ht="24.95" customHeight="1" thickBot="1">
      <c r="A160" s="235"/>
      <c r="B160" s="283"/>
      <c r="C160" s="279" t="s">
        <v>249</v>
      </c>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54"/>
      <c r="AF160" s="338"/>
    </row>
    <row r="161" spans="1:32" ht="24.95" customHeight="1" thickBot="1">
      <c r="A161" s="235"/>
      <c r="B161" s="283"/>
      <c r="C161" s="496" t="s">
        <v>250</v>
      </c>
      <c r="D161" s="497"/>
      <c r="E161" s="497"/>
      <c r="F161" s="497"/>
      <c r="G161" s="497"/>
      <c r="H161" s="497"/>
      <c r="I161" s="497"/>
      <c r="J161" s="497"/>
      <c r="K161" s="497"/>
      <c r="L161" s="497"/>
      <c r="M161" s="497"/>
      <c r="N161" s="497"/>
      <c r="O161" s="497"/>
      <c r="P161" s="497"/>
      <c r="Q161" s="497"/>
      <c r="R161" s="497"/>
      <c r="S161" s="497"/>
      <c r="T161" s="497"/>
      <c r="U161" s="497"/>
      <c r="V161" s="497"/>
      <c r="W161" s="497"/>
      <c r="X161" s="497"/>
      <c r="Y161" s="497"/>
      <c r="Z161" s="497"/>
      <c r="AA161" s="497"/>
      <c r="AB161" s="497"/>
      <c r="AC161" s="497"/>
      <c r="AD161" s="497"/>
      <c r="AE161" s="54"/>
      <c r="AF161" s="338"/>
    </row>
    <row r="162" spans="1:32" ht="24.95" customHeight="1" thickBot="1">
      <c r="A162" s="235"/>
      <c r="B162" s="283"/>
      <c r="C162" s="496" t="s">
        <v>251</v>
      </c>
      <c r="D162" s="497"/>
      <c r="E162" s="497"/>
      <c r="F162" s="497"/>
      <c r="G162" s="497"/>
      <c r="H162" s="497"/>
      <c r="I162" s="497"/>
      <c r="J162" s="497"/>
      <c r="K162" s="497"/>
      <c r="L162" s="497"/>
      <c r="M162" s="497"/>
      <c r="N162" s="497"/>
      <c r="O162" s="497"/>
      <c r="P162" s="497"/>
      <c r="Q162" s="497"/>
      <c r="R162" s="497"/>
      <c r="S162" s="497"/>
      <c r="T162" s="497"/>
      <c r="U162" s="497"/>
      <c r="V162" s="497"/>
      <c r="W162" s="497"/>
      <c r="X162" s="497"/>
      <c r="Y162" s="497"/>
      <c r="Z162" s="497"/>
      <c r="AA162" s="497"/>
      <c r="AB162" s="497"/>
      <c r="AC162" s="497"/>
      <c r="AD162" s="497"/>
      <c r="AE162" s="54"/>
      <c r="AF162" s="338"/>
    </row>
    <row r="163" spans="1:32" ht="24.95" customHeight="1" thickBot="1">
      <c r="A163" s="235"/>
      <c r="B163" s="283"/>
      <c r="C163" s="279" t="s">
        <v>252</v>
      </c>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54"/>
      <c r="AF163" s="338"/>
    </row>
    <row r="164" spans="1:32" ht="24.95" customHeight="1" thickBot="1">
      <c r="A164" s="235"/>
      <c r="B164" s="283"/>
      <c r="C164" s="496" t="s">
        <v>253</v>
      </c>
      <c r="D164" s="497"/>
      <c r="E164" s="497"/>
      <c r="F164" s="497"/>
      <c r="G164" s="497"/>
      <c r="H164" s="497"/>
      <c r="I164" s="497"/>
      <c r="J164" s="497"/>
      <c r="K164" s="497"/>
      <c r="L164" s="497"/>
      <c r="M164" s="497"/>
      <c r="N164" s="497"/>
      <c r="O164" s="497"/>
      <c r="P164" s="497"/>
      <c r="Q164" s="497"/>
      <c r="R164" s="497"/>
      <c r="S164" s="497"/>
      <c r="T164" s="497"/>
      <c r="U164" s="497"/>
      <c r="V164" s="497"/>
      <c r="W164" s="497"/>
      <c r="X164" s="497"/>
      <c r="Y164" s="497"/>
      <c r="Z164" s="497"/>
      <c r="AA164" s="497"/>
      <c r="AB164" s="497"/>
      <c r="AC164" s="497"/>
      <c r="AD164" s="497"/>
      <c r="AE164" s="54"/>
      <c r="AF164" s="338"/>
    </row>
    <row r="165" spans="1:32" ht="24.95" customHeight="1" thickBot="1">
      <c r="A165" s="235"/>
      <c r="B165" s="283"/>
      <c r="C165" s="496" t="s">
        <v>254</v>
      </c>
      <c r="D165" s="497"/>
      <c r="E165" s="497"/>
      <c r="F165" s="497"/>
      <c r="G165" s="497"/>
      <c r="H165" s="497"/>
      <c r="I165" s="497"/>
      <c r="J165" s="497"/>
      <c r="K165" s="497"/>
      <c r="L165" s="497"/>
      <c r="M165" s="497"/>
      <c r="N165" s="497"/>
      <c r="O165" s="497"/>
      <c r="P165" s="497"/>
      <c r="Q165" s="497"/>
      <c r="R165" s="497"/>
      <c r="S165" s="497"/>
      <c r="T165" s="497"/>
      <c r="U165" s="497"/>
      <c r="V165" s="497"/>
      <c r="W165" s="497"/>
      <c r="X165" s="497"/>
      <c r="Y165" s="497"/>
      <c r="Z165" s="497"/>
      <c r="AA165" s="497"/>
      <c r="AB165" s="497"/>
      <c r="AC165" s="497"/>
      <c r="AD165" s="497"/>
      <c r="AE165" s="54"/>
      <c r="AF165" s="338"/>
    </row>
    <row r="166" spans="1:32" ht="24.95" customHeight="1" thickBot="1">
      <c r="A166" s="235"/>
      <c r="B166" s="283"/>
      <c r="C166" s="496" t="s">
        <v>400</v>
      </c>
      <c r="D166" s="497"/>
      <c r="E166" s="497"/>
      <c r="F166" s="497"/>
      <c r="G166" s="497"/>
      <c r="H166" s="497"/>
      <c r="I166" s="497"/>
      <c r="J166" s="497"/>
      <c r="K166" s="497"/>
      <c r="L166" s="497"/>
      <c r="M166" s="497"/>
      <c r="N166" s="497"/>
      <c r="O166" s="497"/>
      <c r="P166" s="497"/>
      <c r="Q166" s="497"/>
      <c r="R166" s="497"/>
      <c r="S166" s="497"/>
      <c r="T166" s="497"/>
      <c r="U166" s="497"/>
      <c r="V166" s="497"/>
      <c r="W166" s="497"/>
      <c r="X166" s="497"/>
      <c r="Y166" s="497"/>
      <c r="Z166" s="497"/>
      <c r="AA166" s="497"/>
      <c r="AB166" s="497"/>
      <c r="AC166" s="497"/>
      <c r="AD166" s="497"/>
      <c r="AE166" s="54"/>
      <c r="AF166" s="338"/>
    </row>
    <row r="167" spans="1:32" ht="24.95" customHeight="1" thickBot="1">
      <c r="A167" s="235"/>
      <c r="B167" s="283"/>
      <c r="C167" s="279" t="s">
        <v>193</v>
      </c>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54"/>
      <c r="AF167" s="338"/>
    </row>
    <row r="168" spans="1:32" ht="24.95" customHeight="1" thickBot="1">
      <c r="A168" s="235"/>
      <c r="B168" s="283"/>
      <c r="C168" s="279" t="s">
        <v>28</v>
      </c>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54"/>
      <c r="AF168" s="338"/>
    </row>
    <row r="169" spans="1:32" ht="15">
      <c r="A169" s="235"/>
      <c r="B169" s="294"/>
      <c r="C169" s="279"/>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54"/>
      <c r="AF169" s="338"/>
    </row>
    <row r="170" spans="1:32" ht="15">
      <c r="A170" s="235"/>
      <c r="B170" s="450" t="str">
        <f>IF(AND(B168="X",COUNTIF(B157:B167,"X")&gt;0),"ERROR: La opción 99, excluyen al resto de las opciones","")</f>
        <v/>
      </c>
      <c r="C170" s="450"/>
      <c r="D170" s="450"/>
      <c r="E170" s="450"/>
      <c r="F170" s="450"/>
      <c r="G170" s="450"/>
      <c r="H170" s="450"/>
      <c r="I170" s="450"/>
      <c r="J170" s="450"/>
      <c r="K170" s="450"/>
      <c r="L170" s="450"/>
      <c r="M170" s="450"/>
      <c r="N170" s="450"/>
      <c r="O170" s="450"/>
      <c r="P170" s="450"/>
      <c r="Q170" s="450"/>
      <c r="R170" s="450"/>
      <c r="S170" s="450"/>
      <c r="T170" s="450"/>
      <c r="U170" s="450"/>
      <c r="V170" s="450"/>
      <c r="W170" s="450"/>
      <c r="X170" s="450"/>
      <c r="Y170" s="450"/>
      <c r="Z170" s="450"/>
      <c r="AA170" s="450"/>
      <c r="AB170" s="450"/>
      <c r="AC170" s="450"/>
      <c r="AD170" s="450"/>
      <c r="AE170" s="54"/>
      <c r="AF170" s="338"/>
    </row>
    <row r="171" spans="1:32" ht="15">
      <c r="A171" s="259"/>
      <c r="B171" s="235"/>
      <c r="C171" s="285"/>
      <c r="D171" s="277"/>
      <c r="E171" s="277"/>
      <c r="F171" s="277"/>
      <c r="G171" s="277"/>
      <c r="H171" s="277"/>
      <c r="I171" s="277"/>
      <c r="J171" s="277"/>
      <c r="K171" s="277"/>
      <c r="L171" s="277"/>
      <c r="M171" s="277"/>
      <c r="N171" s="277"/>
      <c r="O171" s="277"/>
      <c r="P171" s="277"/>
      <c r="Q171" s="277"/>
      <c r="R171" s="277"/>
      <c r="S171" s="277"/>
      <c r="T171" s="277"/>
      <c r="U171" s="277"/>
      <c r="V171" s="277"/>
      <c r="W171" s="277"/>
      <c r="X171" s="277"/>
      <c r="Y171" s="277"/>
      <c r="Z171" s="277"/>
      <c r="AA171" s="277"/>
      <c r="AB171" s="277"/>
      <c r="AC171" s="277"/>
      <c r="AD171" s="277"/>
      <c r="AE171" s="72"/>
      <c r="AF171" s="240"/>
    </row>
    <row r="172" spans="1:32" ht="21.75" customHeight="1">
      <c r="A172" s="256" t="s">
        <v>144</v>
      </c>
      <c r="B172" s="501" t="s">
        <v>498</v>
      </c>
      <c r="C172" s="501"/>
      <c r="D172" s="501"/>
      <c r="E172" s="501"/>
      <c r="F172" s="501"/>
      <c r="G172" s="501"/>
      <c r="H172" s="501"/>
      <c r="I172" s="501"/>
      <c r="J172" s="501"/>
      <c r="K172" s="501"/>
      <c r="L172" s="501"/>
      <c r="M172" s="501"/>
      <c r="N172" s="501"/>
      <c r="O172" s="501"/>
      <c r="P172" s="501"/>
      <c r="Q172" s="501"/>
      <c r="R172" s="501"/>
      <c r="S172" s="501"/>
      <c r="T172" s="501"/>
      <c r="U172" s="501"/>
      <c r="V172" s="501"/>
      <c r="W172" s="501"/>
      <c r="X172" s="501"/>
      <c r="Y172" s="501"/>
      <c r="Z172" s="501"/>
      <c r="AA172" s="501"/>
      <c r="AB172" s="501"/>
      <c r="AC172" s="501"/>
      <c r="AD172" s="501"/>
      <c r="AE172" s="72"/>
      <c r="AF172" s="240"/>
    </row>
    <row r="173" spans="1:32" ht="15">
      <c r="A173" s="238"/>
      <c r="B173" s="54"/>
      <c r="C173" s="471" t="s">
        <v>167</v>
      </c>
      <c r="D173" s="471"/>
      <c r="E173" s="471"/>
      <c r="F173" s="471"/>
      <c r="G173" s="471"/>
      <c r="H173" s="471"/>
      <c r="I173" s="471"/>
      <c r="J173" s="471"/>
      <c r="K173" s="471"/>
      <c r="L173" s="471"/>
      <c r="M173" s="471"/>
      <c r="N173" s="471"/>
      <c r="O173" s="471"/>
      <c r="P173" s="471"/>
      <c r="Q173" s="471"/>
      <c r="R173" s="471"/>
      <c r="S173" s="471"/>
      <c r="T173" s="471"/>
      <c r="U173" s="471"/>
      <c r="V173" s="471"/>
      <c r="W173" s="471"/>
      <c r="X173" s="471"/>
      <c r="Y173" s="471"/>
      <c r="Z173" s="471"/>
      <c r="AA173" s="471"/>
      <c r="AB173" s="471"/>
      <c r="AC173" s="471"/>
      <c r="AD173" s="471"/>
      <c r="AE173" s="72"/>
      <c r="AF173" s="240"/>
    </row>
    <row r="174" spans="1:32" ht="15">
      <c r="A174" s="259"/>
      <c r="B174" s="232"/>
      <c r="C174" s="471" t="s">
        <v>470</v>
      </c>
      <c r="D174" s="471"/>
      <c r="E174" s="471"/>
      <c r="F174" s="471"/>
      <c r="G174" s="471"/>
      <c r="H174" s="471"/>
      <c r="I174" s="471"/>
      <c r="J174" s="471"/>
      <c r="K174" s="471"/>
      <c r="L174" s="471"/>
      <c r="M174" s="471"/>
      <c r="N174" s="471"/>
      <c r="O174" s="471"/>
      <c r="P174" s="471"/>
      <c r="Q174" s="471"/>
      <c r="R174" s="471"/>
      <c r="S174" s="471"/>
      <c r="T174" s="471"/>
      <c r="U174" s="471"/>
      <c r="V174" s="471"/>
      <c r="W174" s="471"/>
      <c r="X174" s="471"/>
      <c r="Y174" s="471"/>
      <c r="Z174" s="471"/>
      <c r="AA174" s="471"/>
      <c r="AB174" s="471"/>
      <c r="AC174" s="471"/>
      <c r="AD174" s="471"/>
      <c r="AE174" s="72"/>
      <c r="AF174" s="240"/>
    </row>
    <row r="175" spans="1:32" ht="15.75" thickBot="1">
      <c r="A175" s="259"/>
      <c r="B175" s="622" t="str">
        <f>IF(COUNTIF($J$149:$R$149,"X")&gt;0,"De acuerdo con la respuesta de la pregunta 5, la pregunta no debe ser contestada","")</f>
        <v/>
      </c>
      <c r="C175" s="622"/>
      <c r="D175" s="622"/>
      <c r="E175" s="622"/>
      <c r="F175" s="622"/>
      <c r="G175" s="622"/>
      <c r="H175" s="622"/>
      <c r="I175" s="622"/>
      <c r="J175" s="622"/>
      <c r="K175" s="622"/>
      <c r="L175" s="622"/>
      <c r="M175" s="622"/>
      <c r="N175" s="622"/>
      <c r="O175" s="622"/>
      <c r="P175" s="622"/>
      <c r="Q175" s="622"/>
      <c r="R175" s="622"/>
      <c r="S175" s="622"/>
      <c r="T175" s="622"/>
      <c r="U175" s="622"/>
      <c r="V175" s="622"/>
      <c r="W175" s="622"/>
      <c r="X175" s="622"/>
      <c r="Y175" s="622"/>
      <c r="Z175" s="622"/>
      <c r="AA175" s="622"/>
      <c r="AB175" s="622"/>
      <c r="AC175" s="367"/>
      <c r="AD175" s="367"/>
      <c r="AE175" s="72"/>
      <c r="AF175" s="240"/>
    </row>
    <row r="176" spans="1:32" ht="15.75" thickBot="1">
      <c r="A176" s="259"/>
      <c r="B176" s="283"/>
      <c r="C176" s="285" t="s">
        <v>256</v>
      </c>
      <c r="D176" s="277"/>
      <c r="E176" s="277"/>
      <c r="F176" s="277"/>
      <c r="G176" s="277"/>
      <c r="H176" s="277"/>
      <c r="I176" s="277"/>
      <c r="J176" s="277"/>
      <c r="K176" s="277"/>
      <c r="L176" s="277"/>
      <c r="M176" s="277"/>
      <c r="N176" s="277"/>
      <c r="O176" s="277"/>
      <c r="P176" s="277"/>
      <c r="Q176" s="277"/>
      <c r="R176" s="277"/>
      <c r="S176" s="277"/>
      <c r="T176" s="277"/>
      <c r="U176" s="277"/>
      <c r="V176" s="277"/>
      <c r="W176" s="277"/>
      <c r="X176" s="277"/>
      <c r="Y176" s="277"/>
      <c r="Z176" s="277"/>
      <c r="AA176" s="277"/>
      <c r="AB176" s="277"/>
      <c r="AC176" s="277"/>
      <c r="AD176" s="277"/>
      <c r="AE176" s="72"/>
      <c r="AF176" s="240"/>
    </row>
    <row r="177" spans="1:32" ht="15.75" thickBot="1">
      <c r="A177" s="259"/>
      <c r="B177" s="283"/>
      <c r="C177" s="285" t="s">
        <v>257</v>
      </c>
      <c r="D177" s="277"/>
      <c r="E177" s="277"/>
      <c r="F177" s="277"/>
      <c r="G177" s="277"/>
      <c r="H177" s="277"/>
      <c r="I177" s="277"/>
      <c r="J177" s="277"/>
      <c r="K177" s="277"/>
      <c r="L177" s="277"/>
      <c r="M177" s="277"/>
      <c r="N177" s="277"/>
      <c r="O177" s="277"/>
      <c r="P177" s="277"/>
      <c r="Q177" s="277"/>
      <c r="R177" s="277"/>
      <c r="S177" s="277"/>
      <c r="T177" s="277"/>
      <c r="U177" s="277"/>
      <c r="V177" s="277"/>
      <c r="W177" s="277"/>
      <c r="X177" s="277"/>
      <c r="Y177" s="277"/>
      <c r="Z177" s="277"/>
      <c r="AA177" s="277"/>
      <c r="AB177" s="277"/>
      <c r="AC177" s="277"/>
      <c r="AD177" s="277"/>
      <c r="AE177" s="72"/>
      <c r="AF177" s="240"/>
    </row>
    <row r="178" spans="1:32" ht="15.75" thickBot="1">
      <c r="A178" s="259"/>
      <c r="B178" s="283"/>
      <c r="C178" s="285" t="s">
        <v>258</v>
      </c>
      <c r="D178" s="277"/>
      <c r="E178" s="277"/>
      <c r="F178" s="277"/>
      <c r="G178" s="277"/>
      <c r="H178" s="277"/>
      <c r="I178" s="277"/>
      <c r="J178" s="277"/>
      <c r="K178" s="277"/>
      <c r="L178" s="277"/>
      <c r="M178" s="277"/>
      <c r="N178" s="277"/>
      <c r="O178" s="277"/>
      <c r="P178" s="277"/>
      <c r="Q178" s="277"/>
      <c r="R178" s="277"/>
      <c r="S178" s="277"/>
      <c r="T178" s="277"/>
      <c r="U178" s="277"/>
      <c r="V178" s="277"/>
      <c r="W178" s="277"/>
      <c r="X178" s="277"/>
      <c r="Y178" s="277"/>
      <c r="Z178" s="277"/>
      <c r="AA178" s="277"/>
      <c r="AB178" s="277"/>
      <c r="AC178" s="277"/>
      <c r="AD178" s="277"/>
      <c r="AE178" s="72"/>
      <c r="AF178" s="240"/>
    </row>
    <row r="179" spans="1:32" ht="15.75" thickBot="1">
      <c r="A179" s="259"/>
      <c r="B179" s="283"/>
      <c r="C179" s="285" t="s">
        <v>259</v>
      </c>
      <c r="D179" s="277"/>
      <c r="E179" s="277"/>
      <c r="F179" s="277"/>
      <c r="G179" s="277"/>
      <c r="H179" s="277"/>
      <c r="I179" s="277"/>
      <c r="J179" s="277"/>
      <c r="K179" s="277"/>
      <c r="L179" s="277"/>
      <c r="M179" s="277"/>
      <c r="N179" s="277"/>
      <c r="O179" s="277"/>
      <c r="P179" s="277"/>
      <c r="Q179" s="277"/>
      <c r="R179" s="277"/>
      <c r="S179" s="277"/>
      <c r="T179" s="277"/>
      <c r="U179" s="277"/>
      <c r="V179" s="277"/>
      <c r="W179" s="277"/>
      <c r="X179" s="277"/>
      <c r="Y179" s="277"/>
      <c r="Z179" s="277"/>
      <c r="AA179" s="277"/>
      <c r="AB179" s="277"/>
      <c r="AC179" s="277"/>
      <c r="AD179" s="277"/>
      <c r="AE179" s="72"/>
      <c r="AF179" s="240"/>
    </row>
    <row r="180" spans="1:32" ht="15.75" thickBot="1">
      <c r="A180" s="259"/>
      <c r="B180" s="283"/>
      <c r="C180" s="285" t="s">
        <v>260</v>
      </c>
      <c r="D180" s="277"/>
      <c r="E180" s="277"/>
      <c r="F180" s="277"/>
      <c r="G180" s="277"/>
      <c r="H180" s="277"/>
      <c r="I180" s="277"/>
      <c r="J180" s="277"/>
      <c r="K180" s="277"/>
      <c r="L180" s="277"/>
      <c r="M180" s="277"/>
      <c r="N180" s="277"/>
      <c r="O180" s="277"/>
      <c r="P180" s="277"/>
      <c r="Q180" s="277"/>
      <c r="R180" s="277"/>
      <c r="S180" s="277"/>
      <c r="T180" s="277"/>
      <c r="U180" s="277"/>
      <c r="V180" s="277"/>
      <c r="W180" s="277"/>
      <c r="X180" s="277"/>
      <c r="Y180" s="277"/>
      <c r="Z180" s="277"/>
      <c r="AA180" s="277"/>
      <c r="AB180" s="277"/>
      <c r="AC180" s="277"/>
      <c r="AD180" s="277"/>
      <c r="AE180" s="72"/>
      <c r="AF180" s="240"/>
    </row>
    <row r="181" spans="1:32" ht="15.75" thickBot="1">
      <c r="A181" s="259"/>
      <c r="B181" s="283"/>
      <c r="C181" s="285" t="s">
        <v>261</v>
      </c>
      <c r="D181" s="277"/>
      <c r="E181" s="277"/>
      <c r="F181" s="277"/>
      <c r="G181" s="277"/>
      <c r="H181" s="277"/>
      <c r="I181" s="277"/>
      <c r="J181" s="277"/>
      <c r="K181" s="277"/>
      <c r="L181" s="277"/>
      <c r="M181" s="277"/>
      <c r="N181" s="277"/>
      <c r="O181" s="277"/>
      <c r="P181" s="277"/>
      <c r="Q181" s="277"/>
      <c r="R181" s="277"/>
      <c r="S181" s="277"/>
      <c r="T181" s="277"/>
      <c r="U181" s="277"/>
      <c r="V181" s="277"/>
      <c r="W181" s="277"/>
      <c r="X181" s="277"/>
      <c r="Y181" s="277"/>
      <c r="Z181" s="277"/>
      <c r="AA181" s="277"/>
      <c r="AB181" s="277"/>
      <c r="AC181" s="277"/>
      <c r="AD181" s="277"/>
      <c r="AE181" s="72"/>
      <c r="AF181" s="240"/>
    </row>
    <row r="182" spans="1:32" ht="15.75" thickBot="1">
      <c r="A182" s="259"/>
      <c r="B182" s="283"/>
      <c r="C182" s="285" t="s">
        <v>262</v>
      </c>
      <c r="D182" s="277"/>
      <c r="E182" s="277"/>
      <c r="F182" s="277"/>
      <c r="G182" s="277"/>
      <c r="H182" s="277"/>
      <c r="I182" s="277"/>
      <c r="J182" s="277"/>
      <c r="K182" s="277"/>
      <c r="L182" s="277"/>
      <c r="M182" s="277"/>
      <c r="N182" s="277"/>
      <c r="O182" s="277"/>
      <c r="P182" s="277"/>
      <c r="Q182" s="277"/>
      <c r="R182" s="277"/>
      <c r="S182" s="277"/>
      <c r="T182" s="277"/>
      <c r="U182" s="277"/>
      <c r="V182" s="277"/>
      <c r="W182" s="277"/>
      <c r="X182" s="277"/>
      <c r="Y182" s="277"/>
      <c r="Z182" s="277"/>
      <c r="AA182" s="277"/>
      <c r="AB182" s="277"/>
      <c r="AC182" s="277"/>
      <c r="AD182" s="277"/>
      <c r="AE182" s="72"/>
      <c r="AF182" s="240"/>
    </row>
    <row r="183" spans="1:32" ht="15.75" thickBot="1">
      <c r="A183" s="259"/>
      <c r="B183" s="283"/>
      <c r="C183" s="285" t="s">
        <v>208</v>
      </c>
      <c r="D183" s="277"/>
      <c r="E183" s="277"/>
      <c r="F183" s="277"/>
      <c r="G183" s="277"/>
      <c r="H183" s="277"/>
      <c r="I183" s="277"/>
      <c r="J183" s="277"/>
      <c r="K183" s="277"/>
      <c r="L183" s="277"/>
      <c r="M183" s="277"/>
      <c r="N183" s="277"/>
      <c r="O183" s="277"/>
      <c r="P183" s="277"/>
      <c r="Q183" s="277"/>
      <c r="R183" s="277"/>
      <c r="S183" s="277"/>
      <c r="T183" s="277"/>
      <c r="U183" s="277"/>
      <c r="V183" s="277"/>
      <c r="W183" s="277"/>
      <c r="X183" s="277"/>
      <c r="Y183" s="277"/>
      <c r="Z183" s="277"/>
      <c r="AA183" s="277"/>
      <c r="AB183" s="277"/>
      <c r="AC183" s="277"/>
      <c r="AD183" s="277"/>
      <c r="AE183" s="72"/>
      <c r="AF183" s="240"/>
    </row>
    <row r="184" spans="1:32" ht="7.5" customHeight="1">
      <c r="A184" s="259"/>
      <c r="B184" s="252"/>
      <c r="C184" s="252"/>
      <c r="D184" s="252"/>
      <c r="E184" s="252"/>
      <c r="F184" s="252"/>
      <c r="G184" s="252"/>
      <c r="H184" s="252"/>
      <c r="I184" s="252"/>
      <c r="J184" s="252"/>
      <c r="K184" s="252"/>
      <c r="L184" s="252"/>
      <c r="M184" s="252"/>
      <c r="N184" s="252"/>
      <c r="O184" s="252"/>
      <c r="P184" s="252"/>
      <c r="Q184" s="252"/>
      <c r="R184" s="252"/>
      <c r="S184" s="252"/>
      <c r="T184" s="252"/>
      <c r="U184" s="252"/>
      <c r="V184" s="252"/>
      <c r="W184" s="252"/>
      <c r="X184" s="252"/>
      <c r="Y184" s="252"/>
      <c r="Z184" s="252"/>
      <c r="AA184" s="252"/>
      <c r="AB184" s="252"/>
      <c r="AC184" s="252"/>
      <c r="AD184" s="252"/>
      <c r="AE184" s="72"/>
      <c r="AF184" s="240"/>
    </row>
    <row r="185" spans="1:32" ht="15">
      <c r="A185" s="259"/>
      <c r="B185" s="450" t="str">
        <f>IF(AND(B183="X",COUNTIF(B176:B182,"X")&gt;0),"ERROR: La opción 9, excluyen al resto de las opciones","")</f>
        <v/>
      </c>
      <c r="C185" s="450"/>
      <c r="D185" s="450"/>
      <c r="E185" s="450"/>
      <c r="F185" s="450"/>
      <c r="G185" s="450"/>
      <c r="H185" s="450"/>
      <c r="I185" s="450"/>
      <c r="J185" s="450"/>
      <c r="K185" s="450"/>
      <c r="L185" s="450"/>
      <c r="M185" s="450"/>
      <c r="N185" s="450"/>
      <c r="O185" s="450"/>
      <c r="P185" s="450"/>
      <c r="Q185" s="450"/>
      <c r="R185" s="450"/>
      <c r="S185" s="450"/>
      <c r="T185" s="450"/>
      <c r="U185" s="450"/>
      <c r="V185" s="450"/>
      <c r="W185" s="450"/>
      <c r="X185" s="450"/>
      <c r="Y185" s="450"/>
      <c r="Z185" s="450"/>
      <c r="AA185" s="450"/>
      <c r="AB185" s="450"/>
      <c r="AC185" s="450"/>
      <c r="AD185" s="450"/>
      <c r="AE185" s="72"/>
      <c r="AF185" s="240"/>
    </row>
    <row r="186" spans="1:32" ht="15">
      <c r="A186" s="259"/>
      <c r="B186" s="450" t="str">
        <f>IF(AND(B182="X",COUNTIF(B176:B183,"X")&gt;1),"ERROR: La opción 7, excluyen al resto de las opciones","")</f>
        <v/>
      </c>
      <c r="C186" s="450"/>
      <c r="D186" s="450"/>
      <c r="E186" s="450"/>
      <c r="F186" s="450"/>
      <c r="G186" s="450"/>
      <c r="H186" s="450"/>
      <c r="I186" s="450"/>
      <c r="J186" s="450"/>
      <c r="K186" s="450"/>
      <c r="L186" s="450"/>
      <c r="M186" s="450"/>
      <c r="N186" s="450"/>
      <c r="O186" s="450"/>
      <c r="P186" s="450"/>
      <c r="Q186" s="450"/>
      <c r="R186" s="450"/>
      <c r="S186" s="450"/>
      <c r="T186" s="450"/>
      <c r="U186" s="450"/>
      <c r="V186" s="450"/>
      <c r="W186" s="450"/>
      <c r="X186" s="450"/>
      <c r="Y186" s="450"/>
      <c r="Z186" s="450"/>
      <c r="AA186" s="450"/>
      <c r="AB186" s="450"/>
      <c r="AC186" s="450"/>
      <c r="AD186" s="450"/>
      <c r="AE186" s="72"/>
      <c r="AF186" s="240"/>
    </row>
    <row r="187" spans="1:32" ht="18.75" customHeight="1">
      <c r="A187" s="256" t="s">
        <v>145</v>
      </c>
      <c r="B187" s="501" t="s">
        <v>499</v>
      </c>
      <c r="C187" s="501"/>
      <c r="D187" s="501"/>
      <c r="E187" s="501"/>
      <c r="F187" s="501"/>
      <c r="G187" s="501"/>
      <c r="H187" s="501"/>
      <c r="I187" s="501"/>
      <c r="J187" s="501"/>
      <c r="K187" s="501"/>
      <c r="L187" s="501"/>
      <c r="M187" s="501"/>
      <c r="N187" s="501"/>
      <c r="O187" s="501"/>
      <c r="P187" s="501"/>
      <c r="Q187" s="501"/>
      <c r="R187" s="501"/>
      <c r="S187" s="501"/>
      <c r="T187" s="501"/>
      <c r="U187" s="501"/>
      <c r="V187" s="501"/>
      <c r="W187" s="501"/>
      <c r="X187" s="501"/>
      <c r="Y187" s="501"/>
      <c r="Z187" s="501"/>
      <c r="AA187" s="501"/>
      <c r="AB187" s="501"/>
      <c r="AC187" s="501"/>
      <c r="AD187" s="501"/>
      <c r="AE187" s="234"/>
      <c r="AF187" s="250"/>
    </row>
    <row r="188" spans="1:32" ht="15">
      <c r="A188" s="238"/>
      <c r="B188" s="54"/>
      <c r="C188" s="471" t="s">
        <v>167</v>
      </c>
      <c r="D188" s="471"/>
      <c r="E188" s="471"/>
      <c r="F188" s="471"/>
      <c r="G188" s="471"/>
      <c r="H188" s="471"/>
      <c r="I188" s="471"/>
      <c r="J188" s="471"/>
      <c r="K188" s="471"/>
      <c r="L188" s="471"/>
      <c r="M188" s="471"/>
      <c r="N188" s="471"/>
      <c r="O188" s="471"/>
      <c r="P188" s="471"/>
      <c r="Q188" s="471"/>
      <c r="R188" s="471"/>
      <c r="S188" s="471"/>
      <c r="T188" s="471"/>
      <c r="U188" s="471"/>
      <c r="V188" s="471"/>
      <c r="W188" s="471"/>
      <c r="X188" s="471"/>
      <c r="Y188" s="471"/>
      <c r="Z188" s="471"/>
      <c r="AA188" s="471"/>
      <c r="AB188" s="471"/>
      <c r="AC188" s="471"/>
      <c r="AD188" s="471"/>
      <c r="AE188" s="72"/>
      <c r="AF188" s="240"/>
    </row>
    <row r="189" spans="1:32" ht="24" customHeight="1">
      <c r="A189" s="259"/>
      <c r="B189" s="232"/>
      <c r="C189" s="471" t="s">
        <v>471</v>
      </c>
      <c r="D189" s="471"/>
      <c r="E189" s="471"/>
      <c r="F189" s="471"/>
      <c r="G189" s="471"/>
      <c r="H189" s="471"/>
      <c r="I189" s="471"/>
      <c r="J189" s="471"/>
      <c r="K189" s="471"/>
      <c r="L189" s="471"/>
      <c r="M189" s="471"/>
      <c r="N189" s="471"/>
      <c r="O189" s="471"/>
      <c r="P189" s="471"/>
      <c r="Q189" s="471"/>
      <c r="R189" s="471"/>
      <c r="S189" s="471"/>
      <c r="T189" s="471"/>
      <c r="U189" s="471"/>
      <c r="V189" s="471"/>
      <c r="W189" s="471"/>
      <c r="X189" s="471"/>
      <c r="Y189" s="471"/>
      <c r="Z189" s="471"/>
      <c r="AA189" s="471"/>
      <c r="AB189" s="471"/>
      <c r="AC189" s="471"/>
      <c r="AD189" s="471"/>
      <c r="AE189" s="72"/>
      <c r="AF189" s="240"/>
    </row>
    <row r="190" spans="1:32" ht="15">
      <c r="A190" s="259"/>
      <c r="B190" s="232"/>
      <c r="C190" s="471" t="s">
        <v>615</v>
      </c>
      <c r="D190" s="471"/>
      <c r="E190" s="471"/>
      <c r="F190" s="471"/>
      <c r="G190" s="471"/>
      <c r="H190" s="471"/>
      <c r="I190" s="471"/>
      <c r="J190" s="471"/>
      <c r="K190" s="471"/>
      <c r="L190" s="471"/>
      <c r="M190" s="471"/>
      <c r="N190" s="471"/>
      <c r="O190" s="471"/>
      <c r="P190" s="471"/>
      <c r="Q190" s="471"/>
      <c r="R190" s="471"/>
      <c r="S190" s="471"/>
      <c r="T190" s="471"/>
      <c r="U190" s="471"/>
      <c r="V190" s="471"/>
      <c r="W190" s="471"/>
      <c r="X190" s="471"/>
      <c r="Y190" s="471"/>
      <c r="Z190" s="471"/>
      <c r="AA190" s="471"/>
      <c r="AB190" s="471"/>
      <c r="AC190" s="471"/>
      <c r="AD190" s="471"/>
      <c r="AE190" s="72"/>
      <c r="AF190" s="240"/>
    </row>
    <row r="191" spans="1:32" ht="15" customHeight="1" thickBot="1">
      <c r="A191" s="259"/>
      <c r="B191" s="622" t="str">
        <f>IF(COUNTIF($J$149:$R$149,"X")&gt;0,"De acuerdo con la respuesta de la pregunta 5, la pregunta no debe ser contestada","")</f>
        <v/>
      </c>
      <c r="C191" s="622"/>
      <c r="D191" s="622"/>
      <c r="E191" s="622"/>
      <c r="F191" s="622"/>
      <c r="G191" s="622"/>
      <c r="H191" s="622"/>
      <c r="I191" s="622"/>
      <c r="J191" s="622"/>
      <c r="K191" s="622"/>
      <c r="L191" s="622"/>
      <c r="M191" s="622"/>
      <c r="N191" s="622"/>
      <c r="O191" s="622"/>
      <c r="P191" s="622"/>
      <c r="Q191" s="622"/>
      <c r="R191" s="622"/>
      <c r="S191" s="622"/>
      <c r="T191" s="622"/>
      <c r="U191" s="622"/>
      <c r="V191" s="622"/>
      <c r="W191" s="622"/>
      <c r="X191" s="622"/>
      <c r="Y191" s="622"/>
      <c r="Z191" s="622"/>
      <c r="AA191" s="622"/>
      <c r="AB191" s="622"/>
      <c r="AC191" s="367"/>
      <c r="AD191" s="367"/>
      <c r="AE191" s="72"/>
      <c r="AF191" s="240"/>
    </row>
    <row r="192" spans="1:32" ht="15" customHeight="1" thickBot="1">
      <c r="A192" s="259"/>
      <c r="B192" s="286"/>
      <c r="C192" s="285" t="s">
        <v>263</v>
      </c>
      <c r="D192" s="277"/>
      <c r="E192" s="277"/>
      <c r="F192" s="277"/>
      <c r="G192" s="277"/>
      <c r="H192" s="277"/>
      <c r="I192" s="277"/>
      <c r="J192" s="277"/>
      <c r="K192" s="277"/>
      <c r="L192" s="277"/>
      <c r="M192" s="277"/>
      <c r="N192" s="277"/>
      <c r="O192" s="277"/>
      <c r="P192" s="277"/>
      <c r="Q192" s="277"/>
      <c r="R192" s="277"/>
      <c r="S192" s="277"/>
      <c r="T192" s="277"/>
      <c r="U192" s="277"/>
      <c r="V192" s="277"/>
      <c r="W192" s="277"/>
      <c r="X192" s="277"/>
      <c r="Y192" s="277"/>
      <c r="Z192" s="277"/>
      <c r="AA192" s="277"/>
      <c r="AB192" s="277"/>
      <c r="AC192" s="277"/>
      <c r="AD192" s="277"/>
      <c r="AE192" s="72"/>
      <c r="AF192" s="240"/>
    </row>
    <row r="193" spans="1:33" ht="15" customHeight="1" thickBot="1">
      <c r="A193" s="259"/>
      <c r="B193" s="286"/>
      <c r="C193" s="285" t="s">
        <v>264</v>
      </c>
      <c r="D193" s="277"/>
      <c r="E193" s="277"/>
      <c r="F193" s="277"/>
      <c r="G193" s="277"/>
      <c r="H193" s="277"/>
      <c r="I193" s="277"/>
      <c r="J193" s="277"/>
      <c r="K193" s="277"/>
      <c r="L193" s="277"/>
      <c r="M193" s="277"/>
      <c r="N193" s="277"/>
      <c r="O193" s="277"/>
      <c r="P193" s="277"/>
      <c r="Q193" s="277"/>
      <c r="R193" s="277"/>
      <c r="S193" s="277"/>
      <c r="T193" s="277"/>
      <c r="U193" s="277"/>
      <c r="V193" s="277"/>
      <c r="W193" s="277"/>
      <c r="X193" s="277"/>
      <c r="Y193" s="277"/>
      <c r="Z193" s="277"/>
      <c r="AA193" s="277"/>
      <c r="AB193" s="277"/>
      <c r="AC193" s="277"/>
      <c r="AD193" s="277"/>
      <c r="AE193" s="72"/>
      <c r="AF193" s="240"/>
    </row>
    <row r="194" spans="1:33" ht="15" customHeight="1" thickBot="1">
      <c r="A194" s="259"/>
      <c r="B194" s="286"/>
      <c r="C194" s="285" t="s">
        <v>265</v>
      </c>
      <c r="D194" s="277"/>
      <c r="E194" s="277"/>
      <c r="F194" s="277"/>
      <c r="G194" s="277"/>
      <c r="H194" s="277"/>
      <c r="I194" s="277"/>
      <c r="J194" s="277"/>
      <c r="K194" s="277"/>
      <c r="L194" s="277"/>
      <c r="M194" s="277"/>
      <c r="N194" s="277"/>
      <c r="O194" s="277"/>
      <c r="P194" s="277"/>
      <c r="Q194" s="277"/>
      <c r="R194" s="277"/>
      <c r="S194" s="277"/>
      <c r="T194" s="277"/>
      <c r="U194" s="277"/>
      <c r="V194" s="277"/>
      <c r="W194" s="277"/>
      <c r="X194" s="277"/>
      <c r="Y194" s="277"/>
      <c r="Z194" s="277"/>
      <c r="AA194" s="277"/>
      <c r="AB194" s="277"/>
      <c r="AC194" s="277"/>
      <c r="AD194" s="277"/>
      <c r="AE194" s="72"/>
      <c r="AF194" s="240"/>
    </row>
    <row r="195" spans="1:33" ht="15" customHeight="1" thickBot="1">
      <c r="A195" s="259"/>
      <c r="B195" s="286"/>
      <c r="C195" s="91" t="s">
        <v>266</v>
      </c>
      <c r="D195" s="72"/>
      <c r="E195" s="72"/>
      <c r="F195" s="72"/>
      <c r="G195" s="72"/>
      <c r="H195" s="72"/>
      <c r="I195" s="72"/>
      <c r="J195" s="72"/>
      <c r="K195" s="72"/>
      <c r="L195" s="72"/>
      <c r="M195" s="72"/>
      <c r="N195" s="72"/>
      <c r="O195" s="72"/>
      <c r="P195" s="72"/>
      <c r="Q195" s="72"/>
      <c r="R195" s="72"/>
      <c r="S195" s="72"/>
      <c r="T195" s="72"/>
      <c r="U195" s="72"/>
      <c r="V195" s="72"/>
      <c r="W195" s="72"/>
      <c r="X195" s="72"/>
      <c r="Y195" s="277"/>
      <c r="Z195" s="277"/>
      <c r="AA195" s="277"/>
      <c r="AB195" s="277"/>
      <c r="AC195" s="277"/>
      <c r="AD195" s="277"/>
      <c r="AE195" s="72"/>
      <c r="AF195" s="240"/>
    </row>
    <row r="196" spans="1:33" ht="15" customHeight="1" thickBot="1">
      <c r="A196" s="259"/>
      <c r="B196" s="286"/>
      <c r="C196" s="279" t="s">
        <v>267</v>
      </c>
      <c r="D196" s="279"/>
      <c r="E196" s="279"/>
      <c r="F196" s="279"/>
      <c r="G196" s="279"/>
      <c r="H196" s="279"/>
      <c r="I196" s="279"/>
      <c r="J196" s="279"/>
      <c r="K196" s="279"/>
      <c r="L196" s="279"/>
      <c r="M196" s="279"/>
      <c r="N196" s="279"/>
      <c r="O196" s="279"/>
      <c r="P196" s="279"/>
      <c r="Q196" s="279"/>
      <c r="R196" s="279"/>
      <c r="S196" s="279"/>
      <c r="T196" s="279"/>
      <c r="U196" s="279"/>
      <c r="V196" s="279"/>
      <c r="W196" s="279"/>
      <c r="X196" s="277"/>
      <c r="Y196" s="277"/>
      <c r="Z196" s="277"/>
      <c r="AA196" s="277"/>
      <c r="AB196" s="277"/>
      <c r="AC196" s="277"/>
      <c r="AD196" s="277"/>
      <c r="AE196" s="72"/>
      <c r="AF196" s="240"/>
    </row>
    <row r="197" spans="1:33" ht="15" customHeight="1" thickBot="1">
      <c r="A197" s="259"/>
      <c r="B197" s="286"/>
      <c r="C197" s="285" t="s">
        <v>545</v>
      </c>
      <c r="D197" s="277"/>
      <c r="E197" s="277"/>
      <c r="F197" s="277"/>
      <c r="G197" s="277"/>
      <c r="H197" s="515"/>
      <c r="I197" s="515"/>
      <c r="J197" s="515"/>
      <c r="K197" s="515"/>
      <c r="L197" s="515"/>
      <c r="M197" s="515"/>
      <c r="N197" s="515"/>
      <c r="O197" s="515"/>
      <c r="P197" s="515"/>
      <c r="Q197" s="515"/>
      <c r="R197" s="515"/>
      <c r="S197" s="515"/>
      <c r="T197" s="515"/>
      <c r="U197" s="515"/>
      <c r="V197" s="515"/>
      <c r="W197" s="515"/>
      <c r="X197" s="515"/>
      <c r="Y197" s="515"/>
      <c r="Z197" s="515"/>
      <c r="AA197" s="515"/>
      <c r="AB197" s="515"/>
      <c r="AC197" s="515"/>
      <c r="AD197" s="515"/>
      <c r="AE197" s="72"/>
      <c r="AF197" s="240"/>
      <c r="AG197" s="339">
        <f>IF(OR(AND(B197="",H197=""),AND(B197="x",H197&lt;&gt;"")),0,1)</f>
        <v>0</v>
      </c>
    </row>
    <row r="198" spans="1:33" ht="15" customHeight="1" thickBot="1">
      <c r="A198" s="259"/>
      <c r="B198" s="286"/>
      <c r="C198" s="285" t="s">
        <v>268</v>
      </c>
      <c r="D198" s="277"/>
      <c r="E198" s="277"/>
      <c r="F198" s="277"/>
      <c r="G198" s="277"/>
      <c r="H198" s="277"/>
      <c r="I198" s="277"/>
      <c r="J198" s="277"/>
      <c r="K198" s="277"/>
      <c r="L198" s="277"/>
      <c r="M198" s="277"/>
      <c r="N198" s="277"/>
      <c r="O198" s="277"/>
      <c r="P198" s="277"/>
      <c r="Q198" s="277"/>
      <c r="R198" s="277"/>
      <c r="S198" s="277"/>
      <c r="T198" s="277"/>
      <c r="U198" s="277"/>
      <c r="V198" s="277"/>
      <c r="W198" s="277"/>
      <c r="X198" s="277"/>
      <c r="Y198" s="277"/>
      <c r="Z198" s="277"/>
      <c r="AA198" s="277"/>
      <c r="AB198" s="277"/>
      <c r="AC198" s="277"/>
      <c r="AD198" s="277"/>
      <c r="AE198" s="72"/>
      <c r="AF198" s="240"/>
    </row>
    <row r="199" spans="1:33" ht="15" customHeight="1" thickBot="1">
      <c r="A199" s="259"/>
      <c r="B199" s="286"/>
      <c r="C199" s="285" t="s">
        <v>208</v>
      </c>
      <c r="D199" s="277"/>
      <c r="E199" s="287"/>
      <c r="F199" s="277"/>
      <c r="G199" s="277"/>
      <c r="H199" s="277"/>
      <c r="I199" s="277"/>
      <c r="J199" s="277"/>
      <c r="K199" s="277"/>
      <c r="L199" s="277"/>
      <c r="M199" s="277"/>
      <c r="N199" s="277"/>
      <c r="O199" s="277"/>
      <c r="P199" s="277"/>
      <c r="Q199" s="277"/>
      <c r="R199" s="277"/>
      <c r="S199" s="277"/>
      <c r="T199" s="277"/>
      <c r="U199" s="277"/>
      <c r="V199" s="277"/>
      <c r="W199" s="277"/>
      <c r="X199" s="277"/>
      <c r="Y199" s="277"/>
      <c r="Z199" s="277"/>
      <c r="AA199" s="277"/>
      <c r="AB199" s="277"/>
      <c r="AC199" s="277"/>
      <c r="AD199" s="277"/>
      <c r="AE199" s="72"/>
      <c r="AF199" s="240"/>
    </row>
    <row r="200" spans="1:33" ht="15">
      <c r="A200" s="259"/>
      <c r="B200" s="450" t="str">
        <f>IF(SUM(AG197)=0,"","ERROR: Favor de especificar las otras acciones que se han llevado")</f>
        <v/>
      </c>
      <c r="C200" s="450"/>
      <c r="D200" s="450"/>
      <c r="E200" s="450"/>
      <c r="F200" s="450"/>
      <c r="G200" s="450"/>
      <c r="H200" s="450"/>
      <c r="I200" s="450"/>
      <c r="J200" s="450"/>
      <c r="K200" s="450"/>
      <c r="L200" s="450"/>
      <c r="M200" s="450"/>
      <c r="N200" s="450"/>
      <c r="O200" s="450"/>
      <c r="P200" s="450"/>
      <c r="Q200" s="450"/>
      <c r="R200" s="450"/>
      <c r="S200" s="450"/>
      <c r="T200" s="450"/>
      <c r="U200" s="450"/>
      <c r="V200" s="450"/>
      <c r="W200" s="450"/>
      <c r="X200" s="450"/>
      <c r="Y200" s="450"/>
      <c r="Z200" s="450"/>
      <c r="AA200" s="450"/>
      <c r="AB200" s="450"/>
      <c r="AC200" s="450"/>
      <c r="AD200" s="450"/>
      <c r="AE200" s="72"/>
      <c r="AF200" s="240"/>
    </row>
    <row r="201" spans="1:33" ht="15">
      <c r="A201" s="259"/>
      <c r="B201" s="450" t="str">
        <f>IF(AND(B199="X",COUNTIF(B192:B198,"X")&gt;0),"ERROR: La opción 9, excluyen al resto de las opciones","")</f>
        <v/>
      </c>
      <c r="C201" s="450"/>
      <c r="D201" s="450"/>
      <c r="E201" s="450"/>
      <c r="F201" s="450"/>
      <c r="G201" s="450"/>
      <c r="H201" s="450"/>
      <c r="I201" s="450"/>
      <c r="J201" s="450"/>
      <c r="K201" s="450"/>
      <c r="L201" s="450"/>
      <c r="M201" s="450"/>
      <c r="N201" s="450"/>
      <c r="O201" s="450"/>
      <c r="P201" s="450"/>
      <c r="Q201" s="450"/>
      <c r="R201" s="450"/>
      <c r="S201" s="450"/>
      <c r="T201" s="450"/>
      <c r="U201" s="450"/>
      <c r="V201" s="450"/>
      <c r="W201" s="450"/>
      <c r="X201" s="450"/>
      <c r="Y201" s="450"/>
      <c r="Z201" s="450"/>
      <c r="AA201" s="450"/>
      <c r="AB201" s="450"/>
      <c r="AC201" s="450"/>
      <c r="AD201" s="450"/>
      <c r="AE201" s="72"/>
      <c r="AF201" s="240"/>
    </row>
    <row r="202" spans="1:33" ht="15">
      <c r="A202" s="259"/>
      <c r="B202" s="450" t="str">
        <f>IF(AND(B198="X",COUNTIF(B192:B199,"X")&gt;1),"ERROR: La opción 7, excluyen al resto de las opciones","")</f>
        <v/>
      </c>
      <c r="C202" s="450"/>
      <c r="D202" s="450"/>
      <c r="E202" s="450"/>
      <c r="F202" s="450"/>
      <c r="G202" s="450"/>
      <c r="H202" s="450"/>
      <c r="I202" s="450"/>
      <c r="J202" s="450"/>
      <c r="K202" s="450"/>
      <c r="L202" s="450"/>
      <c r="M202" s="450"/>
      <c r="N202" s="450"/>
      <c r="O202" s="450"/>
      <c r="P202" s="450"/>
      <c r="Q202" s="450"/>
      <c r="R202" s="450"/>
      <c r="S202" s="450"/>
      <c r="T202" s="450"/>
      <c r="U202" s="450"/>
      <c r="V202" s="450"/>
      <c r="W202" s="450"/>
      <c r="X202" s="450"/>
      <c r="Y202" s="450"/>
      <c r="Z202" s="450"/>
      <c r="AA202" s="450"/>
      <c r="AB202" s="450"/>
      <c r="AC202" s="450"/>
      <c r="AD202" s="450"/>
      <c r="AE202" s="72"/>
      <c r="AF202" s="240"/>
    </row>
    <row r="203" spans="1:33" ht="25.5" customHeight="1">
      <c r="A203" s="267" t="s">
        <v>91</v>
      </c>
      <c r="B203" s="499" t="s">
        <v>500</v>
      </c>
      <c r="C203" s="499"/>
      <c r="D203" s="499"/>
      <c r="E203" s="499"/>
      <c r="F203" s="499"/>
      <c r="G203" s="499"/>
      <c r="H203" s="499"/>
      <c r="I203" s="499"/>
      <c r="J203" s="499"/>
      <c r="K203" s="499"/>
      <c r="L203" s="499"/>
      <c r="M203" s="499"/>
      <c r="N203" s="499"/>
      <c r="O203" s="499"/>
      <c r="P203" s="499"/>
      <c r="Q203" s="499"/>
      <c r="R203" s="499"/>
      <c r="S203" s="499"/>
      <c r="T203" s="499"/>
      <c r="U203" s="499"/>
      <c r="V203" s="499"/>
      <c r="W203" s="499"/>
      <c r="X203" s="499"/>
      <c r="Y203" s="499"/>
      <c r="Z203" s="499"/>
      <c r="AA203" s="499"/>
      <c r="AB203" s="499"/>
      <c r="AC203" s="499"/>
      <c r="AD203" s="499"/>
      <c r="AE203" s="72"/>
      <c r="AF203" s="240"/>
    </row>
    <row r="204" spans="1:33" ht="15" customHeight="1">
      <c r="A204" s="238"/>
      <c r="B204" s="247"/>
      <c r="C204" s="471" t="s">
        <v>397</v>
      </c>
      <c r="D204" s="471"/>
      <c r="E204" s="471"/>
      <c r="F204" s="471"/>
      <c r="G204" s="471"/>
      <c r="H204" s="471"/>
      <c r="I204" s="471"/>
      <c r="J204" s="471"/>
      <c r="K204" s="471"/>
      <c r="L204" s="471"/>
      <c r="M204" s="471"/>
      <c r="N204" s="471"/>
      <c r="O204" s="471"/>
      <c r="P204" s="471"/>
      <c r="Q204" s="471"/>
      <c r="R204" s="471"/>
      <c r="S204" s="471"/>
      <c r="T204" s="471"/>
      <c r="U204" s="471"/>
      <c r="V204" s="471"/>
      <c r="W204" s="471"/>
      <c r="X204" s="471"/>
      <c r="Y204" s="471"/>
      <c r="Z204" s="471"/>
      <c r="AA204" s="471"/>
      <c r="AB204" s="471"/>
      <c r="AC204" s="471"/>
      <c r="AD204" s="471"/>
      <c r="AE204" s="72"/>
      <c r="AF204" s="240"/>
    </row>
    <row r="205" spans="1:33" ht="15" customHeight="1" thickBot="1">
      <c r="A205" s="259"/>
      <c r="B205" s="232"/>
      <c r="C205" s="72"/>
      <c r="D205" s="72"/>
      <c r="E205" s="72"/>
      <c r="F205" s="72"/>
      <c r="G205" s="72"/>
      <c r="H205" s="72"/>
      <c r="I205" s="72"/>
      <c r="J205" s="72"/>
      <c r="K205" s="72"/>
      <c r="L205" s="72"/>
      <c r="M205" s="72"/>
      <c r="N205" s="72"/>
      <c r="O205" s="72"/>
      <c r="P205" s="72"/>
      <c r="Q205" s="72"/>
      <c r="R205" s="72"/>
      <c r="S205" s="72"/>
      <c r="T205" s="72"/>
      <c r="U205" s="72"/>
      <c r="V205" s="72"/>
      <c r="W205" s="72"/>
      <c r="X205" s="72"/>
      <c r="Y205" s="277"/>
      <c r="Z205" s="277"/>
      <c r="AA205" s="277"/>
      <c r="AB205" s="277"/>
      <c r="AC205" s="277"/>
      <c r="AD205" s="277"/>
      <c r="AE205" s="72"/>
      <c r="AF205" s="240"/>
    </row>
    <row r="206" spans="1:33" ht="15" customHeight="1" thickBot="1">
      <c r="A206" s="243"/>
      <c r="B206" s="251"/>
      <c r="C206" s="235" t="s">
        <v>206</v>
      </c>
      <c r="D206" s="235"/>
      <c r="E206" s="65"/>
      <c r="F206" s="65"/>
      <c r="G206" s="65"/>
      <c r="H206" s="65"/>
      <c r="I206" s="65"/>
      <c r="J206" s="251"/>
      <c r="K206" s="232" t="s">
        <v>546</v>
      </c>
      <c r="L206" s="65"/>
      <c r="M206" s="235"/>
      <c r="N206" s="65"/>
      <c r="O206" s="232"/>
      <c r="P206" s="232"/>
      <c r="Q206" s="65"/>
      <c r="R206" s="251"/>
      <c r="S206" s="232" t="s">
        <v>547</v>
      </c>
      <c r="T206" s="65"/>
      <c r="U206" s="232"/>
      <c r="V206" s="232"/>
      <c r="W206" s="232"/>
      <c r="X206" s="232"/>
      <c r="Y206" s="232"/>
      <c r="Z206" s="232"/>
      <c r="AA206" s="232"/>
      <c r="AB206" s="232"/>
      <c r="AC206" s="232"/>
      <c r="AD206" s="232"/>
      <c r="AE206" s="72"/>
      <c r="AF206" s="240"/>
    </row>
    <row r="207" spans="1:33" ht="15">
      <c r="A207" s="243"/>
      <c r="B207" s="450" t="str">
        <f>IF(COUNTIF(B206:R206,"X")&gt;1,"ERROR: Seleccionar sólo un código","")</f>
        <v/>
      </c>
      <c r="C207" s="450"/>
      <c r="D207" s="450"/>
      <c r="E207" s="450"/>
      <c r="F207" s="450"/>
      <c r="G207" s="450"/>
      <c r="H207" s="450"/>
      <c r="I207" s="450"/>
      <c r="J207" s="450"/>
      <c r="K207" s="450"/>
      <c r="L207" s="450"/>
      <c r="M207" s="450"/>
      <c r="N207" s="450"/>
      <c r="O207" s="450"/>
      <c r="P207" s="450"/>
      <c r="Q207" s="450"/>
      <c r="R207" s="450"/>
      <c r="S207" s="450"/>
      <c r="T207" s="450"/>
      <c r="U207" s="450"/>
      <c r="V207" s="450"/>
      <c r="W207" s="450"/>
      <c r="X207" s="450"/>
      <c r="Y207" s="450"/>
      <c r="Z207" s="450"/>
      <c r="AA207" s="450"/>
      <c r="AB207" s="450"/>
      <c r="AC207" s="450"/>
      <c r="AD207" s="450"/>
      <c r="AE207" s="72"/>
      <c r="AF207" s="240"/>
    </row>
    <row r="208" spans="1:33" ht="15">
      <c r="A208" s="243"/>
      <c r="B208" s="255"/>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55"/>
      <c r="AD208" s="255"/>
      <c r="AE208" s="72"/>
      <c r="AF208" s="240"/>
    </row>
    <row r="209" spans="1:32" ht="15">
      <c r="A209" s="243"/>
      <c r="B209" s="253"/>
      <c r="C209" s="235"/>
      <c r="D209" s="235"/>
      <c r="E209" s="65"/>
      <c r="F209" s="65"/>
      <c r="G209" s="65"/>
      <c r="H209" s="65"/>
      <c r="I209" s="65"/>
      <c r="J209" s="253"/>
      <c r="K209" s="232"/>
      <c r="L209" s="65"/>
      <c r="M209" s="235"/>
      <c r="N209" s="65"/>
      <c r="O209" s="232"/>
      <c r="P209" s="232"/>
      <c r="Q209" s="65"/>
      <c r="R209" s="253"/>
      <c r="S209" s="232"/>
      <c r="T209" s="65"/>
      <c r="U209" s="232"/>
      <c r="V209" s="232"/>
      <c r="W209" s="232"/>
      <c r="X209" s="232"/>
      <c r="Y209" s="232"/>
      <c r="Z209" s="232"/>
      <c r="AA209" s="232"/>
      <c r="AB209" s="232"/>
      <c r="AC209" s="232"/>
      <c r="AD209" s="232"/>
      <c r="AE209" s="72"/>
      <c r="AF209" s="240"/>
    </row>
    <row r="210" spans="1:32" ht="25.5" customHeight="1">
      <c r="A210" s="256" t="s">
        <v>92</v>
      </c>
      <c r="B210" s="501" t="s">
        <v>501</v>
      </c>
      <c r="C210" s="501"/>
      <c r="D210" s="501"/>
      <c r="E210" s="501"/>
      <c r="F210" s="501"/>
      <c r="G210" s="501"/>
      <c r="H210" s="501"/>
      <c r="I210" s="501"/>
      <c r="J210" s="501"/>
      <c r="K210" s="501"/>
      <c r="L210" s="501"/>
      <c r="M210" s="501"/>
      <c r="N210" s="501"/>
      <c r="O210" s="501"/>
      <c r="P210" s="501"/>
      <c r="Q210" s="501"/>
      <c r="R210" s="501"/>
      <c r="S210" s="501"/>
      <c r="T210" s="501"/>
      <c r="U210" s="501"/>
      <c r="V210" s="501"/>
      <c r="W210" s="501"/>
      <c r="X210" s="501"/>
      <c r="Y210" s="501"/>
      <c r="Z210" s="501"/>
      <c r="AA210" s="501"/>
      <c r="AB210" s="501"/>
      <c r="AC210" s="501"/>
      <c r="AD210" s="501"/>
      <c r="AE210" s="234"/>
      <c r="AF210" s="250"/>
    </row>
    <row r="211" spans="1:32" ht="15" customHeight="1">
      <c r="A211" s="238"/>
      <c r="B211" s="54"/>
      <c r="C211" s="471" t="s">
        <v>167</v>
      </c>
      <c r="D211" s="471"/>
      <c r="E211" s="471"/>
      <c r="F211" s="471"/>
      <c r="G211" s="471"/>
      <c r="H211" s="471"/>
      <c r="I211" s="471"/>
      <c r="J211" s="471"/>
      <c r="K211" s="471"/>
      <c r="L211" s="471"/>
      <c r="M211" s="471"/>
      <c r="N211" s="471"/>
      <c r="O211" s="471"/>
      <c r="P211" s="471"/>
      <c r="Q211" s="471"/>
      <c r="R211" s="471"/>
      <c r="S211" s="471"/>
      <c r="T211" s="471"/>
      <c r="U211" s="471"/>
      <c r="V211" s="471"/>
      <c r="W211" s="471"/>
      <c r="X211" s="471"/>
      <c r="Y211" s="471"/>
      <c r="Z211" s="471"/>
      <c r="AA211" s="471"/>
      <c r="AB211" s="471"/>
      <c r="AC211" s="471"/>
      <c r="AD211" s="471"/>
      <c r="AE211" s="72"/>
      <c r="AF211" s="240"/>
    </row>
    <row r="212" spans="1:32" ht="15" customHeight="1">
      <c r="A212" s="238"/>
      <c r="B212" s="54"/>
      <c r="C212" s="471" t="s">
        <v>255</v>
      </c>
      <c r="D212" s="471"/>
      <c r="E212" s="471"/>
      <c r="F212" s="471"/>
      <c r="G212" s="471"/>
      <c r="H212" s="471"/>
      <c r="I212" s="471"/>
      <c r="J212" s="471"/>
      <c r="K212" s="471"/>
      <c r="L212" s="471"/>
      <c r="M212" s="471"/>
      <c r="N212" s="471"/>
      <c r="O212" s="471"/>
      <c r="P212" s="471"/>
      <c r="Q212" s="471"/>
      <c r="R212" s="471"/>
      <c r="S212" s="471"/>
      <c r="T212" s="471"/>
      <c r="U212" s="471"/>
      <c r="V212" s="471"/>
      <c r="W212" s="471"/>
      <c r="X212" s="471"/>
      <c r="Y212" s="471"/>
      <c r="Z212" s="471"/>
      <c r="AA212" s="471"/>
      <c r="AB212" s="471"/>
      <c r="AC212" s="471"/>
      <c r="AD212" s="471"/>
      <c r="AE212" s="72"/>
      <c r="AF212" s="240"/>
    </row>
    <row r="213" spans="1:32" ht="15" customHeight="1">
      <c r="A213" s="72"/>
      <c r="B213" s="275"/>
      <c r="C213" s="471" t="s">
        <v>275</v>
      </c>
      <c r="D213" s="471"/>
      <c r="E213" s="471"/>
      <c r="F213" s="471"/>
      <c r="G213" s="471"/>
      <c r="H213" s="471"/>
      <c r="I213" s="471"/>
      <c r="J213" s="471"/>
      <c r="K213" s="471"/>
      <c r="L213" s="471"/>
      <c r="M213" s="471"/>
      <c r="N213" s="471"/>
      <c r="O213" s="471"/>
      <c r="P213" s="471"/>
      <c r="Q213" s="471"/>
      <c r="R213" s="471"/>
      <c r="S213" s="471"/>
      <c r="T213" s="471"/>
      <c r="U213" s="471"/>
      <c r="V213" s="471"/>
      <c r="W213" s="471"/>
      <c r="X213" s="471"/>
      <c r="Y213" s="471"/>
      <c r="Z213" s="471"/>
      <c r="AA213" s="471"/>
      <c r="AB213" s="471"/>
      <c r="AC213" s="471"/>
      <c r="AD213" s="471"/>
      <c r="AE213" s="72"/>
      <c r="AF213" s="240"/>
    </row>
    <row r="214" spans="1:32" ht="15" customHeight="1" thickBot="1">
      <c r="A214" s="259"/>
      <c r="B214" s="622" t="str">
        <f>IF(COUNTIF(J206:R206,"X")&gt;0,"De acuerdo con la respuesta de la pregunta 6, la pregunta no debe ser contestada","")</f>
        <v/>
      </c>
      <c r="C214" s="622"/>
      <c r="D214" s="622"/>
      <c r="E214" s="622"/>
      <c r="F214" s="622"/>
      <c r="G214" s="622"/>
      <c r="H214" s="622"/>
      <c r="I214" s="622"/>
      <c r="J214" s="622"/>
      <c r="K214" s="622"/>
      <c r="L214" s="622"/>
      <c r="M214" s="622"/>
      <c r="N214" s="622"/>
      <c r="O214" s="622"/>
      <c r="P214" s="622"/>
      <c r="Q214" s="622"/>
      <c r="R214" s="622"/>
      <c r="S214" s="622"/>
      <c r="T214" s="622"/>
      <c r="U214" s="622"/>
      <c r="V214" s="622"/>
      <c r="W214" s="622"/>
      <c r="X214" s="622"/>
      <c r="Y214" s="622"/>
      <c r="Z214" s="622"/>
      <c r="AA214" s="622"/>
      <c r="AB214" s="622"/>
      <c r="AC214" s="277"/>
      <c r="AD214" s="277"/>
      <c r="AE214" s="72"/>
      <c r="AF214" s="240"/>
    </row>
    <row r="215" spans="1:32" ht="15" customHeight="1" thickBot="1">
      <c r="A215" s="259"/>
      <c r="B215" s="251"/>
      <c r="C215" s="235" t="s">
        <v>269</v>
      </c>
      <c r="D215" s="235"/>
      <c r="E215" s="235"/>
      <c r="F215" s="235"/>
      <c r="G215" s="235"/>
      <c r="H215" s="235"/>
      <c r="I215" s="235"/>
      <c r="J215" s="235"/>
      <c r="K215" s="235"/>
      <c r="L215" s="235"/>
      <c r="M215" s="235"/>
      <c r="N215" s="235"/>
      <c r="O215" s="235"/>
      <c r="P215" s="235"/>
      <c r="Q215" s="235"/>
      <c r="R215" s="235"/>
      <c r="S215" s="235"/>
      <c r="T215" s="235"/>
      <c r="U215" s="235"/>
      <c r="V215" s="235"/>
      <c r="W215" s="235"/>
      <c r="X215" s="72"/>
      <c r="Y215" s="277"/>
      <c r="Z215" s="277"/>
      <c r="AA215" s="277"/>
      <c r="AB215" s="277"/>
      <c r="AC215" s="277"/>
      <c r="AD215" s="277"/>
      <c r="AE215" s="72"/>
      <c r="AF215" s="240"/>
    </row>
    <row r="216" spans="1:32" ht="15" customHeight="1" thickBot="1">
      <c r="A216" s="259"/>
      <c r="B216" s="251"/>
      <c r="C216" s="235" t="s">
        <v>548</v>
      </c>
      <c r="D216" s="235"/>
      <c r="E216" s="235"/>
      <c r="F216" s="235"/>
      <c r="G216" s="235"/>
      <c r="H216" s="235"/>
      <c r="I216" s="235"/>
      <c r="J216" s="235"/>
      <c r="K216" s="235"/>
      <c r="L216" s="235"/>
      <c r="M216" s="235"/>
      <c r="N216" s="235"/>
      <c r="O216" s="235"/>
      <c r="P216" s="235"/>
      <c r="Q216" s="235"/>
      <c r="R216" s="235"/>
      <c r="S216" s="235"/>
      <c r="T216" s="235"/>
      <c r="U216" s="235"/>
      <c r="V216" s="235"/>
      <c r="W216" s="235"/>
      <c r="X216" s="72"/>
      <c r="Y216" s="277"/>
      <c r="Z216" s="277"/>
      <c r="AA216" s="277"/>
      <c r="AB216" s="277"/>
      <c r="AC216" s="277"/>
      <c r="AD216" s="277"/>
      <c r="AE216" s="72"/>
      <c r="AF216" s="240"/>
    </row>
    <row r="217" spans="1:32" ht="15" customHeight="1" thickBot="1">
      <c r="A217" s="259"/>
      <c r="B217" s="251"/>
      <c r="C217" s="235" t="s">
        <v>270</v>
      </c>
      <c r="D217" s="235"/>
      <c r="E217" s="235"/>
      <c r="F217" s="235"/>
      <c r="G217" s="235"/>
      <c r="H217" s="235"/>
      <c r="I217" s="235"/>
      <c r="J217" s="235"/>
      <c r="K217" s="235"/>
      <c r="L217" s="235"/>
      <c r="M217" s="235"/>
      <c r="N217" s="235"/>
      <c r="O217" s="235"/>
      <c r="P217" s="235"/>
      <c r="Q217" s="235"/>
      <c r="R217" s="235"/>
      <c r="S217" s="235"/>
      <c r="T217" s="235"/>
      <c r="U217" s="235"/>
      <c r="V217" s="235"/>
      <c r="W217" s="235"/>
      <c r="X217" s="72"/>
      <c r="Y217" s="277"/>
      <c r="Z217" s="277"/>
      <c r="AA217" s="277"/>
      <c r="AB217" s="277"/>
      <c r="AC217" s="277"/>
      <c r="AD217" s="277"/>
      <c r="AE217" s="72"/>
      <c r="AF217" s="240"/>
    </row>
    <row r="218" spans="1:32" ht="15" customHeight="1" thickBot="1">
      <c r="A218" s="259"/>
      <c r="B218" s="251"/>
      <c r="C218" s="493" t="s">
        <v>549</v>
      </c>
      <c r="D218" s="494"/>
      <c r="E218" s="494"/>
      <c r="F218" s="494"/>
      <c r="G218" s="494"/>
      <c r="H218" s="494"/>
      <c r="I218" s="494"/>
      <c r="J218" s="494"/>
      <c r="K218" s="494"/>
      <c r="L218" s="494"/>
      <c r="M218" s="494"/>
      <c r="N218" s="494"/>
      <c r="O218" s="494"/>
      <c r="P218" s="494"/>
      <c r="Q218" s="494"/>
      <c r="R218" s="494"/>
      <c r="S218" s="494"/>
      <c r="T218" s="494"/>
      <c r="U218" s="494"/>
      <c r="V218" s="494"/>
      <c r="W218" s="494"/>
      <c r="X218" s="494"/>
      <c r="Y218" s="494"/>
      <c r="Z218" s="494"/>
      <c r="AA218" s="494"/>
      <c r="AB218" s="494"/>
      <c r="AC218" s="494"/>
      <c r="AD218" s="494"/>
      <c r="AE218" s="72"/>
      <c r="AF218" s="240"/>
    </row>
    <row r="219" spans="1:32" ht="15" customHeight="1" thickBot="1">
      <c r="A219" s="259"/>
      <c r="B219" s="251"/>
      <c r="C219" s="494" t="s">
        <v>271</v>
      </c>
      <c r="D219" s="494"/>
      <c r="E219" s="494"/>
      <c r="F219" s="494"/>
      <c r="G219" s="494"/>
      <c r="H219" s="494"/>
      <c r="I219" s="494"/>
      <c r="J219" s="494"/>
      <c r="K219" s="494"/>
      <c r="L219" s="494"/>
      <c r="M219" s="494"/>
      <c r="N219" s="494"/>
      <c r="O219" s="494"/>
      <c r="P219" s="494"/>
      <c r="Q219" s="494"/>
      <c r="R219" s="494"/>
      <c r="S219" s="494"/>
      <c r="T219" s="494"/>
      <c r="U219" s="494"/>
      <c r="V219" s="494"/>
      <c r="W219" s="494"/>
      <c r="X219" s="72"/>
      <c r="Y219" s="277"/>
      <c r="Z219" s="277"/>
      <c r="AA219" s="277"/>
      <c r="AB219" s="277"/>
      <c r="AC219" s="277"/>
      <c r="AD219" s="277"/>
      <c r="AE219" s="72"/>
      <c r="AF219" s="240"/>
    </row>
    <row r="220" spans="1:32" ht="15" customHeight="1" thickBot="1">
      <c r="A220" s="259"/>
      <c r="B220" s="251"/>
      <c r="C220" s="235" t="s">
        <v>550</v>
      </c>
      <c r="D220" s="235"/>
      <c r="E220" s="235"/>
      <c r="F220" s="235"/>
      <c r="G220" s="235"/>
      <c r="H220" s="235"/>
      <c r="I220" s="235"/>
      <c r="J220" s="235"/>
      <c r="K220" s="235"/>
      <c r="L220" s="235"/>
      <c r="M220" s="235"/>
      <c r="N220" s="235"/>
      <c r="O220" s="235"/>
      <c r="P220" s="235"/>
      <c r="Q220" s="235"/>
      <c r="R220" s="235"/>
      <c r="S220" s="235"/>
      <c r="T220" s="235"/>
      <c r="U220" s="235"/>
      <c r="V220" s="235"/>
      <c r="W220" s="235"/>
      <c r="X220" s="72"/>
      <c r="Y220" s="277"/>
      <c r="Z220" s="277"/>
      <c r="AA220" s="277"/>
      <c r="AB220" s="277"/>
      <c r="AC220" s="277"/>
      <c r="AD220" s="277"/>
      <c r="AE220" s="72"/>
      <c r="AF220" s="240"/>
    </row>
    <row r="221" spans="1:32" ht="15" customHeight="1" thickBot="1">
      <c r="A221" s="259"/>
      <c r="B221" s="251"/>
      <c r="C221" s="235" t="s">
        <v>272</v>
      </c>
      <c r="D221" s="235"/>
      <c r="E221" s="235"/>
      <c r="F221" s="235"/>
      <c r="G221" s="235"/>
      <c r="H221" s="235"/>
      <c r="I221" s="235"/>
      <c r="J221" s="235"/>
      <c r="K221" s="235"/>
      <c r="L221" s="235"/>
      <c r="M221" s="235"/>
      <c r="N221" s="235"/>
      <c r="O221" s="235"/>
      <c r="P221" s="235"/>
      <c r="Q221" s="235"/>
      <c r="R221" s="235"/>
      <c r="S221" s="235"/>
      <c r="T221" s="235"/>
      <c r="U221" s="235"/>
      <c r="V221" s="235"/>
      <c r="W221" s="235"/>
      <c r="X221" s="72"/>
      <c r="Y221" s="277"/>
      <c r="Z221" s="277"/>
      <c r="AA221" s="277"/>
      <c r="AB221" s="277"/>
      <c r="AC221" s="277"/>
      <c r="AD221" s="277"/>
      <c r="AE221" s="72"/>
      <c r="AF221" s="240"/>
    </row>
    <row r="222" spans="1:32" ht="15" customHeight="1" thickBot="1">
      <c r="A222" s="259"/>
      <c r="B222" s="251"/>
      <c r="C222" s="235" t="s">
        <v>273</v>
      </c>
      <c r="D222" s="235"/>
      <c r="E222" s="235"/>
      <c r="F222" s="235"/>
      <c r="G222" s="235"/>
      <c r="H222" s="235"/>
      <c r="I222" s="235"/>
      <c r="J222" s="235"/>
      <c r="K222" s="235"/>
      <c r="L222" s="235"/>
      <c r="M222" s="235"/>
      <c r="N222" s="235"/>
      <c r="O222" s="235"/>
      <c r="P222" s="235"/>
      <c r="Q222" s="235"/>
      <c r="R222" s="235"/>
      <c r="S222" s="235"/>
      <c r="T222" s="235"/>
      <c r="U222" s="235"/>
      <c r="V222" s="235"/>
      <c r="W222" s="235"/>
      <c r="X222" s="72"/>
      <c r="Y222" s="277"/>
      <c r="Z222" s="277"/>
      <c r="AA222" s="277"/>
      <c r="AB222" s="277"/>
      <c r="AC222" s="277"/>
      <c r="AD222" s="277"/>
      <c r="AE222" s="72"/>
      <c r="AF222" s="240"/>
    </row>
    <row r="223" spans="1:32" ht="15" customHeight="1" thickBot="1">
      <c r="A223" s="259"/>
      <c r="B223" s="251"/>
      <c r="C223" s="235" t="s">
        <v>274</v>
      </c>
      <c r="D223" s="235"/>
      <c r="E223" s="235"/>
      <c r="F223" s="235"/>
      <c r="G223" s="235"/>
      <c r="H223" s="235"/>
      <c r="I223" s="235"/>
      <c r="J223" s="235"/>
      <c r="K223" s="235"/>
      <c r="L223" s="235"/>
      <c r="M223" s="235"/>
      <c r="N223" s="235"/>
      <c r="O223" s="235"/>
      <c r="P223" s="235"/>
      <c r="Q223" s="235"/>
      <c r="R223" s="235"/>
      <c r="S223" s="235"/>
      <c r="T223" s="235"/>
      <c r="U223" s="235"/>
      <c r="V223" s="235"/>
      <c r="W223" s="235"/>
      <c r="X223" s="72"/>
      <c r="Y223" s="277"/>
      <c r="Z223" s="277"/>
      <c r="AA223" s="277"/>
      <c r="AB223" s="277"/>
      <c r="AC223" s="277"/>
      <c r="AD223" s="277"/>
      <c r="AE223" s="72"/>
      <c r="AF223" s="240"/>
    </row>
    <row r="224" spans="1:32" ht="15" customHeight="1" thickBot="1">
      <c r="A224" s="259"/>
      <c r="B224" s="251"/>
      <c r="C224" s="235" t="s">
        <v>182</v>
      </c>
      <c r="D224" s="235"/>
      <c r="E224" s="235"/>
      <c r="F224" s="235"/>
      <c r="G224" s="235"/>
      <c r="H224" s="235"/>
      <c r="I224" s="235"/>
      <c r="J224" s="235"/>
      <c r="K224" s="235"/>
      <c r="L224" s="235"/>
      <c r="M224" s="235"/>
      <c r="N224" s="235"/>
      <c r="O224" s="235"/>
      <c r="P224" s="235"/>
      <c r="Q224" s="235"/>
      <c r="R224" s="235"/>
      <c r="S224" s="235"/>
      <c r="T224" s="235"/>
      <c r="U224" s="235"/>
      <c r="V224" s="235"/>
      <c r="W224" s="235"/>
      <c r="X224" s="72"/>
      <c r="Y224" s="277"/>
      <c r="Z224" s="277"/>
      <c r="AA224" s="277"/>
      <c r="AB224" s="277"/>
      <c r="AC224" s="277"/>
      <c r="AD224" s="277"/>
      <c r="AE224" s="72"/>
      <c r="AF224" s="240"/>
    </row>
    <row r="225" spans="1:32" ht="15" customHeight="1" thickBot="1">
      <c r="A225" s="259"/>
      <c r="B225" s="251"/>
      <c r="C225" s="235" t="s">
        <v>183</v>
      </c>
      <c r="D225" s="235"/>
      <c r="E225" s="235"/>
      <c r="F225" s="235"/>
      <c r="G225" s="235"/>
      <c r="H225" s="235"/>
      <c r="I225" s="235"/>
      <c r="J225" s="235"/>
      <c r="K225" s="235"/>
      <c r="L225" s="235"/>
      <c r="M225" s="235"/>
      <c r="N225" s="235"/>
      <c r="O225" s="235"/>
      <c r="P225" s="235"/>
      <c r="Q225" s="235"/>
      <c r="R225" s="235"/>
      <c r="S225" s="235"/>
      <c r="T225" s="235"/>
      <c r="U225" s="235"/>
      <c r="V225" s="235"/>
      <c r="W225" s="235"/>
      <c r="X225" s="72"/>
      <c r="Y225" s="277"/>
      <c r="Z225" s="277"/>
      <c r="AA225" s="277"/>
      <c r="AB225" s="277"/>
      <c r="AC225" s="277"/>
      <c r="AD225" s="277"/>
      <c r="AE225" s="72"/>
      <c r="AF225" s="240"/>
    </row>
    <row r="226" spans="1:32" ht="15" customHeight="1" thickBot="1">
      <c r="A226" s="259"/>
      <c r="B226" s="251"/>
      <c r="C226" s="235" t="s">
        <v>184</v>
      </c>
      <c r="D226" s="235"/>
      <c r="E226" s="235"/>
      <c r="F226" s="235"/>
      <c r="G226" s="235"/>
      <c r="H226" s="235"/>
      <c r="I226" s="235"/>
      <c r="J226" s="235"/>
      <c r="K226" s="235"/>
      <c r="L226" s="235"/>
      <c r="M226" s="235"/>
      <c r="N226" s="235"/>
      <c r="O226" s="235"/>
      <c r="P226" s="235"/>
      <c r="Q226" s="235"/>
      <c r="R226" s="235"/>
      <c r="S226" s="235"/>
      <c r="T226" s="235"/>
      <c r="U226" s="235"/>
      <c r="V226" s="235"/>
      <c r="W226" s="235"/>
      <c r="X226" s="72"/>
      <c r="Y226" s="277"/>
      <c r="Z226" s="277"/>
      <c r="AA226" s="277"/>
      <c r="AB226" s="277"/>
      <c r="AC226" s="277"/>
      <c r="AD226" s="277"/>
      <c r="AE226" s="72"/>
      <c r="AF226" s="240"/>
    </row>
    <row r="227" spans="1:32" ht="15" customHeight="1" thickBot="1">
      <c r="A227" s="259"/>
      <c r="B227" s="251"/>
      <c r="C227" s="235" t="s">
        <v>28</v>
      </c>
      <c r="D227" s="235"/>
      <c r="E227" s="235"/>
      <c r="F227" s="235"/>
      <c r="G227" s="235"/>
      <c r="H227" s="235"/>
      <c r="I227" s="235"/>
      <c r="J227" s="235"/>
      <c r="K227" s="235"/>
      <c r="L227" s="235"/>
      <c r="M227" s="235"/>
      <c r="N227" s="235"/>
      <c r="O227" s="235"/>
      <c r="P227" s="235"/>
      <c r="Q227" s="235"/>
      <c r="R227" s="235"/>
      <c r="S227" s="235"/>
      <c r="T227" s="235"/>
      <c r="U227" s="235"/>
      <c r="V227" s="235"/>
      <c r="W227" s="235"/>
      <c r="X227" s="72"/>
      <c r="Y227" s="277"/>
      <c r="Z227" s="277"/>
      <c r="AA227" s="277"/>
      <c r="AB227" s="277"/>
      <c r="AC227" s="277"/>
      <c r="AD227" s="277"/>
      <c r="AE227" s="72"/>
      <c r="AF227" s="240"/>
    </row>
    <row r="228" spans="1:32" ht="15">
      <c r="A228" s="259"/>
      <c r="B228" s="252"/>
      <c r="C228" s="252"/>
      <c r="D228" s="252"/>
      <c r="E228" s="252"/>
      <c r="F228" s="252"/>
      <c r="G228" s="252"/>
      <c r="H228" s="252"/>
      <c r="I228" s="252"/>
      <c r="J228" s="252"/>
      <c r="K228" s="252"/>
      <c r="L228" s="252"/>
      <c r="M228" s="252"/>
      <c r="N228" s="252"/>
      <c r="O228" s="252"/>
      <c r="P228" s="252"/>
      <c r="Q228" s="252"/>
      <c r="R228" s="252"/>
      <c r="S228" s="252"/>
      <c r="T228" s="252"/>
      <c r="U228" s="252"/>
      <c r="V228" s="252"/>
      <c r="W228" s="252"/>
      <c r="X228" s="252"/>
      <c r="Y228" s="252"/>
      <c r="Z228" s="252"/>
      <c r="AA228" s="252"/>
      <c r="AB228" s="252"/>
      <c r="AC228" s="252"/>
      <c r="AD228" s="252"/>
      <c r="AE228" s="72"/>
      <c r="AF228" s="240"/>
    </row>
    <row r="229" spans="1:32" ht="15">
      <c r="A229" s="259"/>
      <c r="B229" s="450" t="str">
        <f>IF(AND(B227="X",COUNTIF(B215:B226,"X")&gt;0),"ERROR: La opción 99, excluyen al resto de las opciones","")</f>
        <v/>
      </c>
      <c r="C229" s="450"/>
      <c r="D229" s="450"/>
      <c r="E229" s="450"/>
      <c r="F229" s="450"/>
      <c r="G229" s="450"/>
      <c r="H229" s="450"/>
      <c r="I229" s="450"/>
      <c r="J229" s="450"/>
      <c r="K229" s="450"/>
      <c r="L229" s="450"/>
      <c r="M229" s="450"/>
      <c r="N229" s="450"/>
      <c r="O229" s="450"/>
      <c r="P229" s="450"/>
      <c r="Q229" s="450"/>
      <c r="R229" s="450"/>
      <c r="S229" s="450"/>
      <c r="T229" s="450"/>
      <c r="U229" s="450"/>
      <c r="V229" s="450"/>
      <c r="W229" s="450"/>
      <c r="X229" s="450"/>
      <c r="Y229" s="450"/>
      <c r="Z229" s="450"/>
      <c r="AA229" s="450"/>
      <c r="AB229" s="450"/>
      <c r="AC229" s="450"/>
      <c r="AD229" s="450"/>
      <c r="AE229" s="72"/>
      <c r="AF229" s="240"/>
    </row>
    <row r="230" spans="1:32" ht="15">
      <c r="A230" s="259"/>
      <c r="B230" s="253"/>
      <c r="C230" s="235"/>
      <c r="D230" s="235"/>
      <c r="E230" s="235"/>
      <c r="F230" s="235"/>
      <c r="G230" s="235"/>
      <c r="H230" s="235"/>
      <c r="I230" s="235"/>
      <c r="J230" s="235"/>
      <c r="K230" s="235"/>
      <c r="L230" s="235"/>
      <c r="M230" s="235"/>
      <c r="N230" s="235"/>
      <c r="O230" s="235"/>
      <c r="P230" s="235"/>
      <c r="Q230" s="235"/>
      <c r="R230" s="235"/>
      <c r="S230" s="235"/>
      <c r="T230" s="235"/>
      <c r="U230" s="235"/>
      <c r="V230" s="235"/>
      <c r="W230" s="235"/>
      <c r="X230" s="72"/>
      <c r="Y230" s="277"/>
      <c r="Z230" s="277"/>
      <c r="AA230" s="277"/>
      <c r="AB230" s="277"/>
      <c r="AC230" s="277"/>
      <c r="AD230" s="277"/>
      <c r="AE230" s="72"/>
      <c r="AF230" s="240"/>
    </row>
    <row r="231" spans="1:32" ht="15" customHeight="1">
      <c r="A231" s="256" t="s">
        <v>185</v>
      </c>
      <c r="B231" s="501" t="s">
        <v>502</v>
      </c>
      <c r="C231" s="501"/>
      <c r="D231" s="501"/>
      <c r="E231" s="501"/>
      <c r="F231" s="501"/>
      <c r="G231" s="501"/>
      <c r="H231" s="501"/>
      <c r="I231" s="501"/>
      <c r="J231" s="501"/>
      <c r="K231" s="501"/>
      <c r="L231" s="501"/>
      <c r="M231" s="501"/>
      <c r="N231" s="501"/>
      <c r="O231" s="501"/>
      <c r="P231" s="501"/>
      <c r="Q231" s="501"/>
      <c r="R231" s="501"/>
      <c r="S231" s="501"/>
      <c r="T231" s="501"/>
      <c r="U231" s="501"/>
      <c r="V231" s="501"/>
      <c r="W231" s="501"/>
      <c r="X231" s="501"/>
      <c r="Y231" s="501"/>
      <c r="Z231" s="501"/>
      <c r="AA231" s="501"/>
      <c r="AB231" s="501"/>
      <c r="AC231" s="501"/>
      <c r="AD231" s="501"/>
      <c r="AE231" s="234"/>
      <c r="AF231" s="250"/>
    </row>
    <row r="232" spans="1:32" ht="15">
      <c r="A232" s="238"/>
      <c r="B232" s="54"/>
      <c r="C232" s="471" t="s">
        <v>450</v>
      </c>
      <c r="D232" s="471"/>
      <c r="E232" s="471"/>
      <c r="F232" s="471"/>
      <c r="G232" s="471"/>
      <c r="H232" s="471"/>
      <c r="I232" s="471"/>
      <c r="J232" s="471"/>
      <c r="K232" s="471"/>
      <c r="L232" s="471"/>
      <c r="M232" s="471"/>
      <c r="N232" s="471"/>
      <c r="O232" s="471"/>
      <c r="P232" s="471"/>
      <c r="Q232" s="471"/>
      <c r="R232" s="471"/>
      <c r="S232" s="471"/>
      <c r="T232" s="471"/>
      <c r="U232" s="471"/>
      <c r="V232" s="471"/>
      <c r="W232" s="471"/>
      <c r="X232" s="471"/>
      <c r="Y232" s="471"/>
      <c r="Z232" s="471"/>
      <c r="AA232" s="471"/>
      <c r="AB232" s="471"/>
      <c r="AC232" s="471"/>
      <c r="AD232" s="471"/>
      <c r="AE232" s="232"/>
      <c r="AF232" s="240"/>
    </row>
    <row r="233" spans="1:32" ht="25.5" customHeight="1">
      <c r="A233" s="238"/>
      <c r="B233" s="54"/>
      <c r="C233" s="471" t="s">
        <v>503</v>
      </c>
      <c r="D233" s="471"/>
      <c r="E233" s="471"/>
      <c r="F233" s="471"/>
      <c r="G233" s="471"/>
      <c r="H233" s="471"/>
      <c r="I233" s="471"/>
      <c r="J233" s="471"/>
      <c r="K233" s="471"/>
      <c r="L233" s="471"/>
      <c r="M233" s="471"/>
      <c r="N233" s="471"/>
      <c r="O233" s="471"/>
      <c r="P233" s="471"/>
      <c r="Q233" s="471"/>
      <c r="R233" s="471"/>
      <c r="S233" s="471"/>
      <c r="T233" s="471"/>
      <c r="U233" s="471"/>
      <c r="V233" s="471"/>
      <c r="W233" s="471"/>
      <c r="X233" s="471"/>
      <c r="Y233" s="471"/>
      <c r="Z233" s="471"/>
      <c r="AA233" s="471"/>
      <c r="AB233" s="471"/>
      <c r="AC233" s="471"/>
      <c r="AD233" s="471"/>
      <c r="AE233" s="232"/>
      <c r="AF233" s="240"/>
    </row>
    <row r="234" spans="1:32" ht="15" customHeight="1" thickBot="1">
      <c r="A234" s="91"/>
      <c r="B234" s="622" t="str">
        <f>IF(COUNTIF(J206:R206,"X")&gt;0,"De acuerdo con la respuesta de la pregunta 6, la pregunta no debe ser contestada","")</f>
        <v/>
      </c>
      <c r="C234" s="622"/>
      <c r="D234" s="622"/>
      <c r="E234" s="622"/>
      <c r="F234" s="622"/>
      <c r="G234" s="622"/>
      <c r="H234" s="622"/>
      <c r="I234" s="622"/>
      <c r="J234" s="622"/>
      <c r="K234" s="622"/>
      <c r="L234" s="622"/>
      <c r="M234" s="622"/>
      <c r="N234" s="622"/>
      <c r="O234" s="622"/>
      <c r="P234" s="622"/>
      <c r="Q234" s="622"/>
      <c r="R234" s="622"/>
      <c r="S234" s="622"/>
      <c r="T234" s="622"/>
      <c r="U234" s="622"/>
      <c r="V234" s="622"/>
      <c r="W234" s="622"/>
      <c r="X234" s="622"/>
      <c r="Y234" s="622"/>
      <c r="Z234" s="622"/>
      <c r="AA234" s="622"/>
      <c r="AB234" s="622"/>
      <c r="AC234" s="370"/>
      <c r="AD234" s="370"/>
      <c r="AE234" s="273"/>
      <c r="AF234" s="338"/>
    </row>
    <row r="235" spans="1:32" ht="15" customHeight="1" thickBot="1">
      <c r="A235" s="238"/>
      <c r="B235" s="66"/>
      <c r="C235" s="498"/>
      <c r="D235" s="467"/>
      <c r="E235" s="467"/>
      <c r="F235" s="468"/>
      <c r="G235" s="288" t="s">
        <v>504</v>
      </c>
      <c r="H235" s="273"/>
      <c r="I235" s="273"/>
      <c r="J235" s="273"/>
      <c r="K235" s="373"/>
      <c r="L235" s="373"/>
      <c r="M235" s="373"/>
      <c r="N235" s="373"/>
      <c r="O235" s="373"/>
      <c r="P235" s="373"/>
      <c r="Q235" s="373"/>
      <c r="R235" s="373"/>
      <c r="S235" s="373"/>
      <c r="T235" s="373"/>
      <c r="U235" s="373"/>
      <c r="V235" s="373"/>
      <c r="W235" s="373"/>
      <c r="X235" s="373"/>
      <c r="Y235" s="373"/>
      <c r="Z235" s="373"/>
      <c r="AA235" s="373"/>
      <c r="AB235" s="373"/>
      <c r="AC235" s="373"/>
      <c r="AD235" s="373"/>
      <c r="AE235" s="72"/>
      <c r="AF235" s="240"/>
    </row>
    <row r="236" spans="1:32" ht="15">
      <c r="A236" s="238"/>
      <c r="B236" s="292"/>
      <c r="C236" s="66"/>
      <c r="D236" s="66"/>
      <c r="E236" s="66"/>
      <c r="F236" s="66"/>
      <c r="G236" s="66"/>
      <c r="H236" s="273"/>
      <c r="I236" s="273"/>
      <c r="J236" s="273"/>
      <c r="K236" s="373"/>
      <c r="L236" s="373"/>
      <c r="M236" s="373"/>
      <c r="N236" s="373"/>
      <c r="O236" s="373"/>
      <c r="P236" s="373"/>
      <c r="Q236" s="373"/>
      <c r="R236" s="373"/>
      <c r="S236" s="373"/>
      <c r="T236" s="373"/>
      <c r="U236" s="373"/>
      <c r="V236" s="373"/>
      <c r="W236" s="373"/>
      <c r="X236" s="373"/>
      <c r="Y236" s="373"/>
      <c r="Z236" s="373"/>
      <c r="AA236" s="373"/>
      <c r="AB236" s="373"/>
      <c r="AC236" s="373"/>
      <c r="AD236" s="373"/>
      <c r="AE236" s="72"/>
      <c r="AF236" s="240"/>
    </row>
    <row r="237" spans="1:32" ht="15">
      <c r="A237" s="238"/>
      <c r="B237" s="252"/>
      <c r="C237" s="252"/>
      <c r="D237" s="252"/>
      <c r="E237" s="252"/>
      <c r="F237" s="252"/>
      <c r="G237" s="252"/>
      <c r="H237" s="252"/>
      <c r="I237" s="252"/>
      <c r="J237" s="252"/>
      <c r="K237" s="252"/>
      <c r="L237" s="252"/>
      <c r="M237" s="252"/>
      <c r="N237" s="252"/>
      <c r="O237" s="252"/>
      <c r="P237" s="252"/>
      <c r="Q237" s="252"/>
      <c r="R237" s="252"/>
      <c r="S237" s="252"/>
      <c r="T237" s="252"/>
      <c r="U237" s="252"/>
      <c r="V237" s="252"/>
      <c r="W237" s="252"/>
      <c r="X237" s="252"/>
      <c r="Y237" s="252"/>
      <c r="Z237" s="252"/>
      <c r="AA237" s="252"/>
      <c r="AB237" s="252"/>
      <c r="AC237" s="252"/>
      <c r="AD237" s="252"/>
      <c r="AE237" s="72"/>
      <c r="AF237" s="240"/>
    </row>
    <row r="238" spans="1:32" ht="15.75" thickBot="1">
      <c r="A238" s="238"/>
      <c r="B238" s="280"/>
      <c r="C238" s="280"/>
      <c r="D238" s="280"/>
      <c r="E238" s="91"/>
      <c r="F238" s="288"/>
      <c r="G238" s="273"/>
      <c r="H238" s="273"/>
      <c r="I238" s="273"/>
      <c r="J238" s="273"/>
      <c r="K238" s="373"/>
      <c r="L238" s="373"/>
      <c r="M238" s="373"/>
      <c r="N238" s="373"/>
      <c r="O238" s="373"/>
      <c r="P238" s="373"/>
      <c r="Q238" s="373"/>
      <c r="R238" s="373"/>
      <c r="S238" s="373"/>
      <c r="T238" s="373"/>
      <c r="U238" s="373"/>
      <c r="V238" s="373"/>
      <c r="W238" s="373"/>
      <c r="X238" s="373"/>
      <c r="Y238" s="373"/>
      <c r="Z238" s="373"/>
      <c r="AA238" s="373"/>
      <c r="AB238" s="373"/>
      <c r="AC238" s="373"/>
      <c r="AD238" s="373"/>
      <c r="AE238" s="72"/>
      <c r="AF238" s="240"/>
    </row>
    <row r="239" spans="1:32" ht="15.75" thickBot="1">
      <c r="A239" s="242"/>
      <c r="B239" s="481" t="s">
        <v>146</v>
      </c>
      <c r="C239" s="482"/>
      <c r="D239" s="482"/>
      <c r="E239" s="482"/>
      <c r="F239" s="482"/>
      <c r="G239" s="482"/>
      <c r="H239" s="482"/>
      <c r="I239" s="482"/>
      <c r="J239" s="482"/>
      <c r="K239" s="482"/>
      <c r="L239" s="482"/>
      <c r="M239" s="482"/>
      <c r="N239" s="482"/>
      <c r="O239" s="482"/>
      <c r="P239" s="482"/>
      <c r="Q239" s="482"/>
      <c r="R239" s="482"/>
      <c r="S239" s="482"/>
      <c r="T239" s="482"/>
      <c r="U239" s="482"/>
      <c r="V239" s="482"/>
      <c r="W239" s="482"/>
      <c r="X239" s="482"/>
      <c r="Y239" s="482"/>
      <c r="Z239" s="482"/>
      <c r="AA239" s="482"/>
      <c r="AB239" s="482"/>
      <c r="AC239" s="482"/>
      <c r="AD239" s="483"/>
      <c r="AE239" s="72"/>
      <c r="AF239" s="240"/>
    </row>
    <row r="240" spans="1:32" ht="15">
      <c r="A240" s="243"/>
      <c r="B240" s="473" t="s">
        <v>423</v>
      </c>
      <c r="C240" s="474"/>
      <c r="D240" s="474"/>
      <c r="E240" s="474"/>
      <c r="F240" s="474"/>
      <c r="G240" s="474"/>
      <c r="H240" s="474"/>
      <c r="I240" s="474"/>
      <c r="J240" s="474"/>
      <c r="K240" s="474"/>
      <c r="L240" s="474"/>
      <c r="M240" s="474"/>
      <c r="N240" s="474"/>
      <c r="O240" s="474"/>
      <c r="P240" s="474"/>
      <c r="Q240" s="474"/>
      <c r="R240" s="474"/>
      <c r="S240" s="474"/>
      <c r="T240" s="474"/>
      <c r="U240" s="474"/>
      <c r="V240" s="474"/>
      <c r="W240" s="474"/>
      <c r="X240" s="474"/>
      <c r="Y240" s="474"/>
      <c r="Z240" s="474"/>
      <c r="AA240" s="474"/>
      <c r="AB240" s="474"/>
      <c r="AC240" s="474"/>
      <c r="AD240" s="475"/>
      <c r="AE240" s="72"/>
      <c r="AF240" s="240"/>
    </row>
    <row r="241" spans="1:32" ht="27" customHeight="1">
      <c r="A241" s="243"/>
      <c r="B241" s="244"/>
      <c r="C241" s="476" t="s">
        <v>465</v>
      </c>
      <c r="D241" s="476"/>
      <c r="E241" s="476"/>
      <c r="F241" s="476"/>
      <c r="G241" s="476"/>
      <c r="H241" s="476"/>
      <c r="I241" s="476"/>
      <c r="J241" s="476"/>
      <c r="K241" s="476"/>
      <c r="L241" s="476"/>
      <c r="M241" s="476"/>
      <c r="N241" s="476"/>
      <c r="O241" s="476"/>
      <c r="P241" s="476"/>
      <c r="Q241" s="476"/>
      <c r="R241" s="476"/>
      <c r="S241" s="476"/>
      <c r="T241" s="476"/>
      <c r="U241" s="476"/>
      <c r="V241" s="476"/>
      <c r="W241" s="476"/>
      <c r="X241" s="476"/>
      <c r="Y241" s="476"/>
      <c r="Z241" s="476"/>
      <c r="AA241" s="476"/>
      <c r="AB241" s="476"/>
      <c r="AC241" s="476"/>
      <c r="AD241" s="477"/>
      <c r="AE241" s="72"/>
      <c r="AF241" s="240"/>
    </row>
    <row r="242" spans="1:32" ht="25.5" customHeight="1">
      <c r="A242" s="243"/>
      <c r="B242" s="244"/>
      <c r="C242" s="471" t="s">
        <v>480</v>
      </c>
      <c r="D242" s="471"/>
      <c r="E242" s="471"/>
      <c r="F242" s="471"/>
      <c r="G242" s="471"/>
      <c r="H242" s="471"/>
      <c r="I242" s="471"/>
      <c r="J242" s="471"/>
      <c r="K242" s="471"/>
      <c r="L242" s="471"/>
      <c r="M242" s="471"/>
      <c r="N242" s="471"/>
      <c r="O242" s="471"/>
      <c r="P242" s="471"/>
      <c r="Q242" s="471"/>
      <c r="R242" s="471"/>
      <c r="S242" s="471"/>
      <c r="T242" s="471"/>
      <c r="U242" s="471"/>
      <c r="V242" s="471"/>
      <c r="W242" s="471"/>
      <c r="X242" s="471"/>
      <c r="Y242" s="471"/>
      <c r="Z242" s="471"/>
      <c r="AA242" s="471"/>
      <c r="AB242" s="471"/>
      <c r="AC242" s="471"/>
      <c r="AD242" s="472"/>
      <c r="AE242" s="72"/>
      <c r="AF242" s="240"/>
    </row>
    <row r="243" spans="1:32" ht="24.75" customHeight="1">
      <c r="A243" s="243"/>
      <c r="B243" s="244"/>
      <c r="C243" s="471" t="s">
        <v>435</v>
      </c>
      <c r="D243" s="471"/>
      <c r="E243" s="471"/>
      <c r="F243" s="471"/>
      <c r="G243" s="471"/>
      <c r="H243" s="471"/>
      <c r="I243" s="471"/>
      <c r="J243" s="471"/>
      <c r="K243" s="471"/>
      <c r="L243" s="471"/>
      <c r="M243" s="471"/>
      <c r="N243" s="471"/>
      <c r="O243" s="471"/>
      <c r="P243" s="471"/>
      <c r="Q243" s="471"/>
      <c r="R243" s="471"/>
      <c r="S243" s="471"/>
      <c r="T243" s="471"/>
      <c r="U243" s="471"/>
      <c r="V243" s="471"/>
      <c r="W243" s="471"/>
      <c r="X243" s="471"/>
      <c r="Y243" s="471"/>
      <c r="Z243" s="471"/>
      <c r="AA243" s="471"/>
      <c r="AB243" s="471"/>
      <c r="AC243" s="471"/>
      <c r="AD243" s="472"/>
      <c r="AE243" s="72"/>
      <c r="AF243" s="240"/>
    </row>
    <row r="244" spans="1:32" ht="15">
      <c r="A244" s="243"/>
      <c r="B244" s="245"/>
      <c r="C244" s="521" t="s">
        <v>436</v>
      </c>
      <c r="D244" s="521"/>
      <c r="E244" s="521"/>
      <c r="F244" s="521"/>
      <c r="G244" s="521"/>
      <c r="H244" s="521"/>
      <c r="I244" s="521"/>
      <c r="J244" s="521"/>
      <c r="K244" s="521"/>
      <c r="L244" s="521"/>
      <c r="M244" s="521"/>
      <c r="N244" s="521"/>
      <c r="O244" s="521"/>
      <c r="P244" s="521"/>
      <c r="Q244" s="521"/>
      <c r="R244" s="521"/>
      <c r="S244" s="521"/>
      <c r="T244" s="521"/>
      <c r="U244" s="521"/>
      <c r="V244" s="521"/>
      <c r="W244" s="521"/>
      <c r="X244" s="521"/>
      <c r="Y244" s="521"/>
      <c r="Z244" s="521"/>
      <c r="AA244" s="521"/>
      <c r="AB244" s="521"/>
      <c r="AC244" s="521"/>
      <c r="AD244" s="522"/>
      <c r="AE244" s="72"/>
      <c r="AF244" s="240"/>
    </row>
    <row r="245" spans="1:32" ht="15">
      <c r="A245" s="238"/>
      <c r="B245" s="534" t="s">
        <v>93</v>
      </c>
      <c r="C245" s="535"/>
      <c r="D245" s="535"/>
      <c r="E245" s="535"/>
      <c r="F245" s="535"/>
      <c r="G245" s="535"/>
      <c r="H245" s="535"/>
      <c r="I245" s="535"/>
      <c r="J245" s="535"/>
      <c r="K245" s="535"/>
      <c r="L245" s="535"/>
      <c r="M245" s="535"/>
      <c r="N245" s="535"/>
      <c r="O245" s="535"/>
      <c r="P245" s="535"/>
      <c r="Q245" s="535"/>
      <c r="R245" s="535"/>
      <c r="S245" s="535"/>
      <c r="T245" s="535"/>
      <c r="U245" s="535"/>
      <c r="V245" s="535"/>
      <c r="W245" s="535"/>
      <c r="X245" s="535"/>
      <c r="Y245" s="535"/>
      <c r="Z245" s="535"/>
      <c r="AA245" s="535"/>
      <c r="AB245" s="535"/>
      <c r="AC245" s="535"/>
      <c r="AD245" s="536"/>
      <c r="AE245" s="72"/>
      <c r="AF245" s="240"/>
    </row>
    <row r="246" spans="1:32" ht="47.25" customHeight="1">
      <c r="A246" s="238"/>
      <c r="B246" s="266"/>
      <c r="C246" s="471" t="s">
        <v>611</v>
      </c>
      <c r="D246" s="471"/>
      <c r="E246" s="471"/>
      <c r="F246" s="471"/>
      <c r="G246" s="471"/>
      <c r="H246" s="471"/>
      <c r="I246" s="471"/>
      <c r="J246" s="471"/>
      <c r="K246" s="471"/>
      <c r="L246" s="471"/>
      <c r="M246" s="471"/>
      <c r="N246" s="471"/>
      <c r="O246" s="471"/>
      <c r="P246" s="471"/>
      <c r="Q246" s="471"/>
      <c r="R246" s="471"/>
      <c r="S246" s="471"/>
      <c r="T246" s="471"/>
      <c r="U246" s="471"/>
      <c r="V246" s="471"/>
      <c r="W246" s="471"/>
      <c r="X246" s="471"/>
      <c r="Y246" s="471"/>
      <c r="Z246" s="471"/>
      <c r="AA246" s="471"/>
      <c r="AB246" s="471"/>
      <c r="AC246" s="471"/>
      <c r="AD246" s="472"/>
      <c r="AE246" s="72"/>
      <c r="AF246" s="240"/>
    </row>
    <row r="247" spans="1:32" ht="47.25" customHeight="1">
      <c r="A247" s="238"/>
      <c r="B247" s="266"/>
      <c r="C247" s="471" t="s">
        <v>612</v>
      </c>
      <c r="D247" s="471"/>
      <c r="E247" s="471"/>
      <c r="F247" s="471"/>
      <c r="G247" s="471"/>
      <c r="H247" s="471"/>
      <c r="I247" s="471"/>
      <c r="J247" s="471"/>
      <c r="K247" s="471"/>
      <c r="L247" s="471"/>
      <c r="M247" s="471"/>
      <c r="N247" s="471"/>
      <c r="O247" s="471"/>
      <c r="P247" s="471"/>
      <c r="Q247" s="471"/>
      <c r="R247" s="471"/>
      <c r="S247" s="471"/>
      <c r="T247" s="471"/>
      <c r="U247" s="471"/>
      <c r="V247" s="471"/>
      <c r="W247" s="471"/>
      <c r="X247" s="471"/>
      <c r="Y247" s="471"/>
      <c r="Z247" s="471"/>
      <c r="AA247" s="471"/>
      <c r="AB247" s="471"/>
      <c r="AC247" s="471"/>
      <c r="AD247" s="472"/>
      <c r="AE247" s="72"/>
      <c r="AF247" s="240"/>
    </row>
    <row r="248" spans="1:32" ht="62.25" customHeight="1">
      <c r="A248" s="238"/>
      <c r="B248" s="266"/>
      <c r="C248" s="471" t="s">
        <v>551</v>
      </c>
      <c r="D248" s="471"/>
      <c r="E248" s="471"/>
      <c r="F248" s="471"/>
      <c r="G248" s="471"/>
      <c r="H248" s="471"/>
      <c r="I248" s="471"/>
      <c r="J248" s="471"/>
      <c r="K248" s="471"/>
      <c r="L248" s="471"/>
      <c r="M248" s="471"/>
      <c r="N248" s="471"/>
      <c r="O248" s="471"/>
      <c r="P248" s="471"/>
      <c r="Q248" s="471"/>
      <c r="R248" s="471"/>
      <c r="S248" s="471"/>
      <c r="T248" s="471"/>
      <c r="U248" s="471"/>
      <c r="V248" s="471"/>
      <c r="W248" s="471"/>
      <c r="X248" s="471"/>
      <c r="Y248" s="471"/>
      <c r="Z248" s="471"/>
      <c r="AA248" s="471"/>
      <c r="AB248" s="471"/>
      <c r="AC248" s="471"/>
      <c r="AD248" s="472"/>
      <c r="AE248" s="72"/>
      <c r="AF248" s="240"/>
    </row>
    <row r="249" spans="1:32" ht="24.75" customHeight="1">
      <c r="A249" s="238"/>
      <c r="B249" s="266"/>
      <c r="C249" s="471" t="s">
        <v>552</v>
      </c>
      <c r="D249" s="471"/>
      <c r="E249" s="471"/>
      <c r="F249" s="471"/>
      <c r="G249" s="471"/>
      <c r="H249" s="471"/>
      <c r="I249" s="471"/>
      <c r="J249" s="471"/>
      <c r="K249" s="471"/>
      <c r="L249" s="471"/>
      <c r="M249" s="471"/>
      <c r="N249" s="471"/>
      <c r="O249" s="471"/>
      <c r="P249" s="471"/>
      <c r="Q249" s="471"/>
      <c r="R249" s="471"/>
      <c r="S249" s="471"/>
      <c r="T249" s="471"/>
      <c r="U249" s="471"/>
      <c r="V249" s="471"/>
      <c r="W249" s="471"/>
      <c r="X249" s="471"/>
      <c r="Y249" s="471"/>
      <c r="Z249" s="471"/>
      <c r="AA249" s="471"/>
      <c r="AB249" s="471"/>
      <c r="AC249" s="471"/>
      <c r="AD249" s="472"/>
      <c r="AE249" s="72"/>
      <c r="AF249" s="240"/>
    </row>
    <row r="250" spans="1:32" ht="15" customHeight="1">
      <c r="A250" s="267"/>
      <c r="B250" s="268"/>
      <c r="C250" s="471" t="s">
        <v>553</v>
      </c>
      <c r="D250" s="471"/>
      <c r="E250" s="471"/>
      <c r="F250" s="471"/>
      <c r="G250" s="471"/>
      <c r="H250" s="471"/>
      <c r="I250" s="471"/>
      <c r="J250" s="471"/>
      <c r="K250" s="471"/>
      <c r="L250" s="471"/>
      <c r="M250" s="471"/>
      <c r="N250" s="471"/>
      <c r="O250" s="471"/>
      <c r="P250" s="471"/>
      <c r="Q250" s="471"/>
      <c r="R250" s="471"/>
      <c r="S250" s="471"/>
      <c r="T250" s="471"/>
      <c r="U250" s="471"/>
      <c r="V250" s="471"/>
      <c r="W250" s="471"/>
      <c r="X250" s="471"/>
      <c r="Y250" s="471"/>
      <c r="Z250" s="471"/>
      <c r="AA250" s="471"/>
      <c r="AB250" s="471"/>
      <c r="AC250" s="471"/>
      <c r="AD250" s="472"/>
      <c r="AE250" s="72"/>
      <c r="AF250" s="240"/>
    </row>
    <row r="251" spans="1:32" ht="48.75" customHeight="1">
      <c r="A251" s="267"/>
      <c r="B251" s="268"/>
      <c r="C251" s="471" t="s">
        <v>554</v>
      </c>
      <c r="D251" s="471"/>
      <c r="E251" s="471"/>
      <c r="F251" s="471"/>
      <c r="G251" s="471"/>
      <c r="H251" s="471"/>
      <c r="I251" s="471"/>
      <c r="J251" s="471"/>
      <c r="K251" s="471"/>
      <c r="L251" s="471"/>
      <c r="M251" s="471"/>
      <c r="N251" s="471"/>
      <c r="O251" s="471"/>
      <c r="P251" s="471"/>
      <c r="Q251" s="471"/>
      <c r="R251" s="471"/>
      <c r="S251" s="471"/>
      <c r="T251" s="471"/>
      <c r="U251" s="471"/>
      <c r="V251" s="471"/>
      <c r="W251" s="471"/>
      <c r="X251" s="471"/>
      <c r="Y251" s="471"/>
      <c r="Z251" s="471"/>
      <c r="AA251" s="471"/>
      <c r="AB251" s="471"/>
      <c r="AC251" s="471"/>
      <c r="AD251" s="472"/>
      <c r="AE251" s="72"/>
      <c r="AF251" s="240"/>
    </row>
    <row r="252" spans="1:32" ht="37.5" customHeight="1">
      <c r="A252" s="267"/>
      <c r="B252" s="268"/>
      <c r="C252" s="471" t="s">
        <v>555</v>
      </c>
      <c r="D252" s="471"/>
      <c r="E252" s="471"/>
      <c r="F252" s="471"/>
      <c r="G252" s="471"/>
      <c r="H252" s="471"/>
      <c r="I252" s="471"/>
      <c r="J252" s="471"/>
      <c r="K252" s="471"/>
      <c r="L252" s="471"/>
      <c r="M252" s="471"/>
      <c r="N252" s="471"/>
      <c r="O252" s="471"/>
      <c r="P252" s="471"/>
      <c r="Q252" s="471"/>
      <c r="R252" s="471"/>
      <c r="S252" s="471"/>
      <c r="T252" s="471"/>
      <c r="U252" s="471"/>
      <c r="V252" s="471"/>
      <c r="W252" s="471"/>
      <c r="X252" s="471"/>
      <c r="Y252" s="471"/>
      <c r="Z252" s="471"/>
      <c r="AA252" s="471"/>
      <c r="AB252" s="471"/>
      <c r="AC252" s="471"/>
      <c r="AD252" s="472"/>
      <c r="AE252" s="72"/>
      <c r="AF252" s="240"/>
    </row>
    <row r="253" spans="1:32" ht="36.75" customHeight="1">
      <c r="A253" s="267"/>
      <c r="B253" s="268"/>
      <c r="C253" s="471" t="s">
        <v>556</v>
      </c>
      <c r="D253" s="471"/>
      <c r="E253" s="471"/>
      <c r="F253" s="471"/>
      <c r="G253" s="471"/>
      <c r="H253" s="471"/>
      <c r="I253" s="471"/>
      <c r="J253" s="471"/>
      <c r="K253" s="471"/>
      <c r="L253" s="471"/>
      <c r="M253" s="471"/>
      <c r="N253" s="471"/>
      <c r="O253" s="471"/>
      <c r="P253" s="471"/>
      <c r="Q253" s="471"/>
      <c r="R253" s="471"/>
      <c r="S253" s="471"/>
      <c r="T253" s="471"/>
      <c r="U253" s="471"/>
      <c r="V253" s="471"/>
      <c r="W253" s="471"/>
      <c r="X253" s="471"/>
      <c r="Y253" s="471"/>
      <c r="Z253" s="471"/>
      <c r="AA253" s="471"/>
      <c r="AB253" s="471"/>
      <c r="AC253" s="471"/>
      <c r="AD253" s="472"/>
      <c r="AE253" s="72"/>
      <c r="AF253" s="240"/>
    </row>
    <row r="254" spans="1:32" ht="15">
      <c r="A254" s="267"/>
      <c r="B254" s="268"/>
      <c r="C254" s="471" t="s">
        <v>557</v>
      </c>
      <c r="D254" s="471"/>
      <c r="E254" s="471"/>
      <c r="F254" s="471"/>
      <c r="G254" s="471"/>
      <c r="H254" s="471"/>
      <c r="I254" s="471"/>
      <c r="J254" s="471"/>
      <c r="K254" s="471"/>
      <c r="L254" s="471"/>
      <c r="M254" s="471"/>
      <c r="N254" s="471"/>
      <c r="O254" s="471"/>
      <c r="P254" s="471"/>
      <c r="Q254" s="471"/>
      <c r="R254" s="471"/>
      <c r="S254" s="471"/>
      <c r="T254" s="471"/>
      <c r="U254" s="471"/>
      <c r="V254" s="471"/>
      <c r="W254" s="471"/>
      <c r="X254" s="471"/>
      <c r="Y254" s="471"/>
      <c r="Z254" s="471"/>
      <c r="AA254" s="471"/>
      <c r="AB254" s="471"/>
      <c r="AC254" s="471"/>
      <c r="AD254" s="472"/>
      <c r="AE254" s="72"/>
      <c r="AF254" s="240"/>
    </row>
    <row r="255" spans="1:32" ht="35.25" customHeight="1">
      <c r="A255" s="267"/>
      <c r="B255" s="268"/>
      <c r="C255" s="471" t="s">
        <v>558</v>
      </c>
      <c r="D255" s="471"/>
      <c r="E255" s="471"/>
      <c r="F255" s="471"/>
      <c r="G255" s="471"/>
      <c r="H255" s="471"/>
      <c r="I255" s="471"/>
      <c r="J255" s="471"/>
      <c r="K255" s="471"/>
      <c r="L255" s="471"/>
      <c r="M255" s="471"/>
      <c r="N255" s="471"/>
      <c r="O255" s="471"/>
      <c r="P255" s="471"/>
      <c r="Q255" s="471"/>
      <c r="R255" s="471"/>
      <c r="S255" s="471"/>
      <c r="T255" s="471"/>
      <c r="U255" s="471"/>
      <c r="V255" s="471"/>
      <c r="W255" s="471"/>
      <c r="X255" s="471"/>
      <c r="Y255" s="471"/>
      <c r="Z255" s="471"/>
      <c r="AA255" s="471"/>
      <c r="AB255" s="471"/>
      <c r="AC255" s="471"/>
      <c r="AD255" s="472"/>
      <c r="AE255" s="72"/>
      <c r="AF255" s="240"/>
    </row>
    <row r="256" spans="1:32" ht="35.25" customHeight="1">
      <c r="A256" s="267"/>
      <c r="B256" s="268"/>
      <c r="C256" s="471" t="s">
        <v>559</v>
      </c>
      <c r="D256" s="471"/>
      <c r="E256" s="471"/>
      <c r="F256" s="471"/>
      <c r="G256" s="471"/>
      <c r="H256" s="471"/>
      <c r="I256" s="471"/>
      <c r="J256" s="471"/>
      <c r="K256" s="471"/>
      <c r="L256" s="471"/>
      <c r="M256" s="471"/>
      <c r="N256" s="471"/>
      <c r="O256" s="471"/>
      <c r="P256" s="471"/>
      <c r="Q256" s="471"/>
      <c r="R256" s="471"/>
      <c r="S256" s="471"/>
      <c r="T256" s="471"/>
      <c r="U256" s="471"/>
      <c r="V256" s="471"/>
      <c r="W256" s="471"/>
      <c r="X256" s="471"/>
      <c r="Y256" s="471"/>
      <c r="Z256" s="471"/>
      <c r="AA256" s="471"/>
      <c r="AB256" s="471"/>
      <c r="AC256" s="471"/>
      <c r="AD256" s="472"/>
      <c r="AE256" s="72"/>
      <c r="AF256" s="240"/>
    </row>
    <row r="257" spans="1:35" ht="48.75" customHeight="1">
      <c r="A257" s="267"/>
      <c r="B257" s="268"/>
      <c r="C257" s="471" t="s">
        <v>560</v>
      </c>
      <c r="D257" s="471"/>
      <c r="E257" s="471"/>
      <c r="F257" s="471"/>
      <c r="G257" s="471"/>
      <c r="H257" s="471"/>
      <c r="I257" s="471"/>
      <c r="J257" s="471"/>
      <c r="K257" s="471"/>
      <c r="L257" s="471"/>
      <c r="M257" s="471"/>
      <c r="N257" s="471"/>
      <c r="O257" s="471"/>
      <c r="P257" s="471"/>
      <c r="Q257" s="471"/>
      <c r="R257" s="471"/>
      <c r="S257" s="471"/>
      <c r="T257" s="471"/>
      <c r="U257" s="471"/>
      <c r="V257" s="471"/>
      <c r="W257" s="471"/>
      <c r="X257" s="471"/>
      <c r="Y257" s="471"/>
      <c r="Z257" s="471"/>
      <c r="AA257" s="471"/>
      <c r="AB257" s="471"/>
      <c r="AC257" s="471"/>
      <c r="AD257" s="472"/>
      <c r="AE257" s="72"/>
      <c r="AF257" s="240"/>
    </row>
    <row r="258" spans="1:35" ht="26.25" customHeight="1">
      <c r="A258" s="267"/>
      <c r="B258" s="269"/>
      <c r="C258" s="521" t="s">
        <v>561</v>
      </c>
      <c r="D258" s="521"/>
      <c r="E258" s="521"/>
      <c r="F258" s="521"/>
      <c r="G258" s="521"/>
      <c r="H258" s="521"/>
      <c r="I258" s="521"/>
      <c r="J258" s="521"/>
      <c r="K258" s="521"/>
      <c r="L258" s="521"/>
      <c r="M258" s="521"/>
      <c r="N258" s="521"/>
      <c r="O258" s="521"/>
      <c r="P258" s="521"/>
      <c r="Q258" s="521"/>
      <c r="R258" s="521"/>
      <c r="S258" s="521"/>
      <c r="T258" s="521"/>
      <c r="U258" s="521"/>
      <c r="V258" s="521"/>
      <c r="W258" s="521"/>
      <c r="X258" s="521"/>
      <c r="Y258" s="521"/>
      <c r="Z258" s="521"/>
      <c r="AA258" s="521"/>
      <c r="AB258" s="521"/>
      <c r="AC258" s="521"/>
      <c r="AD258" s="522"/>
      <c r="AE258" s="72"/>
      <c r="AF258" s="240"/>
    </row>
    <row r="259" spans="1:35" ht="15">
      <c r="A259" s="289"/>
      <c r="B259" s="53"/>
      <c r="C259" s="290"/>
      <c r="D259" s="290"/>
      <c r="E259" s="290"/>
      <c r="F259" s="290"/>
      <c r="G259" s="290"/>
      <c r="H259" s="290"/>
      <c r="I259" s="290"/>
      <c r="J259" s="290"/>
      <c r="K259" s="290"/>
      <c r="L259" s="290"/>
      <c r="M259" s="290"/>
      <c r="N259" s="290"/>
      <c r="O259" s="290"/>
      <c r="P259" s="290"/>
      <c r="Q259" s="290"/>
      <c r="R259" s="290"/>
      <c r="S259" s="290"/>
      <c r="T259" s="290"/>
      <c r="U259" s="290"/>
      <c r="V259" s="290"/>
      <c r="W259" s="290"/>
      <c r="X259" s="290"/>
      <c r="Y259" s="290"/>
      <c r="Z259" s="290"/>
      <c r="AA259" s="290"/>
      <c r="AB259" s="290"/>
      <c r="AC259" s="290"/>
      <c r="AD259" s="290"/>
      <c r="AE259" s="72"/>
      <c r="AF259" s="240"/>
    </row>
    <row r="260" spans="1:35" ht="15">
      <c r="A260" s="267" t="s">
        <v>94</v>
      </c>
      <c r="B260" s="500" t="s">
        <v>505</v>
      </c>
      <c r="C260" s="500"/>
      <c r="D260" s="500"/>
      <c r="E260" s="500"/>
      <c r="F260" s="500"/>
      <c r="G260" s="500"/>
      <c r="H260" s="500"/>
      <c r="I260" s="500"/>
      <c r="J260" s="500"/>
      <c r="K260" s="500"/>
      <c r="L260" s="500"/>
      <c r="M260" s="500"/>
      <c r="N260" s="500"/>
      <c r="O260" s="500"/>
      <c r="P260" s="500"/>
      <c r="Q260" s="500"/>
      <c r="R260" s="500"/>
      <c r="S260" s="500"/>
      <c r="T260" s="500"/>
      <c r="U260" s="500"/>
      <c r="V260" s="500"/>
      <c r="W260" s="500"/>
      <c r="X260" s="500"/>
      <c r="Y260" s="500"/>
      <c r="Z260" s="500"/>
      <c r="AA260" s="500"/>
      <c r="AB260" s="500"/>
      <c r="AC260" s="500"/>
      <c r="AD260" s="500"/>
      <c r="AE260" s="72"/>
      <c r="AF260" s="240"/>
    </row>
    <row r="261" spans="1:35" ht="15">
      <c r="A261" s="238"/>
      <c r="B261" s="247"/>
      <c r="C261" s="471" t="s">
        <v>397</v>
      </c>
      <c r="D261" s="471"/>
      <c r="E261" s="471"/>
      <c r="F261" s="471"/>
      <c r="G261" s="471"/>
      <c r="H261" s="471"/>
      <c r="I261" s="471"/>
      <c r="J261" s="471"/>
      <c r="K261" s="471"/>
      <c r="L261" s="471"/>
      <c r="M261" s="471"/>
      <c r="N261" s="471"/>
      <c r="O261" s="471"/>
      <c r="P261" s="471"/>
      <c r="Q261" s="471"/>
      <c r="R261" s="471"/>
      <c r="S261" s="471"/>
      <c r="T261" s="471"/>
      <c r="U261" s="471"/>
      <c r="V261" s="471"/>
      <c r="W261" s="471"/>
      <c r="X261" s="471"/>
      <c r="Y261" s="471"/>
      <c r="Z261" s="471"/>
      <c r="AA261" s="471"/>
      <c r="AB261" s="471"/>
      <c r="AC261" s="471"/>
      <c r="AD261" s="471"/>
      <c r="AE261" s="72"/>
      <c r="AF261" s="240"/>
    </row>
    <row r="262" spans="1:35" ht="15.75" thickBot="1">
      <c r="A262" s="238"/>
      <c r="B262" s="248"/>
      <c r="C262" s="235"/>
      <c r="D262" s="235"/>
      <c r="E262" s="235"/>
      <c r="F262" s="235"/>
      <c r="G262" s="235"/>
      <c r="H262" s="235"/>
      <c r="I262" s="235"/>
      <c r="J262" s="235"/>
      <c r="K262" s="235"/>
      <c r="L262" s="235"/>
      <c r="M262" s="235"/>
      <c r="N262" s="235"/>
      <c r="O262" s="249"/>
      <c r="P262" s="249"/>
      <c r="Q262" s="249"/>
      <c r="R262" s="249"/>
      <c r="S262" s="249"/>
      <c r="T262" s="249"/>
      <c r="U262" s="249"/>
      <c r="V262" s="249"/>
      <c r="W262" s="235"/>
      <c r="X262" s="249"/>
      <c r="Y262" s="249"/>
      <c r="Z262" s="249"/>
      <c r="AA262" s="249"/>
      <c r="AB262" s="249"/>
      <c r="AC262" s="249"/>
      <c r="AD262" s="249"/>
      <c r="AE262" s="72"/>
      <c r="AF262" s="240"/>
    </row>
    <row r="263" spans="1:35" ht="15.75" thickBot="1">
      <c r="A263" s="243"/>
      <c r="B263" s="251"/>
      <c r="C263" s="235" t="s">
        <v>206</v>
      </c>
      <c r="D263" s="235"/>
      <c r="E263" s="65"/>
      <c r="F263" s="65"/>
      <c r="G263" s="65"/>
      <c r="H263" s="65"/>
      <c r="I263" s="65"/>
      <c r="J263" s="251"/>
      <c r="K263" s="232" t="s">
        <v>562</v>
      </c>
      <c r="L263" s="65"/>
      <c r="M263" s="235"/>
      <c r="N263" s="65"/>
      <c r="O263" s="232"/>
      <c r="P263" s="232"/>
      <c r="Q263" s="65"/>
      <c r="R263" s="251"/>
      <c r="S263" s="232" t="s">
        <v>563</v>
      </c>
      <c r="T263" s="65"/>
      <c r="U263" s="65"/>
      <c r="V263" s="232"/>
      <c r="W263" s="232"/>
      <c r="X263" s="232"/>
      <c r="Y263" s="232"/>
      <c r="Z263" s="232"/>
      <c r="AA263" s="232"/>
      <c r="AB263" s="232"/>
      <c r="AC263" s="232"/>
      <c r="AD263" s="232"/>
      <c r="AE263" s="72"/>
      <c r="AF263" s="240"/>
    </row>
    <row r="264" spans="1:35" ht="15">
      <c r="A264" s="243"/>
      <c r="B264" s="450" t="str">
        <f>IF(COUNTIF(B263:R263,"X")&gt;1,"ERROR: Seleccionar sólo un código","")</f>
        <v/>
      </c>
      <c r="C264" s="450"/>
      <c r="D264" s="450"/>
      <c r="E264" s="450"/>
      <c r="F264" s="450"/>
      <c r="G264" s="450"/>
      <c r="H264" s="450"/>
      <c r="I264" s="450"/>
      <c r="J264" s="450"/>
      <c r="K264" s="450"/>
      <c r="L264" s="450"/>
      <c r="M264" s="450"/>
      <c r="N264" s="450"/>
      <c r="O264" s="450"/>
      <c r="P264" s="450"/>
      <c r="Q264" s="450"/>
      <c r="R264" s="450"/>
      <c r="S264" s="450"/>
      <c r="T264" s="450"/>
      <c r="U264" s="450"/>
      <c r="V264" s="450"/>
      <c r="W264" s="450"/>
      <c r="X264" s="450"/>
      <c r="Y264" s="450"/>
      <c r="Z264" s="450"/>
      <c r="AA264" s="450"/>
      <c r="AB264" s="450"/>
      <c r="AC264" s="450"/>
      <c r="AD264" s="450"/>
      <c r="AE264" s="72"/>
      <c r="AF264" s="240"/>
    </row>
    <row r="265" spans="1:35" ht="15">
      <c r="A265" s="243"/>
      <c r="B265" s="252"/>
      <c r="C265" s="252"/>
      <c r="D265" s="252"/>
      <c r="E265" s="252"/>
      <c r="F265" s="252"/>
      <c r="G265" s="252"/>
      <c r="H265" s="252"/>
      <c r="I265" s="252"/>
      <c r="J265" s="252"/>
      <c r="K265" s="252"/>
      <c r="L265" s="252"/>
      <c r="M265" s="252"/>
      <c r="N265" s="252"/>
      <c r="O265" s="252"/>
      <c r="P265" s="252"/>
      <c r="Q265" s="252"/>
      <c r="R265" s="252"/>
      <c r="S265" s="252"/>
      <c r="T265" s="252"/>
      <c r="U265" s="252"/>
      <c r="V265" s="252"/>
      <c r="W265" s="252"/>
      <c r="X265" s="252"/>
      <c r="Y265" s="252"/>
      <c r="Z265" s="252"/>
      <c r="AA265" s="252"/>
      <c r="AB265" s="252"/>
      <c r="AC265" s="252"/>
      <c r="AD265" s="252"/>
      <c r="AE265" s="72"/>
      <c r="AF265" s="240"/>
    </row>
    <row r="266" spans="1:35" ht="15">
      <c r="A266" s="243"/>
      <c r="B266" s="253"/>
      <c r="C266" s="235"/>
      <c r="D266" s="235"/>
      <c r="E266" s="65"/>
      <c r="F266" s="65"/>
      <c r="G266" s="65"/>
      <c r="H266" s="65"/>
      <c r="I266" s="65"/>
      <c r="J266" s="253"/>
      <c r="K266" s="232"/>
      <c r="L266" s="65"/>
      <c r="M266" s="235"/>
      <c r="N266" s="65"/>
      <c r="O266" s="232"/>
      <c r="P266" s="232"/>
      <c r="Q266" s="65"/>
      <c r="R266" s="253"/>
      <c r="S266" s="232"/>
      <c r="T266" s="65"/>
      <c r="U266" s="65"/>
      <c r="V266" s="232"/>
      <c r="W266" s="232"/>
      <c r="X266" s="232"/>
      <c r="Y266" s="232"/>
      <c r="Z266" s="232"/>
      <c r="AA266" s="232"/>
      <c r="AB266" s="232"/>
      <c r="AC266" s="232"/>
      <c r="AD266" s="232"/>
      <c r="AE266" s="72"/>
      <c r="AF266" s="240"/>
    </row>
    <row r="267" spans="1:35" ht="18.75" customHeight="1">
      <c r="A267" s="256" t="s">
        <v>95</v>
      </c>
      <c r="B267" s="501" t="s">
        <v>506</v>
      </c>
      <c r="C267" s="501"/>
      <c r="D267" s="501"/>
      <c r="E267" s="501"/>
      <c r="F267" s="501"/>
      <c r="G267" s="501"/>
      <c r="H267" s="501"/>
      <c r="I267" s="501"/>
      <c r="J267" s="501"/>
      <c r="K267" s="501"/>
      <c r="L267" s="501"/>
      <c r="M267" s="501"/>
      <c r="N267" s="501"/>
      <c r="O267" s="501"/>
      <c r="P267" s="501"/>
      <c r="Q267" s="501"/>
      <c r="R267" s="501"/>
      <c r="S267" s="501"/>
      <c r="T267" s="501"/>
      <c r="U267" s="501"/>
      <c r="V267" s="501"/>
      <c r="W267" s="501"/>
      <c r="X267" s="501"/>
      <c r="Y267" s="501"/>
      <c r="Z267" s="501"/>
      <c r="AA267" s="501"/>
      <c r="AB267" s="501"/>
      <c r="AC267" s="501"/>
      <c r="AD267" s="501"/>
      <c r="AE267" s="72"/>
      <c r="AF267" s="240"/>
      <c r="AG267" s="121" t="s">
        <v>633</v>
      </c>
      <c r="AH267" s="121">
        <f>COUNTBLANK(B269:G275)</f>
        <v>41</v>
      </c>
      <c r="AI267" s="121"/>
    </row>
    <row r="268" spans="1:35" ht="15" customHeight="1" thickBot="1">
      <c r="A268" s="238"/>
      <c r="B268" s="622" t="str">
        <f>IF(OR($J$263="X",$R$263="X"),"De acuerdo con la respuesta de la pregunta anterior esta pregunta no debe ser contestada","")</f>
        <v/>
      </c>
      <c r="C268" s="622"/>
      <c r="D268" s="622"/>
      <c r="E268" s="622"/>
      <c r="F268" s="622"/>
      <c r="G268" s="622"/>
      <c r="H268" s="622"/>
      <c r="I268" s="622"/>
      <c r="J268" s="622"/>
      <c r="K268" s="622"/>
      <c r="L268" s="622"/>
      <c r="M268" s="622"/>
      <c r="N268" s="622"/>
      <c r="O268" s="622"/>
      <c r="P268" s="622"/>
      <c r="Q268" s="622"/>
      <c r="R268" s="622"/>
      <c r="S268" s="622"/>
      <c r="T268" s="622"/>
      <c r="U268" s="622"/>
      <c r="V268" s="622"/>
      <c r="W268" s="622"/>
      <c r="X268" s="622"/>
      <c r="Y268" s="622"/>
      <c r="Z268" s="622"/>
      <c r="AA268" s="622"/>
      <c r="AB268" s="622"/>
      <c r="AC268" s="373"/>
      <c r="AD268" s="373"/>
      <c r="AE268" s="72"/>
      <c r="AF268" s="240"/>
      <c r="AG268" s="121"/>
      <c r="AH268" s="121"/>
      <c r="AI268" s="121"/>
    </row>
    <row r="269" spans="1:35" ht="15" customHeight="1" thickBot="1">
      <c r="A269" s="238"/>
      <c r="B269" s="490"/>
      <c r="C269" s="491"/>
      <c r="D269" s="491"/>
      <c r="E269" s="492"/>
      <c r="F269" s="288" t="s">
        <v>564</v>
      </c>
      <c r="G269" s="273"/>
      <c r="H269" s="273"/>
      <c r="I269" s="273"/>
      <c r="J269" s="273"/>
      <c r="K269" s="373"/>
      <c r="L269" s="373"/>
      <c r="M269" s="373"/>
      <c r="N269" s="373"/>
      <c r="O269" s="373"/>
      <c r="P269" s="373"/>
      <c r="Q269" s="373"/>
      <c r="R269" s="373"/>
      <c r="S269" s="373"/>
      <c r="T269" s="373"/>
      <c r="U269" s="373"/>
      <c r="V269" s="373"/>
      <c r="W269" s="373"/>
      <c r="X269" s="373"/>
      <c r="Y269" s="373"/>
      <c r="Z269" s="373"/>
      <c r="AA269" s="373"/>
      <c r="AB269" s="373"/>
      <c r="AC269" s="373"/>
      <c r="AD269" s="373"/>
      <c r="AE269" s="72"/>
      <c r="AF269" s="240"/>
      <c r="AG269" s="121"/>
      <c r="AH269" s="121"/>
      <c r="AI269" s="121"/>
    </row>
    <row r="270" spans="1:35" ht="15" customHeight="1" thickBot="1">
      <c r="A270" s="238"/>
      <c r="B270" s="373"/>
      <c r="C270" s="373"/>
      <c r="D270" s="373"/>
      <c r="E270" s="373"/>
      <c r="F270" s="373"/>
      <c r="G270" s="373"/>
      <c r="H270" s="373"/>
      <c r="I270" s="373"/>
      <c r="J270" s="373"/>
      <c r="K270" s="373"/>
      <c r="L270" s="373"/>
      <c r="M270" s="373"/>
      <c r="N270" s="373"/>
      <c r="O270" s="373"/>
      <c r="P270" s="373"/>
      <c r="Q270" s="373"/>
      <c r="R270" s="373"/>
      <c r="S270" s="373"/>
      <c r="T270" s="373"/>
      <c r="U270" s="373"/>
      <c r="V270" s="373"/>
      <c r="W270" s="373"/>
      <c r="X270" s="373"/>
      <c r="Y270" s="373"/>
      <c r="Z270" s="373"/>
      <c r="AA270" s="373"/>
      <c r="AB270" s="373"/>
      <c r="AC270" s="373"/>
      <c r="AD270" s="373"/>
      <c r="AE270" s="72"/>
      <c r="AF270" s="240"/>
      <c r="AG270" s="121" t="s">
        <v>624</v>
      </c>
      <c r="AH270" s="121" t="s">
        <v>634</v>
      </c>
      <c r="AI270" s="121" t="s">
        <v>635</v>
      </c>
    </row>
    <row r="271" spans="1:35" ht="15" customHeight="1" thickBot="1">
      <c r="A271" s="238"/>
      <c r="B271" s="373"/>
      <c r="C271" s="373"/>
      <c r="D271" s="502"/>
      <c r="E271" s="503"/>
      <c r="F271" s="503"/>
      <c r="G271" s="504"/>
      <c r="H271" s="273" t="s">
        <v>278</v>
      </c>
      <c r="I271" s="373"/>
      <c r="J271" s="373"/>
      <c r="K271" s="373"/>
      <c r="L271" s="373"/>
      <c r="M271" s="373"/>
      <c r="N271" s="373"/>
      <c r="O271" s="373"/>
      <c r="P271" s="373"/>
      <c r="Q271" s="373"/>
      <c r="R271" s="373"/>
      <c r="S271" s="373"/>
      <c r="T271" s="373"/>
      <c r="U271" s="373"/>
      <c r="V271" s="373"/>
      <c r="W271" s="373"/>
      <c r="X271" s="373"/>
      <c r="Y271" s="373"/>
      <c r="Z271" s="373"/>
      <c r="AA271" s="373"/>
      <c r="AB271" s="373"/>
      <c r="AC271" s="373"/>
      <c r="AD271" s="373"/>
      <c r="AE271" s="72"/>
      <c r="AF271" s="240"/>
      <c r="AG271" s="340">
        <f>COUNTIF(D271:G275,"NS")</f>
        <v>0</v>
      </c>
      <c r="AH271" s="377">
        <f>SUM(D273,D275,D271)</f>
        <v>0</v>
      </c>
      <c r="AI271" s="377">
        <f>IF(AH267=41,0,IF(OR(AND(B269=0,AG271&gt;0),AND(B269="NS",AH271&gt;0),AND(B269="NS",AG271=0,AH271=0)),1,IF(OR(AND(AG271&gt;=2,AH271&lt;B269),AND(B269="NS",AH271=0,AG271&gt;0),B269=AH271),0,1)))</f>
        <v>0</v>
      </c>
    </row>
    <row r="272" spans="1:35" ht="6.75" customHeight="1" thickBot="1">
      <c r="A272" s="238"/>
      <c r="B272" s="373"/>
      <c r="C272" s="373"/>
      <c r="D272" s="291"/>
      <c r="E272" s="291"/>
      <c r="F272" s="291"/>
      <c r="G272" s="291"/>
      <c r="H272" s="373"/>
      <c r="I272" s="373"/>
      <c r="J272" s="373"/>
      <c r="K272" s="373"/>
      <c r="L272" s="373"/>
      <c r="M272" s="373"/>
      <c r="N272" s="373"/>
      <c r="O272" s="373"/>
      <c r="P272" s="373"/>
      <c r="Q272" s="373"/>
      <c r="R272" s="373"/>
      <c r="S272" s="373"/>
      <c r="T272" s="373"/>
      <c r="U272" s="373"/>
      <c r="V272" s="373"/>
      <c r="W272" s="373"/>
      <c r="X272" s="373"/>
      <c r="Y272" s="373"/>
      <c r="Z272" s="373"/>
      <c r="AA272" s="373"/>
      <c r="AB272" s="373"/>
      <c r="AC272" s="373"/>
      <c r="AD272" s="373"/>
      <c r="AE272" s="72"/>
      <c r="AF272" s="240"/>
    </row>
    <row r="273" spans="1:40" ht="15" customHeight="1" thickBot="1">
      <c r="A273" s="238"/>
      <c r="B273" s="280"/>
      <c r="C273" s="280"/>
      <c r="D273" s="502"/>
      <c r="E273" s="503"/>
      <c r="F273" s="503"/>
      <c r="G273" s="504"/>
      <c r="H273" s="273" t="s">
        <v>279</v>
      </c>
      <c r="I273" s="91"/>
      <c r="J273" s="91"/>
      <c r="K273" s="282"/>
      <c r="L273" s="282"/>
      <c r="M273" s="282"/>
      <c r="N273" s="282"/>
      <c r="O273" s="282"/>
      <c r="P273" s="282"/>
      <c r="Q273" s="282"/>
      <c r="R273" s="282"/>
      <c r="S273" s="282"/>
      <c r="T273" s="282"/>
      <c r="U273" s="282"/>
      <c r="V273" s="282"/>
      <c r="W273" s="282"/>
      <c r="X273" s="282"/>
      <c r="Y273" s="282"/>
      <c r="Z273" s="282"/>
      <c r="AA273" s="282"/>
      <c r="AB273" s="282"/>
      <c r="AC273" s="282"/>
      <c r="AD273" s="282"/>
      <c r="AE273" s="72"/>
      <c r="AF273" s="240"/>
    </row>
    <row r="274" spans="1:40" ht="6.75" customHeight="1" thickBot="1">
      <c r="A274" s="238"/>
      <c r="B274" s="280"/>
      <c r="C274" s="280"/>
      <c r="D274" s="292"/>
      <c r="E274" s="91"/>
      <c r="F274" s="72"/>
      <c r="G274" s="273"/>
      <c r="H274" s="273"/>
      <c r="I274" s="273"/>
      <c r="J274" s="273"/>
      <c r="K274" s="373"/>
      <c r="L274" s="373"/>
      <c r="M274" s="373"/>
      <c r="N274" s="373"/>
      <c r="O274" s="373"/>
      <c r="P274" s="373"/>
      <c r="Q274" s="373"/>
      <c r="R274" s="373"/>
      <c r="S274" s="373"/>
      <c r="T274" s="373"/>
      <c r="U274" s="373"/>
      <c r="V274" s="373"/>
      <c r="W274" s="373"/>
      <c r="X274" s="373"/>
      <c r="Y274" s="373"/>
      <c r="Z274" s="373"/>
      <c r="AA274" s="373"/>
      <c r="AB274" s="373"/>
      <c r="AC274" s="373"/>
      <c r="AD274" s="373"/>
      <c r="AE274" s="72"/>
      <c r="AF274" s="240"/>
    </row>
    <row r="275" spans="1:40" ht="15" customHeight="1" thickBot="1">
      <c r="A275" s="238"/>
      <c r="B275" s="280"/>
      <c r="C275" s="280"/>
      <c r="D275" s="502"/>
      <c r="E275" s="503"/>
      <c r="F275" s="503"/>
      <c r="G275" s="504"/>
      <c r="H275" s="273" t="s">
        <v>280</v>
      </c>
      <c r="I275" s="273"/>
      <c r="J275" s="273"/>
      <c r="K275" s="373"/>
      <c r="L275" s="373"/>
      <c r="M275" s="373"/>
      <c r="N275" s="373"/>
      <c r="O275" s="373"/>
      <c r="P275" s="373"/>
      <c r="Q275" s="373"/>
      <c r="R275" s="373"/>
      <c r="S275" s="373"/>
      <c r="T275" s="373"/>
      <c r="U275" s="373"/>
      <c r="V275" s="373"/>
      <c r="W275" s="373"/>
      <c r="X275" s="373"/>
      <c r="Y275" s="373"/>
      <c r="Z275" s="373"/>
      <c r="AA275" s="373"/>
      <c r="AB275" s="373"/>
      <c r="AC275" s="373"/>
      <c r="AD275" s="373"/>
      <c r="AE275" s="72"/>
      <c r="AF275" s="240"/>
    </row>
    <row r="276" spans="1:40" ht="15">
      <c r="A276" s="238"/>
      <c r="B276" s="450" t="str">
        <f>IF(AI271=0,"","ERROR:La suma no es igual al total")</f>
        <v/>
      </c>
      <c r="C276" s="450"/>
      <c r="D276" s="450"/>
      <c r="E276" s="450"/>
      <c r="F276" s="450"/>
      <c r="G276" s="450"/>
      <c r="H276" s="450"/>
      <c r="I276" s="450"/>
      <c r="J276" s="450"/>
      <c r="K276" s="450"/>
      <c r="L276" s="450"/>
      <c r="M276" s="450"/>
      <c r="N276" s="450"/>
      <c r="O276" s="450"/>
      <c r="P276" s="450"/>
      <c r="Q276" s="450"/>
      <c r="R276" s="450"/>
      <c r="S276" s="450"/>
      <c r="T276" s="450"/>
      <c r="U276" s="450"/>
      <c r="V276" s="450"/>
      <c r="W276" s="450"/>
      <c r="X276" s="450"/>
      <c r="Y276" s="450"/>
      <c r="Z276" s="450"/>
      <c r="AA276" s="450"/>
      <c r="AB276" s="450"/>
      <c r="AC276" s="450"/>
      <c r="AD276" s="450"/>
      <c r="AE276" s="72"/>
      <c r="AF276" s="240"/>
    </row>
    <row r="277" spans="1:40" ht="15">
      <c r="A277" s="238"/>
      <c r="B277" s="451" t="str">
        <f>IF(OR(AH267=41,AH267=37),"","ERROR: Favor de llenar todas la celdas, si no se cuenta con la información registrar NS")</f>
        <v/>
      </c>
      <c r="C277" s="451"/>
      <c r="D277" s="451"/>
      <c r="E277" s="451"/>
      <c r="F277" s="451"/>
      <c r="G277" s="451"/>
      <c r="H277" s="451"/>
      <c r="I277" s="451"/>
      <c r="J277" s="451"/>
      <c r="K277" s="451"/>
      <c r="L277" s="451"/>
      <c r="M277" s="451"/>
      <c r="N277" s="451"/>
      <c r="O277" s="451"/>
      <c r="P277" s="451"/>
      <c r="Q277" s="451"/>
      <c r="R277" s="451"/>
      <c r="S277" s="451"/>
      <c r="T277" s="451"/>
      <c r="U277" s="451"/>
      <c r="V277" s="451"/>
      <c r="W277" s="451"/>
      <c r="X277" s="451"/>
      <c r="Y277" s="451"/>
      <c r="Z277" s="451"/>
      <c r="AA277" s="451"/>
      <c r="AB277" s="451"/>
      <c r="AC277" s="451"/>
      <c r="AD277" s="451"/>
      <c r="AE277" s="72"/>
      <c r="AF277" s="240"/>
    </row>
    <row r="278" spans="1:40" ht="15">
      <c r="A278" s="238"/>
      <c r="B278" s="280"/>
      <c r="C278" s="280"/>
      <c r="D278" s="280"/>
      <c r="E278" s="91"/>
      <c r="F278" s="72"/>
      <c r="G278" s="91"/>
      <c r="H278" s="273"/>
      <c r="I278" s="273"/>
      <c r="J278" s="273"/>
      <c r="K278" s="373"/>
      <c r="L278" s="373"/>
      <c r="M278" s="373"/>
      <c r="N278" s="373"/>
      <c r="O278" s="373"/>
      <c r="P278" s="373"/>
      <c r="Q278" s="373"/>
      <c r="R278" s="373"/>
      <c r="S278" s="373"/>
      <c r="T278" s="373"/>
      <c r="U278" s="373"/>
      <c r="V278" s="373"/>
      <c r="W278" s="373"/>
      <c r="X278" s="373"/>
      <c r="Y278" s="373"/>
      <c r="Z278" s="373"/>
      <c r="AA278" s="373"/>
      <c r="AB278" s="373"/>
      <c r="AC278" s="373"/>
      <c r="AD278" s="373"/>
      <c r="AE278" s="72"/>
      <c r="AF278" s="240"/>
    </row>
    <row r="279" spans="1:40" ht="27" customHeight="1">
      <c r="A279" s="256" t="s">
        <v>147</v>
      </c>
      <c r="B279" s="572" t="s">
        <v>507</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72"/>
      <c r="AF279" s="240"/>
    </row>
    <row r="280" spans="1:40" ht="15">
      <c r="A280" s="275"/>
      <c r="B280" s="72"/>
      <c r="C280" s="452" t="s">
        <v>343</v>
      </c>
      <c r="D280" s="452"/>
      <c r="E280" s="452"/>
      <c r="F280" s="452"/>
      <c r="G280" s="452"/>
      <c r="H280" s="452"/>
      <c r="I280" s="452"/>
      <c r="J280" s="452"/>
      <c r="K280" s="452"/>
      <c r="L280" s="452"/>
      <c r="M280" s="452"/>
      <c r="N280" s="452"/>
      <c r="O280" s="452"/>
      <c r="P280" s="452"/>
      <c r="Q280" s="452"/>
      <c r="R280" s="452"/>
      <c r="S280" s="452"/>
      <c r="T280" s="452"/>
      <c r="U280" s="452"/>
      <c r="V280" s="452"/>
      <c r="W280" s="452"/>
      <c r="X280" s="452"/>
      <c r="Y280" s="452"/>
      <c r="Z280" s="452"/>
      <c r="AA280" s="452"/>
      <c r="AB280" s="452"/>
      <c r="AC280" s="452"/>
      <c r="AD280" s="452"/>
      <c r="AE280" s="72"/>
      <c r="AF280" s="240"/>
    </row>
    <row r="281" spans="1:40" ht="26.25" customHeight="1">
      <c r="A281" s="267"/>
      <c r="B281" s="376"/>
      <c r="C281" s="452" t="s">
        <v>472</v>
      </c>
      <c r="D281" s="452"/>
      <c r="E281" s="452"/>
      <c r="F281" s="452"/>
      <c r="G281" s="452"/>
      <c r="H281" s="452"/>
      <c r="I281" s="452"/>
      <c r="J281" s="452"/>
      <c r="K281" s="452"/>
      <c r="L281" s="452"/>
      <c r="M281" s="452"/>
      <c r="N281" s="452"/>
      <c r="O281" s="452"/>
      <c r="P281" s="452"/>
      <c r="Q281" s="452"/>
      <c r="R281" s="452"/>
      <c r="S281" s="452"/>
      <c r="T281" s="452"/>
      <c r="U281" s="452"/>
      <c r="V281" s="452"/>
      <c r="W281" s="452"/>
      <c r="X281" s="452"/>
      <c r="Y281" s="452"/>
      <c r="Z281" s="452"/>
      <c r="AA281" s="452"/>
      <c r="AB281" s="452"/>
      <c r="AC281" s="452"/>
      <c r="AD281" s="452"/>
      <c r="AE281" s="72"/>
      <c r="AF281" s="240"/>
    </row>
    <row r="282" spans="1:40" ht="26.25" customHeight="1" thickBot="1">
      <c r="A282" s="267"/>
      <c r="B282" s="376"/>
      <c r="C282" s="452" t="s">
        <v>616</v>
      </c>
      <c r="D282" s="452"/>
      <c r="E282" s="452"/>
      <c r="F282" s="452"/>
      <c r="G282" s="452"/>
      <c r="H282" s="452"/>
      <c r="I282" s="452"/>
      <c r="J282" s="452"/>
      <c r="K282" s="452"/>
      <c r="L282" s="452"/>
      <c r="M282" s="452"/>
      <c r="N282" s="452"/>
      <c r="O282" s="452"/>
      <c r="P282" s="452"/>
      <c r="Q282" s="452"/>
      <c r="R282" s="452"/>
      <c r="S282" s="452"/>
      <c r="T282" s="452"/>
      <c r="U282" s="452"/>
      <c r="V282" s="452"/>
      <c r="W282" s="452"/>
      <c r="X282" s="452"/>
      <c r="Y282" s="452"/>
      <c r="Z282" s="452"/>
      <c r="AA282" s="452"/>
      <c r="AB282" s="452"/>
      <c r="AC282" s="452"/>
      <c r="AD282" s="452"/>
      <c r="AE282" s="72"/>
      <c r="AF282" s="240"/>
    </row>
    <row r="283" spans="1:40" ht="15.75" thickBot="1">
      <c r="A283" s="267"/>
      <c r="B283" s="622" t="str">
        <f>IF(OR($J$263="X",$R$263="X"),"De acuerdo con la respuesta de la pregunta 7 esta pregunta no debe ser contestada","")</f>
        <v/>
      </c>
      <c r="C283" s="622"/>
      <c r="D283" s="622"/>
      <c r="E283" s="622"/>
      <c r="F283" s="622"/>
      <c r="G283" s="622"/>
      <c r="H283" s="622"/>
      <c r="I283" s="622"/>
      <c r="J283" s="622"/>
      <c r="K283" s="622"/>
      <c r="L283" s="622"/>
      <c r="M283" s="622"/>
      <c r="N283" s="622"/>
      <c r="O283" s="622"/>
      <c r="P283" s="622"/>
      <c r="Q283" s="622"/>
      <c r="R283" s="622"/>
      <c r="S283" s="622"/>
      <c r="T283" s="622"/>
      <c r="U283" s="622"/>
      <c r="V283" s="622"/>
      <c r="W283" s="622"/>
      <c r="X283" s="622"/>
      <c r="Y283" s="622"/>
      <c r="Z283" s="622"/>
      <c r="AA283" s="622"/>
      <c r="AB283" s="622"/>
      <c r="AC283" s="376"/>
      <c r="AD283" s="376"/>
      <c r="AE283" s="72"/>
      <c r="AF283" s="240"/>
      <c r="AG283" s="341">
        <f>COUNTBLANK(H285:K331)+COUNTBLANK(AA285:AD331)</f>
        <v>376</v>
      </c>
      <c r="AH283" s="72">
        <v>322</v>
      </c>
      <c r="AI283" s="72"/>
      <c r="AJ283" s="72"/>
      <c r="AK283" s="72"/>
      <c r="AL283" s="72"/>
      <c r="AM283" s="72"/>
      <c r="AN283" s="72"/>
    </row>
    <row r="284" spans="1:40" ht="73.5" customHeight="1" thickBot="1">
      <c r="A284" s="54"/>
      <c r="B284" s="571" t="s">
        <v>171</v>
      </c>
      <c r="C284" s="571"/>
      <c r="D284" s="571"/>
      <c r="E284" s="571"/>
      <c r="F284" s="571"/>
      <c r="G284" s="571"/>
      <c r="H284" s="571" t="s">
        <v>451</v>
      </c>
      <c r="I284" s="571"/>
      <c r="J284" s="571"/>
      <c r="K284" s="571"/>
      <c r="L284" s="571" t="s">
        <v>169</v>
      </c>
      <c r="M284" s="571"/>
      <c r="N284" s="571" t="s">
        <v>170</v>
      </c>
      <c r="O284" s="571"/>
      <c r="P284" s="571"/>
      <c r="Q284" s="571"/>
      <c r="R284" s="571"/>
      <c r="S284" s="571"/>
      <c r="T284" s="571"/>
      <c r="U284" s="571"/>
      <c r="V284" s="571"/>
      <c r="W284" s="571"/>
      <c r="X284" s="571"/>
      <c r="Y284" s="571"/>
      <c r="Z284" s="571"/>
      <c r="AA284" s="571" t="s">
        <v>508</v>
      </c>
      <c r="AB284" s="571"/>
      <c r="AC284" s="571"/>
      <c r="AD284" s="571"/>
      <c r="AE284" s="54"/>
      <c r="AF284" s="338"/>
      <c r="AG284" s="342" t="s">
        <v>636</v>
      </c>
      <c r="AH284" s="342" t="s">
        <v>627</v>
      </c>
      <c r="AI284" s="342" t="s">
        <v>625</v>
      </c>
      <c r="AJ284" s="342" t="s">
        <v>637</v>
      </c>
      <c r="AK284" s="124"/>
      <c r="AL284" s="54"/>
      <c r="AM284" s="54"/>
      <c r="AN284" s="54"/>
    </row>
    <row r="285" spans="1:40" ht="15" customHeight="1">
      <c r="A285" s="54"/>
      <c r="B285" s="570" t="s">
        <v>209</v>
      </c>
      <c r="C285" s="523" t="s">
        <v>328</v>
      </c>
      <c r="D285" s="524"/>
      <c r="E285" s="524"/>
      <c r="F285" s="524"/>
      <c r="G285" s="525"/>
      <c r="H285" s="460"/>
      <c r="I285" s="460"/>
      <c r="J285" s="460"/>
      <c r="K285" s="460"/>
      <c r="L285" s="456" t="s">
        <v>281</v>
      </c>
      <c r="M285" s="456"/>
      <c r="N285" s="447" t="s">
        <v>55</v>
      </c>
      <c r="O285" s="447"/>
      <c r="P285" s="447"/>
      <c r="Q285" s="447"/>
      <c r="R285" s="447"/>
      <c r="S285" s="447"/>
      <c r="T285" s="447"/>
      <c r="U285" s="447"/>
      <c r="V285" s="447"/>
      <c r="W285" s="447"/>
      <c r="X285" s="447"/>
      <c r="Y285" s="447"/>
      <c r="Z285" s="447"/>
      <c r="AA285" s="457"/>
      <c r="AB285" s="458"/>
      <c r="AC285" s="458"/>
      <c r="AD285" s="459"/>
      <c r="AE285" s="54"/>
      <c r="AF285" s="338"/>
      <c r="AG285" s="343">
        <f>H285</f>
        <v>0</v>
      </c>
      <c r="AH285" s="343">
        <f>COUNTIF(AA285:AD287,"ns")</f>
        <v>0</v>
      </c>
      <c r="AI285" s="344">
        <f>SUM(AA285:AD287)</f>
        <v>0</v>
      </c>
      <c r="AJ285" s="345">
        <f t="shared" ref="AJ285:AJ290" si="3">IF($AG$283=376,0,IF(OR(AND(AG285=0,AH285&gt;0),AND(AG285="ns",AI285&gt;0),AND(AG285="ns",AI285=0,AH285=0)),1,IF(OR(AND(AH285&gt;=2,AG285&gt;AI285),AND(AG285="ns",AI285=0,AH285&gt;0),AG285=AI285),0,1)))</f>
        <v>0</v>
      </c>
      <c r="AK285" s="124"/>
      <c r="AL285" s="346"/>
      <c r="AM285" s="347" t="s">
        <v>638</v>
      </c>
      <c r="AN285" s="348">
        <f>B269</f>
        <v>0</v>
      </c>
    </row>
    <row r="286" spans="1:40" ht="15" customHeight="1">
      <c r="A286" s="54"/>
      <c r="B286" s="570"/>
      <c r="C286" s="526"/>
      <c r="D286" s="527"/>
      <c r="E286" s="527"/>
      <c r="F286" s="527"/>
      <c r="G286" s="528"/>
      <c r="H286" s="460"/>
      <c r="I286" s="460"/>
      <c r="J286" s="460"/>
      <c r="K286" s="460"/>
      <c r="L286" s="456" t="s">
        <v>282</v>
      </c>
      <c r="M286" s="456"/>
      <c r="N286" s="447" t="s">
        <v>56</v>
      </c>
      <c r="O286" s="447"/>
      <c r="P286" s="447"/>
      <c r="Q286" s="447"/>
      <c r="R286" s="447"/>
      <c r="S286" s="447"/>
      <c r="T286" s="447"/>
      <c r="U286" s="447"/>
      <c r="V286" s="447"/>
      <c r="W286" s="447"/>
      <c r="X286" s="447"/>
      <c r="Y286" s="447"/>
      <c r="Z286" s="447"/>
      <c r="AA286" s="457"/>
      <c r="AB286" s="458"/>
      <c r="AC286" s="458"/>
      <c r="AD286" s="459"/>
      <c r="AE286" s="54"/>
      <c r="AF286" s="338"/>
      <c r="AG286" s="343">
        <f>H288</f>
        <v>0</v>
      </c>
      <c r="AH286" s="343">
        <f>COUNTIF(AA288:AD298,"ns")</f>
        <v>0</v>
      </c>
      <c r="AI286" s="344">
        <f>+SUM(AA288:AD298)</f>
        <v>0</v>
      </c>
      <c r="AJ286" s="345">
        <f t="shared" si="3"/>
        <v>0</v>
      </c>
      <c r="AK286" s="124"/>
      <c r="AL286" s="346"/>
      <c r="AM286" s="349" t="s">
        <v>639</v>
      </c>
      <c r="AN286" s="350">
        <f>SUM(AA285:AD331)</f>
        <v>0</v>
      </c>
    </row>
    <row r="287" spans="1:40" ht="15" customHeight="1">
      <c r="A287" s="54"/>
      <c r="B287" s="570"/>
      <c r="C287" s="529"/>
      <c r="D287" s="530"/>
      <c r="E287" s="530"/>
      <c r="F287" s="530"/>
      <c r="G287" s="531"/>
      <c r="H287" s="460"/>
      <c r="I287" s="460"/>
      <c r="J287" s="460"/>
      <c r="K287" s="460"/>
      <c r="L287" s="456" t="s">
        <v>283</v>
      </c>
      <c r="M287" s="456"/>
      <c r="N287" s="447" t="s">
        <v>172</v>
      </c>
      <c r="O287" s="447"/>
      <c r="P287" s="447"/>
      <c r="Q287" s="447"/>
      <c r="R287" s="447"/>
      <c r="S287" s="447"/>
      <c r="T287" s="447"/>
      <c r="U287" s="447"/>
      <c r="V287" s="447"/>
      <c r="W287" s="447"/>
      <c r="X287" s="447"/>
      <c r="Y287" s="447"/>
      <c r="Z287" s="447"/>
      <c r="AA287" s="457"/>
      <c r="AB287" s="458"/>
      <c r="AC287" s="458"/>
      <c r="AD287" s="459"/>
      <c r="AE287" s="54"/>
      <c r="AF287" s="338"/>
      <c r="AG287" s="343">
        <f>H299</f>
        <v>0</v>
      </c>
      <c r="AH287" s="343">
        <f>COUNTIF(AA299:AD308,"ns")</f>
        <v>0</v>
      </c>
      <c r="AI287" s="344">
        <f>+SUM(AA299:AD308)</f>
        <v>0</v>
      </c>
      <c r="AJ287" s="345">
        <f t="shared" si="3"/>
        <v>0</v>
      </c>
      <c r="AK287" s="124"/>
      <c r="AL287" s="346"/>
      <c r="AM287" s="349" t="s">
        <v>624</v>
      </c>
      <c r="AN287" s="351">
        <f>COUNTIF(AA285:AD331,"ns")</f>
        <v>0</v>
      </c>
    </row>
    <row r="288" spans="1:40" ht="15" customHeight="1" thickBot="1">
      <c r="A288" s="54"/>
      <c r="B288" s="570" t="s">
        <v>210</v>
      </c>
      <c r="C288" s="523" t="s">
        <v>329</v>
      </c>
      <c r="D288" s="524"/>
      <c r="E288" s="524"/>
      <c r="F288" s="524"/>
      <c r="G288" s="525"/>
      <c r="H288" s="460"/>
      <c r="I288" s="460"/>
      <c r="J288" s="460"/>
      <c r="K288" s="460"/>
      <c r="L288" s="456" t="s">
        <v>284</v>
      </c>
      <c r="M288" s="456"/>
      <c r="N288" s="447" t="s">
        <v>57</v>
      </c>
      <c r="O288" s="447"/>
      <c r="P288" s="447"/>
      <c r="Q288" s="447"/>
      <c r="R288" s="447"/>
      <c r="S288" s="447"/>
      <c r="T288" s="447"/>
      <c r="U288" s="447"/>
      <c r="V288" s="447"/>
      <c r="W288" s="447"/>
      <c r="X288" s="447"/>
      <c r="Y288" s="447"/>
      <c r="Z288" s="447"/>
      <c r="AA288" s="457"/>
      <c r="AB288" s="458"/>
      <c r="AC288" s="458"/>
      <c r="AD288" s="459"/>
      <c r="AE288" s="54"/>
      <c r="AF288" s="338"/>
      <c r="AG288" s="343">
        <f>H309</f>
        <v>0</v>
      </c>
      <c r="AH288" s="343">
        <f>+COUNTIF(AA309:AD314,"ns")</f>
        <v>0</v>
      </c>
      <c r="AI288" s="344">
        <f>+SUM(AA309:AD314)</f>
        <v>0</v>
      </c>
      <c r="AJ288" s="345">
        <f t="shared" si="3"/>
        <v>0</v>
      </c>
      <c r="AK288" s="124"/>
      <c r="AL288" s="352"/>
      <c r="AM288" s="353" t="s">
        <v>626</v>
      </c>
      <c r="AN288" s="354">
        <f>IF(AG283=376,0,IF(OR(AND(AN285=0,AN287&gt;0),AND(AN285="ns",AN286&gt;0),AND(AN285="ns",AN286=0,AN287=0)),1,IF(OR(AND(AN287&gt;=2,AN285&gt;AN286),AND(AN285="ns",AN286=0,AN287&gt;0),AN285=AN286),0,1)))</f>
        <v>0</v>
      </c>
    </row>
    <row r="289" spans="1:40" ht="15" customHeight="1">
      <c r="A289" s="54"/>
      <c r="B289" s="570"/>
      <c r="C289" s="526"/>
      <c r="D289" s="527"/>
      <c r="E289" s="527"/>
      <c r="F289" s="527"/>
      <c r="G289" s="528"/>
      <c r="H289" s="460"/>
      <c r="I289" s="460"/>
      <c r="J289" s="460"/>
      <c r="K289" s="460"/>
      <c r="L289" s="456" t="s">
        <v>285</v>
      </c>
      <c r="M289" s="456"/>
      <c r="N289" s="447" t="s">
        <v>58</v>
      </c>
      <c r="O289" s="447"/>
      <c r="P289" s="447"/>
      <c r="Q289" s="447"/>
      <c r="R289" s="447"/>
      <c r="S289" s="447"/>
      <c r="T289" s="447"/>
      <c r="U289" s="447"/>
      <c r="V289" s="447"/>
      <c r="W289" s="447"/>
      <c r="X289" s="447"/>
      <c r="Y289" s="447"/>
      <c r="Z289" s="447"/>
      <c r="AA289" s="457"/>
      <c r="AB289" s="458"/>
      <c r="AC289" s="458"/>
      <c r="AD289" s="459"/>
      <c r="AE289" s="54"/>
      <c r="AF289" s="338"/>
      <c r="AG289" s="343">
        <f>H315</f>
        <v>0</v>
      </c>
      <c r="AH289" s="343">
        <f>+COUNTIF(AA315:AD318,"ns")</f>
        <v>0</v>
      </c>
      <c r="AI289" s="344">
        <f>+SUM(AA315:AD318)</f>
        <v>0</v>
      </c>
      <c r="AJ289" s="345">
        <f t="shared" si="3"/>
        <v>0</v>
      </c>
      <c r="AK289" s="124"/>
      <c r="AL289" s="352"/>
      <c r="AM289" s="355"/>
      <c r="AN289" s="346"/>
    </row>
    <row r="290" spans="1:40" ht="15" customHeight="1">
      <c r="A290" s="54"/>
      <c r="B290" s="570"/>
      <c r="C290" s="526"/>
      <c r="D290" s="527"/>
      <c r="E290" s="527"/>
      <c r="F290" s="527"/>
      <c r="G290" s="528"/>
      <c r="H290" s="460"/>
      <c r="I290" s="460"/>
      <c r="J290" s="460"/>
      <c r="K290" s="460"/>
      <c r="L290" s="456" t="s">
        <v>286</v>
      </c>
      <c r="M290" s="456"/>
      <c r="N290" s="447" t="s">
        <v>59</v>
      </c>
      <c r="O290" s="447"/>
      <c r="P290" s="447"/>
      <c r="Q290" s="447"/>
      <c r="R290" s="447"/>
      <c r="S290" s="447"/>
      <c r="T290" s="447"/>
      <c r="U290" s="447"/>
      <c r="V290" s="447"/>
      <c r="W290" s="447"/>
      <c r="X290" s="447"/>
      <c r="Y290" s="447"/>
      <c r="Z290" s="447"/>
      <c r="AA290" s="457"/>
      <c r="AB290" s="458"/>
      <c r="AC290" s="458"/>
      <c r="AD290" s="459"/>
      <c r="AE290" s="54"/>
      <c r="AF290" s="338"/>
      <c r="AG290" s="343">
        <f>H319</f>
        <v>0</v>
      </c>
      <c r="AH290" s="343">
        <f>+COUNTIF(AA319:AD326,"ns")</f>
        <v>0</v>
      </c>
      <c r="AI290" s="344">
        <f>+SUM(AA319:AD326)</f>
        <v>0</v>
      </c>
      <c r="AJ290" s="345">
        <f t="shared" si="3"/>
        <v>0</v>
      </c>
      <c r="AK290" s="124"/>
      <c r="AL290" s="352"/>
      <c r="AM290" s="355"/>
      <c r="AN290" s="346"/>
    </row>
    <row r="291" spans="1:40" ht="15" customHeight="1">
      <c r="A291" s="54"/>
      <c r="B291" s="570"/>
      <c r="C291" s="526"/>
      <c r="D291" s="527"/>
      <c r="E291" s="527"/>
      <c r="F291" s="527"/>
      <c r="G291" s="528"/>
      <c r="H291" s="460"/>
      <c r="I291" s="460"/>
      <c r="J291" s="460"/>
      <c r="K291" s="460"/>
      <c r="L291" s="456" t="s">
        <v>287</v>
      </c>
      <c r="M291" s="456"/>
      <c r="N291" s="447" t="s">
        <v>60</v>
      </c>
      <c r="O291" s="447"/>
      <c r="P291" s="447"/>
      <c r="Q291" s="447"/>
      <c r="R291" s="447"/>
      <c r="S291" s="447"/>
      <c r="T291" s="447"/>
      <c r="U291" s="447"/>
      <c r="V291" s="447"/>
      <c r="W291" s="447"/>
      <c r="X291" s="447"/>
      <c r="Y291" s="447"/>
      <c r="Z291" s="447"/>
      <c r="AA291" s="457"/>
      <c r="AB291" s="458"/>
      <c r="AC291" s="458"/>
      <c r="AD291" s="459"/>
      <c r="AE291" s="54"/>
      <c r="AF291" s="338"/>
      <c r="AG291" s="356">
        <f>H327</f>
        <v>0</v>
      </c>
      <c r="AH291" s="343">
        <f>+COUNTIF(AA327:AD331,"ns")</f>
        <v>0</v>
      </c>
      <c r="AI291" s="344">
        <f>+SUM(AA327:AD331)</f>
        <v>0</v>
      </c>
      <c r="AJ291" s="345">
        <f t="shared" ref="AJ291" si="4">IF($AG$283=376,0,IF(OR(AND(AG291=0,AH291&gt;0),AND(AG291="ns",AI291&gt;0),AND(AG291="ns",AI291=0,AH291=0)),1,IF(OR(AND(AH291&gt;=2,AG291&gt;AI291),AND(AG291="ns",AI291=0,AH291&gt;0),AG291=AI291),0,1)))</f>
        <v>0</v>
      </c>
      <c r="AK291" s="124"/>
      <c r="AL291" s="352"/>
      <c r="AM291" s="355"/>
      <c r="AN291" s="346"/>
    </row>
    <row r="292" spans="1:40" ht="15" customHeight="1">
      <c r="A292" s="54"/>
      <c r="B292" s="570"/>
      <c r="C292" s="526"/>
      <c r="D292" s="527"/>
      <c r="E292" s="527"/>
      <c r="F292" s="527"/>
      <c r="G292" s="528"/>
      <c r="H292" s="460"/>
      <c r="I292" s="460"/>
      <c r="J292" s="460"/>
      <c r="K292" s="460"/>
      <c r="L292" s="456" t="s">
        <v>288</v>
      </c>
      <c r="M292" s="456"/>
      <c r="N292" s="447" t="s">
        <v>61</v>
      </c>
      <c r="O292" s="447"/>
      <c r="P292" s="447"/>
      <c r="Q292" s="447"/>
      <c r="R292" s="447"/>
      <c r="S292" s="447"/>
      <c r="T292" s="447"/>
      <c r="U292" s="447"/>
      <c r="V292" s="447"/>
      <c r="W292" s="447"/>
      <c r="X292" s="447"/>
      <c r="Y292" s="447"/>
      <c r="Z292" s="447"/>
      <c r="AA292" s="457"/>
      <c r="AB292" s="458"/>
      <c r="AC292" s="458"/>
      <c r="AD292" s="459"/>
      <c r="AE292" s="54"/>
      <c r="AF292" s="338"/>
      <c r="AG292" s="357"/>
      <c r="AH292" s="357"/>
      <c r="AI292" s="357"/>
      <c r="AJ292" s="358">
        <f>SUM(AJ285:AJ291)</f>
        <v>0</v>
      </c>
      <c r="AK292" s="123"/>
      <c r="AL292" s="124"/>
      <c r="AM292" s="355"/>
      <c r="AN292" s="355"/>
    </row>
    <row r="293" spans="1:40" ht="15" customHeight="1">
      <c r="A293" s="54"/>
      <c r="B293" s="570"/>
      <c r="C293" s="526"/>
      <c r="D293" s="527"/>
      <c r="E293" s="527"/>
      <c r="F293" s="527"/>
      <c r="G293" s="528"/>
      <c r="H293" s="460"/>
      <c r="I293" s="460"/>
      <c r="J293" s="460"/>
      <c r="K293" s="460"/>
      <c r="L293" s="456" t="s">
        <v>289</v>
      </c>
      <c r="M293" s="456"/>
      <c r="N293" s="447" t="s">
        <v>62</v>
      </c>
      <c r="O293" s="447"/>
      <c r="P293" s="447"/>
      <c r="Q293" s="447"/>
      <c r="R293" s="447"/>
      <c r="S293" s="447"/>
      <c r="T293" s="447"/>
      <c r="U293" s="447"/>
      <c r="V293" s="447"/>
      <c r="W293" s="447"/>
      <c r="X293" s="447"/>
      <c r="Y293" s="447"/>
      <c r="Z293" s="447"/>
      <c r="AA293" s="457"/>
      <c r="AB293" s="458"/>
      <c r="AC293" s="458"/>
      <c r="AD293" s="459"/>
      <c r="AE293" s="54"/>
      <c r="AF293" s="338"/>
    </row>
    <row r="294" spans="1:40" ht="15" customHeight="1">
      <c r="A294" s="54"/>
      <c r="B294" s="570"/>
      <c r="C294" s="526"/>
      <c r="D294" s="527"/>
      <c r="E294" s="527"/>
      <c r="F294" s="527"/>
      <c r="G294" s="528"/>
      <c r="H294" s="460"/>
      <c r="I294" s="460"/>
      <c r="J294" s="460"/>
      <c r="K294" s="460"/>
      <c r="L294" s="456" t="s">
        <v>290</v>
      </c>
      <c r="M294" s="456"/>
      <c r="N294" s="447" t="s">
        <v>63</v>
      </c>
      <c r="O294" s="447"/>
      <c r="P294" s="447"/>
      <c r="Q294" s="447"/>
      <c r="R294" s="447"/>
      <c r="S294" s="447"/>
      <c r="T294" s="447"/>
      <c r="U294" s="447"/>
      <c r="V294" s="447"/>
      <c r="W294" s="447"/>
      <c r="X294" s="447"/>
      <c r="Y294" s="447"/>
      <c r="Z294" s="447"/>
      <c r="AA294" s="457"/>
      <c r="AB294" s="458"/>
      <c r="AC294" s="458"/>
      <c r="AD294" s="459"/>
      <c r="AE294" s="54"/>
      <c r="AF294" s="338"/>
    </row>
    <row r="295" spans="1:40" ht="15" customHeight="1">
      <c r="A295" s="54"/>
      <c r="B295" s="570"/>
      <c r="C295" s="526"/>
      <c r="D295" s="527"/>
      <c r="E295" s="527"/>
      <c r="F295" s="527"/>
      <c r="G295" s="528"/>
      <c r="H295" s="460"/>
      <c r="I295" s="460"/>
      <c r="J295" s="460"/>
      <c r="K295" s="460"/>
      <c r="L295" s="456" t="s">
        <v>291</v>
      </c>
      <c r="M295" s="456"/>
      <c r="N295" s="447" t="s">
        <v>64</v>
      </c>
      <c r="O295" s="447"/>
      <c r="P295" s="447"/>
      <c r="Q295" s="447"/>
      <c r="R295" s="447"/>
      <c r="S295" s="447"/>
      <c r="T295" s="447"/>
      <c r="U295" s="447"/>
      <c r="V295" s="447"/>
      <c r="W295" s="447"/>
      <c r="X295" s="447"/>
      <c r="Y295" s="447"/>
      <c r="Z295" s="447"/>
      <c r="AA295" s="457"/>
      <c r="AB295" s="458"/>
      <c r="AC295" s="458"/>
      <c r="AD295" s="459"/>
      <c r="AE295" s="54"/>
      <c r="AF295" s="338"/>
    </row>
    <row r="296" spans="1:40" ht="15" customHeight="1">
      <c r="A296" s="54"/>
      <c r="B296" s="570"/>
      <c r="C296" s="526"/>
      <c r="D296" s="527"/>
      <c r="E296" s="527"/>
      <c r="F296" s="527"/>
      <c r="G296" s="528"/>
      <c r="H296" s="460"/>
      <c r="I296" s="460"/>
      <c r="J296" s="460"/>
      <c r="K296" s="460"/>
      <c r="L296" s="456" t="s">
        <v>292</v>
      </c>
      <c r="M296" s="456"/>
      <c r="N296" s="447" t="s">
        <v>65</v>
      </c>
      <c r="O296" s="447"/>
      <c r="P296" s="447"/>
      <c r="Q296" s="447"/>
      <c r="R296" s="447"/>
      <c r="S296" s="447"/>
      <c r="T296" s="447"/>
      <c r="U296" s="447"/>
      <c r="V296" s="447"/>
      <c r="W296" s="447"/>
      <c r="X296" s="447"/>
      <c r="Y296" s="447"/>
      <c r="Z296" s="447"/>
      <c r="AA296" s="457"/>
      <c r="AB296" s="458"/>
      <c r="AC296" s="458"/>
      <c r="AD296" s="459"/>
      <c r="AE296" s="54"/>
      <c r="AF296" s="338"/>
    </row>
    <row r="297" spans="1:40" ht="15" customHeight="1">
      <c r="A297" s="54"/>
      <c r="B297" s="570"/>
      <c r="C297" s="526"/>
      <c r="D297" s="527"/>
      <c r="E297" s="527"/>
      <c r="F297" s="527"/>
      <c r="G297" s="528"/>
      <c r="H297" s="460"/>
      <c r="I297" s="460"/>
      <c r="J297" s="460"/>
      <c r="K297" s="460"/>
      <c r="L297" s="456" t="s">
        <v>293</v>
      </c>
      <c r="M297" s="456"/>
      <c r="N297" s="447" t="s">
        <v>123</v>
      </c>
      <c r="O297" s="447"/>
      <c r="P297" s="447"/>
      <c r="Q297" s="447"/>
      <c r="R297" s="447"/>
      <c r="S297" s="447"/>
      <c r="T297" s="447"/>
      <c r="U297" s="447"/>
      <c r="V297" s="447"/>
      <c r="W297" s="447"/>
      <c r="X297" s="447"/>
      <c r="Y297" s="447"/>
      <c r="Z297" s="447"/>
      <c r="AA297" s="457"/>
      <c r="AB297" s="458"/>
      <c r="AC297" s="458"/>
      <c r="AD297" s="459"/>
      <c r="AE297" s="54"/>
      <c r="AF297" s="338"/>
    </row>
    <row r="298" spans="1:40" ht="15" customHeight="1">
      <c r="A298" s="54"/>
      <c r="B298" s="570"/>
      <c r="C298" s="529"/>
      <c r="D298" s="530"/>
      <c r="E298" s="530"/>
      <c r="F298" s="530"/>
      <c r="G298" s="531"/>
      <c r="H298" s="460"/>
      <c r="I298" s="460"/>
      <c r="J298" s="460"/>
      <c r="K298" s="460"/>
      <c r="L298" s="456" t="s">
        <v>294</v>
      </c>
      <c r="M298" s="456"/>
      <c r="N298" s="447" t="s">
        <v>173</v>
      </c>
      <c r="O298" s="447"/>
      <c r="P298" s="447"/>
      <c r="Q298" s="447"/>
      <c r="R298" s="447"/>
      <c r="S298" s="447"/>
      <c r="T298" s="447"/>
      <c r="U298" s="447"/>
      <c r="V298" s="447"/>
      <c r="W298" s="447"/>
      <c r="X298" s="447"/>
      <c r="Y298" s="447"/>
      <c r="Z298" s="447"/>
      <c r="AA298" s="457"/>
      <c r="AB298" s="458"/>
      <c r="AC298" s="458"/>
      <c r="AD298" s="459"/>
      <c r="AE298" s="54"/>
      <c r="AF298" s="338"/>
    </row>
    <row r="299" spans="1:40" ht="15" customHeight="1">
      <c r="A299" s="54"/>
      <c r="B299" s="570" t="s">
        <v>211</v>
      </c>
      <c r="C299" s="523" t="s">
        <v>330</v>
      </c>
      <c r="D299" s="524"/>
      <c r="E299" s="524"/>
      <c r="F299" s="524"/>
      <c r="G299" s="525"/>
      <c r="H299" s="460"/>
      <c r="I299" s="460"/>
      <c r="J299" s="460"/>
      <c r="K299" s="460"/>
      <c r="L299" s="456" t="s">
        <v>295</v>
      </c>
      <c r="M299" s="456"/>
      <c r="N299" s="447" t="s">
        <v>120</v>
      </c>
      <c r="O299" s="447"/>
      <c r="P299" s="447"/>
      <c r="Q299" s="447"/>
      <c r="R299" s="447"/>
      <c r="S299" s="447"/>
      <c r="T299" s="447"/>
      <c r="U299" s="447"/>
      <c r="V299" s="447"/>
      <c r="W299" s="447"/>
      <c r="X299" s="447"/>
      <c r="Y299" s="447"/>
      <c r="Z299" s="447"/>
      <c r="AA299" s="457"/>
      <c r="AB299" s="458"/>
      <c r="AC299" s="458"/>
      <c r="AD299" s="459"/>
      <c r="AE299" s="54"/>
      <c r="AF299" s="338"/>
    </row>
    <row r="300" spans="1:40" ht="15" customHeight="1">
      <c r="A300" s="54"/>
      <c r="B300" s="570"/>
      <c r="C300" s="526"/>
      <c r="D300" s="527"/>
      <c r="E300" s="527"/>
      <c r="F300" s="527"/>
      <c r="G300" s="528"/>
      <c r="H300" s="460"/>
      <c r="I300" s="460"/>
      <c r="J300" s="460"/>
      <c r="K300" s="460"/>
      <c r="L300" s="456" t="s">
        <v>296</v>
      </c>
      <c r="M300" s="456"/>
      <c r="N300" s="447" t="s">
        <v>66</v>
      </c>
      <c r="O300" s="447"/>
      <c r="P300" s="447"/>
      <c r="Q300" s="447"/>
      <c r="R300" s="447"/>
      <c r="S300" s="447"/>
      <c r="T300" s="447"/>
      <c r="U300" s="447"/>
      <c r="V300" s="447"/>
      <c r="W300" s="447"/>
      <c r="X300" s="447"/>
      <c r="Y300" s="447"/>
      <c r="Z300" s="447"/>
      <c r="AA300" s="457"/>
      <c r="AB300" s="458"/>
      <c r="AC300" s="458"/>
      <c r="AD300" s="459"/>
      <c r="AE300" s="54"/>
      <c r="AF300" s="338"/>
    </row>
    <row r="301" spans="1:40" ht="15" customHeight="1">
      <c r="A301" s="54"/>
      <c r="B301" s="570"/>
      <c r="C301" s="526"/>
      <c r="D301" s="527"/>
      <c r="E301" s="527"/>
      <c r="F301" s="527"/>
      <c r="G301" s="528"/>
      <c r="H301" s="460"/>
      <c r="I301" s="460"/>
      <c r="J301" s="460"/>
      <c r="K301" s="460"/>
      <c r="L301" s="456" t="s">
        <v>297</v>
      </c>
      <c r="M301" s="456"/>
      <c r="N301" s="447" t="s">
        <v>67</v>
      </c>
      <c r="O301" s="447"/>
      <c r="P301" s="447"/>
      <c r="Q301" s="447"/>
      <c r="R301" s="447"/>
      <c r="S301" s="447"/>
      <c r="T301" s="447"/>
      <c r="U301" s="447"/>
      <c r="V301" s="447"/>
      <c r="W301" s="447"/>
      <c r="X301" s="447"/>
      <c r="Y301" s="447"/>
      <c r="Z301" s="447"/>
      <c r="AA301" s="457"/>
      <c r="AB301" s="458"/>
      <c r="AC301" s="458"/>
      <c r="AD301" s="459"/>
      <c r="AE301" s="54"/>
      <c r="AF301" s="338"/>
    </row>
    <row r="302" spans="1:40" ht="15" customHeight="1">
      <c r="A302" s="54"/>
      <c r="B302" s="570"/>
      <c r="C302" s="526"/>
      <c r="D302" s="527"/>
      <c r="E302" s="527"/>
      <c r="F302" s="527"/>
      <c r="G302" s="528"/>
      <c r="H302" s="460"/>
      <c r="I302" s="460"/>
      <c r="J302" s="460"/>
      <c r="K302" s="460"/>
      <c r="L302" s="456" t="s">
        <v>298</v>
      </c>
      <c r="M302" s="456"/>
      <c r="N302" s="447" t="s">
        <v>68</v>
      </c>
      <c r="O302" s="447"/>
      <c r="P302" s="447"/>
      <c r="Q302" s="447"/>
      <c r="R302" s="447"/>
      <c r="S302" s="447"/>
      <c r="T302" s="447"/>
      <c r="U302" s="447"/>
      <c r="V302" s="447"/>
      <c r="W302" s="447"/>
      <c r="X302" s="447"/>
      <c r="Y302" s="447"/>
      <c r="Z302" s="447"/>
      <c r="AA302" s="457"/>
      <c r="AB302" s="458"/>
      <c r="AC302" s="458"/>
      <c r="AD302" s="459"/>
      <c r="AE302" s="54"/>
      <c r="AF302" s="338"/>
    </row>
    <row r="303" spans="1:40" ht="15" customHeight="1">
      <c r="A303" s="54"/>
      <c r="B303" s="570"/>
      <c r="C303" s="526"/>
      <c r="D303" s="527"/>
      <c r="E303" s="527"/>
      <c r="F303" s="527"/>
      <c r="G303" s="528"/>
      <c r="H303" s="460"/>
      <c r="I303" s="460"/>
      <c r="J303" s="460"/>
      <c r="K303" s="460"/>
      <c r="L303" s="456" t="s">
        <v>299</v>
      </c>
      <c r="M303" s="456"/>
      <c r="N303" s="447" t="s">
        <v>69</v>
      </c>
      <c r="O303" s="447"/>
      <c r="P303" s="447"/>
      <c r="Q303" s="447"/>
      <c r="R303" s="447"/>
      <c r="S303" s="447"/>
      <c r="T303" s="447"/>
      <c r="U303" s="447"/>
      <c r="V303" s="447"/>
      <c r="W303" s="447"/>
      <c r="X303" s="447"/>
      <c r="Y303" s="447"/>
      <c r="Z303" s="447"/>
      <c r="AA303" s="457"/>
      <c r="AB303" s="458"/>
      <c r="AC303" s="458"/>
      <c r="AD303" s="459"/>
      <c r="AE303" s="54"/>
      <c r="AF303" s="338"/>
    </row>
    <row r="304" spans="1:40" ht="15" customHeight="1">
      <c r="A304" s="54"/>
      <c r="B304" s="570"/>
      <c r="C304" s="526"/>
      <c r="D304" s="527"/>
      <c r="E304" s="527"/>
      <c r="F304" s="527"/>
      <c r="G304" s="528"/>
      <c r="H304" s="460"/>
      <c r="I304" s="460"/>
      <c r="J304" s="460"/>
      <c r="K304" s="460"/>
      <c r="L304" s="456" t="s">
        <v>300</v>
      </c>
      <c r="M304" s="456"/>
      <c r="N304" s="447" t="s">
        <v>70</v>
      </c>
      <c r="O304" s="447"/>
      <c r="P304" s="447"/>
      <c r="Q304" s="447"/>
      <c r="R304" s="447"/>
      <c r="S304" s="447"/>
      <c r="T304" s="447"/>
      <c r="U304" s="447"/>
      <c r="V304" s="447"/>
      <c r="W304" s="447"/>
      <c r="X304" s="447"/>
      <c r="Y304" s="447"/>
      <c r="Z304" s="447"/>
      <c r="AA304" s="457"/>
      <c r="AB304" s="458"/>
      <c r="AC304" s="458"/>
      <c r="AD304" s="459"/>
      <c r="AE304" s="54"/>
      <c r="AF304" s="338"/>
    </row>
    <row r="305" spans="1:32" ht="15" customHeight="1">
      <c r="A305" s="54"/>
      <c r="B305" s="570"/>
      <c r="C305" s="526"/>
      <c r="D305" s="527"/>
      <c r="E305" s="527"/>
      <c r="F305" s="527"/>
      <c r="G305" s="528"/>
      <c r="H305" s="460"/>
      <c r="I305" s="460"/>
      <c r="J305" s="460"/>
      <c r="K305" s="460"/>
      <c r="L305" s="456" t="s">
        <v>301</v>
      </c>
      <c r="M305" s="456"/>
      <c r="N305" s="447" t="s">
        <v>71</v>
      </c>
      <c r="O305" s="447"/>
      <c r="P305" s="447"/>
      <c r="Q305" s="447"/>
      <c r="R305" s="447"/>
      <c r="S305" s="447"/>
      <c r="T305" s="447"/>
      <c r="U305" s="447"/>
      <c r="V305" s="447"/>
      <c r="W305" s="447"/>
      <c r="X305" s="447"/>
      <c r="Y305" s="447"/>
      <c r="Z305" s="447"/>
      <c r="AA305" s="457"/>
      <c r="AB305" s="458"/>
      <c r="AC305" s="458"/>
      <c r="AD305" s="459"/>
      <c r="AE305" s="54"/>
      <c r="AF305" s="338"/>
    </row>
    <row r="306" spans="1:32" ht="15" customHeight="1">
      <c r="A306" s="54"/>
      <c r="B306" s="570"/>
      <c r="C306" s="526"/>
      <c r="D306" s="527"/>
      <c r="E306" s="527"/>
      <c r="F306" s="527"/>
      <c r="G306" s="528"/>
      <c r="H306" s="460"/>
      <c r="I306" s="460"/>
      <c r="J306" s="460"/>
      <c r="K306" s="460"/>
      <c r="L306" s="456" t="s">
        <v>302</v>
      </c>
      <c r="M306" s="456"/>
      <c r="N306" s="537" t="s">
        <v>72</v>
      </c>
      <c r="O306" s="538"/>
      <c r="P306" s="538"/>
      <c r="Q306" s="538"/>
      <c r="R306" s="538"/>
      <c r="S306" s="538"/>
      <c r="T306" s="538"/>
      <c r="U306" s="538"/>
      <c r="V306" s="538"/>
      <c r="W306" s="538"/>
      <c r="X306" s="538"/>
      <c r="Y306" s="538"/>
      <c r="Z306" s="539"/>
      <c r="AA306" s="457"/>
      <c r="AB306" s="458"/>
      <c r="AC306" s="458"/>
      <c r="AD306" s="459"/>
      <c r="AE306" s="54"/>
      <c r="AF306" s="338"/>
    </row>
    <row r="307" spans="1:32" ht="15" customHeight="1">
      <c r="A307" s="54"/>
      <c r="B307" s="570"/>
      <c r="C307" s="526"/>
      <c r="D307" s="527"/>
      <c r="E307" s="527"/>
      <c r="F307" s="527"/>
      <c r="G307" s="528"/>
      <c r="H307" s="460"/>
      <c r="I307" s="460"/>
      <c r="J307" s="460"/>
      <c r="K307" s="460"/>
      <c r="L307" s="456" t="s">
        <v>303</v>
      </c>
      <c r="M307" s="456"/>
      <c r="N307" s="447" t="s">
        <v>73</v>
      </c>
      <c r="O307" s="447"/>
      <c r="P307" s="447"/>
      <c r="Q307" s="447"/>
      <c r="R307" s="447"/>
      <c r="S307" s="447"/>
      <c r="T307" s="447"/>
      <c r="U307" s="447"/>
      <c r="V307" s="447"/>
      <c r="W307" s="447"/>
      <c r="X307" s="447"/>
      <c r="Y307" s="447"/>
      <c r="Z307" s="447"/>
      <c r="AA307" s="457"/>
      <c r="AB307" s="458"/>
      <c r="AC307" s="458"/>
      <c r="AD307" s="459"/>
      <c r="AE307" s="54"/>
      <c r="AF307" s="338"/>
    </row>
    <row r="308" spans="1:32" ht="15" customHeight="1">
      <c r="A308" s="54"/>
      <c r="B308" s="570"/>
      <c r="C308" s="529"/>
      <c r="D308" s="530"/>
      <c r="E308" s="530"/>
      <c r="F308" s="530"/>
      <c r="G308" s="531"/>
      <c r="H308" s="460"/>
      <c r="I308" s="460"/>
      <c r="J308" s="460"/>
      <c r="K308" s="460"/>
      <c r="L308" s="456" t="s">
        <v>304</v>
      </c>
      <c r="M308" s="456"/>
      <c r="N308" s="447" t="s">
        <v>174</v>
      </c>
      <c r="O308" s="447"/>
      <c r="P308" s="447"/>
      <c r="Q308" s="447"/>
      <c r="R308" s="447"/>
      <c r="S308" s="447"/>
      <c r="T308" s="447"/>
      <c r="U308" s="447"/>
      <c r="V308" s="447"/>
      <c r="W308" s="447"/>
      <c r="X308" s="447"/>
      <c r="Y308" s="447"/>
      <c r="Z308" s="447"/>
      <c r="AA308" s="457"/>
      <c r="AB308" s="458"/>
      <c r="AC308" s="458"/>
      <c r="AD308" s="459"/>
      <c r="AE308" s="54"/>
      <c r="AF308" s="338"/>
    </row>
    <row r="309" spans="1:32" ht="15" customHeight="1">
      <c r="A309" s="54"/>
      <c r="B309" s="570" t="s">
        <v>212</v>
      </c>
      <c r="C309" s="523" t="s">
        <v>331</v>
      </c>
      <c r="D309" s="524"/>
      <c r="E309" s="524"/>
      <c r="F309" s="524"/>
      <c r="G309" s="525"/>
      <c r="H309" s="460"/>
      <c r="I309" s="460"/>
      <c r="J309" s="460"/>
      <c r="K309" s="460"/>
      <c r="L309" s="456" t="s">
        <v>305</v>
      </c>
      <c r="M309" s="456"/>
      <c r="N309" s="447" t="s">
        <v>74</v>
      </c>
      <c r="O309" s="447"/>
      <c r="P309" s="447"/>
      <c r="Q309" s="447"/>
      <c r="R309" s="447"/>
      <c r="S309" s="447"/>
      <c r="T309" s="447"/>
      <c r="U309" s="447"/>
      <c r="V309" s="447"/>
      <c r="W309" s="447"/>
      <c r="X309" s="447"/>
      <c r="Y309" s="447"/>
      <c r="Z309" s="447"/>
      <c r="AA309" s="457"/>
      <c r="AB309" s="458"/>
      <c r="AC309" s="458"/>
      <c r="AD309" s="459"/>
      <c r="AE309" s="54"/>
      <c r="AF309" s="338"/>
    </row>
    <row r="310" spans="1:32" ht="15" customHeight="1">
      <c r="A310" s="54"/>
      <c r="B310" s="570"/>
      <c r="C310" s="526"/>
      <c r="D310" s="527"/>
      <c r="E310" s="527"/>
      <c r="F310" s="527"/>
      <c r="G310" s="528"/>
      <c r="H310" s="460"/>
      <c r="I310" s="460"/>
      <c r="J310" s="460"/>
      <c r="K310" s="460"/>
      <c r="L310" s="456" t="s">
        <v>306</v>
      </c>
      <c r="M310" s="456"/>
      <c r="N310" s="447" t="s">
        <v>75</v>
      </c>
      <c r="O310" s="447"/>
      <c r="P310" s="447"/>
      <c r="Q310" s="447"/>
      <c r="R310" s="447"/>
      <c r="S310" s="447"/>
      <c r="T310" s="447"/>
      <c r="U310" s="447"/>
      <c r="V310" s="447"/>
      <c r="W310" s="447"/>
      <c r="X310" s="447"/>
      <c r="Y310" s="447"/>
      <c r="Z310" s="447"/>
      <c r="AA310" s="457"/>
      <c r="AB310" s="458"/>
      <c r="AC310" s="458"/>
      <c r="AD310" s="459"/>
      <c r="AE310" s="54"/>
      <c r="AF310" s="338"/>
    </row>
    <row r="311" spans="1:32" ht="15" customHeight="1">
      <c r="A311" s="54"/>
      <c r="B311" s="570"/>
      <c r="C311" s="526"/>
      <c r="D311" s="527"/>
      <c r="E311" s="527"/>
      <c r="F311" s="527"/>
      <c r="G311" s="528"/>
      <c r="H311" s="460"/>
      <c r="I311" s="460"/>
      <c r="J311" s="460"/>
      <c r="K311" s="460"/>
      <c r="L311" s="456" t="s">
        <v>307</v>
      </c>
      <c r="M311" s="456"/>
      <c r="N311" s="447" t="s">
        <v>76</v>
      </c>
      <c r="O311" s="447"/>
      <c r="P311" s="447"/>
      <c r="Q311" s="447"/>
      <c r="R311" s="447"/>
      <c r="S311" s="447"/>
      <c r="T311" s="447"/>
      <c r="U311" s="447"/>
      <c r="V311" s="447"/>
      <c r="W311" s="447"/>
      <c r="X311" s="447"/>
      <c r="Y311" s="447"/>
      <c r="Z311" s="447"/>
      <c r="AA311" s="457"/>
      <c r="AB311" s="458"/>
      <c r="AC311" s="458"/>
      <c r="AD311" s="459"/>
      <c r="AE311" s="54"/>
      <c r="AF311" s="338"/>
    </row>
    <row r="312" spans="1:32" ht="15" customHeight="1">
      <c r="A312" s="54"/>
      <c r="B312" s="570"/>
      <c r="C312" s="526"/>
      <c r="D312" s="527"/>
      <c r="E312" s="527"/>
      <c r="F312" s="527"/>
      <c r="G312" s="528"/>
      <c r="H312" s="460"/>
      <c r="I312" s="460"/>
      <c r="J312" s="460"/>
      <c r="K312" s="460"/>
      <c r="L312" s="456" t="s">
        <v>308</v>
      </c>
      <c r="M312" s="456"/>
      <c r="N312" s="447" t="s">
        <v>77</v>
      </c>
      <c r="O312" s="447"/>
      <c r="P312" s="447"/>
      <c r="Q312" s="447"/>
      <c r="R312" s="447"/>
      <c r="S312" s="447"/>
      <c r="T312" s="447"/>
      <c r="U312" s="447"/>
      <c r="V312" s="447"/>
      <c r="W312" s="447"/>
      <c r="X312" s="447"/>
      <c r="Y312" s="447"/>
      <c r="Z312" s="447"/>
      <c r="AA312" s="457"/>
      <c r="AB312" s="458"/>
      <c r="AC312" s="458"/>
      <c r="AD312" s="459"/>
      <c r="AE312" s="54"/>
      <c r="AF312" s="338"/>
    </row>
    <row r="313" spans="1:32" ht="15" customHeight="1">
      <c r="A313" s="54"/>
      <c r="B313" s="570"/>
      <c r="C313" s="526"/>
      <c r="D313" s="527"/>
      <c r="E313" s="527"/>
      <c r="F313" s="527"/>
      <c r="G313" s="528"/>
      <c r="H313" s="460"/>
      <c r="I313" s="460"/>
      <c r="J313" s="460"/>
      <c r="K313" s="460"/>
      <c r="L313" s="456" t="s">
        <v>309</v>
      </c>
      <c r="M313" s="456"/>
      <c r="N313" s="447" t="s">
        <v>78</v>
      </c>
      <c r="O313" s="447"/>
      <c r="P313" s="447"/>
      <c r="Q313" s="447"/>
      <c r="R313" s="447"/>
      <c r="S313" s="447"/>
      <c r="T313" s="447"/>
      <c r="U313" s="447"/>
      <c r="V313" s="447"/>
      <c r="W313" s="447"/>
      <c r="X313" s="447"/>
      <c r="Y313" s="447"/>
      <c r="Z313" s="447"/>
      <c r="AA313" s="457"/>
      <c r="AB313" s="458"/>
      <c r="AC313" s="458"/>
      <c r="AD313" s="459"/>
      <c r="AE313" s="54"/>
      <c r="AF313" s="338"/>
    </row>
    <row r="314" spans="1:32" ht="15" customHeight="1">
      <c r="A314" s="54"/>
      <c r="B314" s="570"/>
      <c r="C314" s="529"/>
      <c r="D314" s="530"/>
      <c r="E314" s="530"/>
      <c r="F314" s="530"/>
      <c r="G314" s="531"/>
      <c r="H314" s="460"/>
      <c r="I314" s="460"/>
      <c r="J314" s="460"/>
      <c r="K314" s="460"/>
      <c r="L314" s="456" t="s">
        <v>310</v>
      </c>
      <c r="M314" s="456"/>
      <c r="N314" s="447" t="s">
        <v>175</v>
      </c>
      <c r="O314" s="447"/>
      <c r="P314" s="447"/>
      <c r="Q314" s="447"/>
      <c r="R314" s="447"/>
      <c r="S314" s="447"/>
      <c r="T314" s="447"/>
      <c r="U314" s="447"/>
      <c r="V314" s="447"/>
      <c r="W314" s="447"/>
      <c r="X314" s="447"/>
      <c r="Y314" s="447"/>
      <c r="Z314" s="447"/>
      <c r="AA314" s="457"/>
      <c r="AB314" s="458"/>
      <c r="AC314" s="458"/>
      <c r="AD314" s="459"/>
      <c r="AE314" s="54"/>
      <c r="AF314" s="338"/>
    </row>
    <row r="315" spans="1:32" ht="15" customHeight="1">
      <c r="A315" s="54"/>
      <c r="B315" s="570" t="s">
        <v>213</v>
      </c>
      <c r="C315" s="585" t="s">
        <v>332</v>
      </c>
      <c r="D315" s="586"/>
      <c r="E315" s="586"/>
      <c r="F315" s="586"/>
      <c r="G315" s="587"/>
      <c r="H315" s="460"/>
      <c r="I315" s="460"/>
      <c r="J315" s="460"/>
      <c r="K315" s="460"/>
      <c r="L315" s="456" t="s">
        <v>311</v>
      </c>
      <c r="M315" s="456"/>
      <c r="N315" s="447" t="s">
        <v>122</v>
      </c>
      <c r="O315" s="447"/>
      <c r="P315" s="447"/>
      <c r="Q315" s="447"/>
      <c r="R315" s="447"/>
      <c r="S315" s="447"/>
      <c r="T315" s="447"/>
      <c r="U315" s="447"/>
      <c r="V315" s="447"/>
      <c r="W315" s="447"/>
      <c r="X315" s="447"/>
      <c r="Y315" s="447"/>
      <c r="Z315" s="447"/>
      <c r="AA315" s="457"/>
      <c r="AB315" s="458"/>
      <c r="AC315" s="458"/>
      <c r="AD315" s="459"/>
      <c r="AE315" s="54"/>
      <c r="AF315" s="338"/>
    </row>
    <row r="316" spans="1:32" ht="15" customHeight="1">
      <c r="A316" s="54"/>
      <c r="B316" s="570"/>
      <c r="C316" s="588"/>
      <c r="D316" s="589"/>
      <c r="E316" s="589"/>
      <c r="F316" s="589"/>
      <c r="G316" s="590"/>
      <c r="H316" s="460"/>
      <c r="I316" s="460"/>
      <c r="J316" s="460"/>
      <c r="K316" s="460"/>
      <c r="L316" s="456" t="s">
        <v>312</v>
      </c>
      <c r="M316" s="456"/>
      <c r="N316" s="447" t="s">
        <v>121</v>
      </c>
      <c r="O316" s="447"/>
      <c r="P316" s="447"/>
      <c r="Q316" s="447"/>
      <c r="R316" s="447"/>
      <c r="S316" s="447"/>
      <c r="T316" s="447"/>
      <c r="U316" s="447"/>
      <c r="V316" s="447"/>
      <c r="W316" s="447"/>
      <c r="X316" s="447"/>
      <c r="Y316" s="447"/>
      <c r="Z316" s="447"/>
      <c r="AA316" s="457"/>
      <c r="AB316" s="458"/>
      <c r="AC316" s="458"/>
      <c r="AD316" s="459"/>
      <c r="AE316" s="54"/>
      <c r="AF316" s="338"/>
    </row>
    <row r="317" spans="1:32" ht="15" customHeight="1">
      <c r="A317" s="54"/>
      <c r="B317" s="570"/>
      <c r="C317" s="588"/>
      <c r="D317" s="589"/>
      <c r="E317" s="589"/>
      <c r="F317" s="589"/>
      <c r="G317" s="590"/>
      <c r="H317" s="460"/>
      <c r="I317" s="460"/>
      <c r="J317" s="460"/>
      <c r="K317" s="460"/>
      <c r="L317" s="456" t="s">
        <v>313</v>
      </c>
      <c r="M317" s="456"/>
      <c r="N317" s="447" t="s">
        <v>79</v>
      </c>
      <c r="O317" s="447"/>
      <c r="P317" s="447"/>
      <c r="Q317" s="447"/>
      <c r="R317" s="447"/>
      <c r="S317" s="447"/>
      <c r="T317" s="447"/>
      <c r="U317" s="447"/>
      <c r="V317" s="447"/>
      <c r="W317" s="447"/>
      <c r="X317" s="447"/>
      <c r="Y317" s="447"/>
      <c r="Z317" s="447"/>
      <c r="AA317" s="457"/>
      <c r="AB317" s="458"/>
      <c r="AC317" s="458"/>
      <c r="AD317" s="459"/>
      <c r="AE317" s="54"/>
      <c r="AF317" s="338"/>
    </row>
    <row r="318" spans="1:32" ht="15" customHeight="1">
      <c r="A318" s="54"/>
      <c r="B318" s="570"/>
      <c r="C318" s="591"/>
      <c r="D318" s="592"/>
      <c r="E318" s="592"/>
      <c r="F318" s="592"/>
      <c r="G318" s="593"/>
      <c r="H318" s="460"/>
      <c r="I318" s="460"/>
      <c r="J318" s="460"/>
      <c r="K318" s="460"/>
      <c r="L318" s="456" t="s">
        <v>314</v>
      </c>
      <c r="M318" s="456"/>
      <c r="N318" s="447" t="s">
        <v>176</v>
      </c>
      <c r="O318" s="447"/>
      <c r="P318" s="447"/>
      <c r="Q318" s="447"/>
      <c r="R318" s="447"/>
      <c r="S318" s="447"/>
      <c r="T318" s="447"/>
      <c r="U318" s="447"/>
      <c r="V318" s="447"/>
      <c r="W318" s="447"/>
      <c r="X318" s="447"/>
      <c r="Y318" s="447"/>
      <c r="Z318" s="447"/>
      <c r="AA318" s="457"/>
      <c r="AB318" s="458"/>
      <c r="AC318" s="458"/>
      <c r="AD318" s="459"/>
      <c r="AE318" s="54"/>
      <c r="AF318" s="338"/>
    </row>
    <row r="319" spans="1:32" ht="15" customHeight="1">
      <c r="A319" s="54"/>
      <c r="B319" s="570" t="s">
        <v>214</v>
      </c>
      <c r="C319" s="523" t="s">
        <v>333</v>
      </c>
      <c r="D319" s="524"/>
      <c r="E319" s="524"/>
      <c r="F319" s="524"/>
      <c r="G319" s="525"/>
      <c r="H319" s="460"/>
      <c r="I319" s="460"/>
      <c r="J319" s="460"/>
      <c r="K319" s="460"/>
      <c r="L319" s="456" t="s">
        <v>315</v>
      </c>
      <c r="M319" s="456"/>
      <c r="N319" s="447" t="s">
        <v>80</v>
      </c>
      <c r="O319" s="447"/>
      <c r="P319" s="447"/>
      <c r="Q319" s="447"/>
      <c r="R319" s="447"/>
      <c r="S319" s="447"/>
      <c r="T319" s="447"/>
      <c r="U319" s="447"/>
      <c r="V319" s="447"/>
      <c r="W319" s="447"/>
      <c r="X319" s="447"/>
      <c r="Y319" s="447"/>
      <c r="Z319" s="447"/>
      <c r="AA319" s="457"/>
      <c r="AB319" s="458"/>
      <c r="AC319" s="458"/>
      <c r="AD319" s="459"/>
      <c r="AE319" s="54"/>
      <c r="AF319" s="338"/>
    </row>
    <row r="320" spans="1:32" ht="15" customHeight="1">
      <c r="A320" s="54"/>
      <c r="B320" s="570"/>
      <c r="C320" s="526"/>
      <c r="D320" s="527"/>
      <c r="E320" s="527"/>
      <c r="F320" s="527"/>
      <c r="G320" s="528"/>
      <c r="H320" s="460"/>
      <c r="I320" s="460"/>
      <c r="J320" s="460"/>
      <c r="K320" s="460"/>
      <c r="L320" s="456" t="s">
        <v>316</v>
      </c>
      <c r="M320" s="456"/>
      <c r="N320" s="447" t="s">
        <v>81</v>
      </c>
      <c r="O320" s="447"/>
      <c r="P320" s="447"/>
      <c r="Q320" s="447"/>
      <c r="R320" s="447"/>
      <c r="S320" s="447"/>
      <c r="T320" s="447"/>
      <c r="U320" s="447"/>
      <c r="V320" s="447"/>
      <c r="W320" s="447"/>
      <c r="X320" s="447"/>
      <c r="Y320" s="447"/>
      <c r="Z320" s="447"/>
      <c r="AA320" s="457"/>
      <c r="AB320" s="458"/>
      <c r="AC320" s="458"/>
      <c r="AD320" s="459"/>
      <c r="AE320" s="54"/>
      <c r="AF320" s="338"/>
    </row>
    <row r="321" spans="1:36" ht="15" customHeight="1">
      <c r="A321" s="54"/>
      <c r="B321" s="570"/>
      <c r="C321" s="526"/>
      <c r="D321" s="527"/>
      <c r="E321" s="527"/>
      <c r="F321" s="527"/>
      <c r="G321" s="528"/>
      <c r="H321" s="460"/>
      <c r="I321" s="460"/>
      <c r="J321" s="460"/>
      <c r="K321" s="460"/>
      <c r="L321" s="456" t="s">
        <v>317</v>
      </c>
      <c r="M321" s="456"/>
      <c r="N321" s="447" t="s">
        <v>82</v>
      </c>
      <c r="O321" s="447"/>
      <c r="P321" s="447"/>
      <c r="Q321" s="447"/>
      <c r="R321" s="447"/>
      <c r="S321" s="447"/>
      <c r="T321" s="447"/>
      <c r="U321" s="447"/>
      <c r="V321" s="447"/>
      <c r="W321" s="447"/>
      <c r="X321" s="447"/>
      <c r="Y321" s="447"/>
      <c r="Z321" s="447"/>
      <c r="AA321" s="457"/>
      <c r="AB321" s="458"/>
      <c r="AC321" s="458"/>
      <c r="AD321" s="459"/>
      <c r="AE321" s="54"/>
      <c r="AF321" s="338"/>
    </row>
    <row r="322" spans="1:36" ht="15" customHeight="1">
      <c r="A322" s="54"/>
      <c r="B322" s="570"/>
      <c r="C322" s="526"/>
      <c r="D322" s="527"/>
      <c r="E322" s="527"/>
      <c r="F322" s="527"/>
      <c r="G322" s="528"/>
      <c r="H322" s="460"/>
      <c r="I322" s="460"/>
      <c r="J322" s="460"/>
      <c r="K322" s="460"/>
      <c r="L322" s="456" t="s">
        <v>318</v>
      </c>
      <c r="M322" s="456"/>
      <c r="N322" s="447" t="s">
        <v>83</v>
      </c>
      <c r="O322" s="447"/>
      <c r="P322" s="447"/>
      <c r="Q322" s="447"/>
      <c r="R322" s="447"/>
      <c r="S322" s="447"/>
      <c r="T322" s="447"/>
      <c r="U322" s="447"/>
      <c r="V322" s="447"/>
      <c r="W322" s="447"/>
      <c r="X322" s="447"/>
      <c r="Y322" s="447"/>
      <c r="Z322" s="447"/>
      <c r="AA322" s="457"/>
      <c r="AB322" s="458"/>
      <c r="AC322" s="458"/>
      <c r="AD322" s="459"/>
      <c r="AE322" s="54"/>
      <c r="AF322" s="338"/>
    </row>
    <row r="323" spans="1:36" ht="15" customHeight="1">
      <c r="A323" s="54"/>
      <c r="B323" s="570"/>
      <c r="C323" s="526"/>
      <c r="D323" s="527"/>
      <c r="E323" s="527"/>
      <c r="F323" s="527"/>
      <c r="G323" s="528"/>
      <c r="H323" s="460"/>
      <c r="I323" s="460"/>
      <c r="J323" s="460"/>
      <c r="K323" s="460"/>
      <c r="L323" s="456" t="s">
        <v>319</v>
      </c>
      <c r="M323" s="456"/>
      <c r="N323" s="447" t="s">
        <v>84</v>
      </c>
      <c r="O323" s="447"/>
      <c r="P323" s="447"/>
      <c r="Q323" s="447"/>
      <c r="R323" s="447"/>
      <c r="S323" s="447"/>
      <c r="T323" s="447"/>
      <c r="U323" s="447"/>
      <c r="V323" s="447"/>
      <c r="W323" s="447"/>
      <c r="X323" s="447"/>
      <c r="Y323" s="447"/>
      <c r="Z323" s="447"/>
      <c r="AA323" s="457"/>
      <c r="AB323" s="458"/>
      <c r="AC323" s="458"/>
      <c r="AD323" s="459"/>
      <c r="AE323" s="54"/>
      <c r="AF323" s="338"/>
    </row>
    <row r="324" spans="1:36" ht="15" customHeight="1">
      <c r="A324" s="54"/>
      <c r="B324" s="570"/>
      <c r="C324" s="526"/>
      <c r="D324" s="527"/>
      <c r="E324" s="527"/>
      <c r="F324" s="527"/>
      <c r="G324" s="528"/>
      <c r="H324" s="460"/>
      <c r="I324" s="460"/>
      <c r="J324" s="460"/>
      <c r="K324" s="460"/>
      <c r="L324" s="456" t="s">
        <v>320</v>
      </c>
      <c r="M324" s="456"/>
      <c r="N324" s="447" t="s">
        <v>85</v>
      </c>
      <c r="O324" s="447"/>
      <c r="P324" s="447"/>
      <c r="Q324" s="447"/>
      <c r="R324" s="447"/>
      <c r="S324" s="447"/>
      <c r="T324" s="447"/>
      <c r="U324" s="447"/>
      <c r="V324" s="447"/>
      <c r="W324" s="447"/>
      <c r="X324" s="447"/>
      <c r="Y324" s="447"/>
      <c r="Z324" s="447"/>
      <c r="AA324" s="457"/>
      <c r="AB324" s="458"/>
      <c r="AC324" s="458"/>
      <c r="AD324" s="459"/>
      <c r="AE324" s="54"/>
      <c r="AF324" s="338"/>
    </row>
    <row r="325" spans="1:36" ht="25.5" customHeight="1">
      <c r="A325" s="54"/>
      <c r="B325" s="570"/>
      <c r="C325" s="526"/>
      <c r="D325" s="527"/>
      <c r="E325" s="527"/>
      <c r="F325" s="527"/>
      <c r="G325" s="528"/>
      <c r="H325" s="460"/>
      <c r="I325" s="460"/>
      <c r="J325" s="460"/>
      <c r="K325" s="460"/>
      <c r="L325" s="456" t="s">
        <v>321</v>
      </c>
      <c r="M325" s="456"/>
      <c r="N325" s="447" t="s">
        <v>86</v>
      </c>
      <c r="O325" s="447"/>
      <c r="P325" s="447"/>
      <c r="Q325" s="447"/>
      <c r="R325" s="447"/>
      <c r="S325" s="447"/>
      <c r="T325" s="447"/>
      <c r="U325" s="447"/>
      <c r="V325" s="447"/>
      <c r="W325" s="447"/>
      <c r="X325" s="447"/>
      <c r="Y325" s="447"/>
      <c r="Z325" s="447"/>
      <c r="AA325" s="457"/>
      <c r="AB325" s="458"/>
      <c r="AC325" s="458"/>
      <c r="AD325" s="459"/>
      <c r="AE325" s="54"/>
      <c r="AF325" s="338"/>
    </row>
    <row r="326" spans="1:36" ht="15" customHeight="1">
      <c r="A326" s="54"/>
      <c r="B326" s="570"/>
      <c r="C326" s="529"/>
      <c r="D326" s="530"/>
      <c r="E326" s="530"/>
      <c r="F326" s="530"/>
      <c r="G326" s="531"/>
      <c r="H326" s="460"/>
      <c r="I326" s="460"/>
      <c r="J326" s="460"/>
      <c r="K326" s="460"/>
      <c r="L326" s="456" t="s">
        <v>322</v>
      </c>
      <c r="M326" s="456"/>
      <c r="N326" s="447" t="s">
        <v>177</v>
      </c>
      <c r="O326" s="447"/>
      <c r="P326" s="447"/>
      <c r="Q326" s="447"/>
      <c r="R326" s="447"/>
      <c r="S326" s="447"/>
      <c r="T326" s="447"/>
      <c r="U326" s="447"/>
      <c r="V326" s="447"/>
      <c r="W326" s="447"/>
      <c r="X326" s="447"/>
      <c r="Y326" s="447"/>
      <c r="Z326" s="447"/>
      <c r="AA326" s="457"/>
      <c r="AB326" s="458"/>
      <c r="AC326" s="458"/>
      <c r="AD326" s="459"/>
      <c r="AE326" s="54"/>
      <c r="AF326" s="338"/>
      <c r="AG326" s="359" t="s">
        <v>623</v>
      </c>
      <c r="AH326" s="356" t="s">
        <v>640</v>
      </c>
      <c r="AI326" s="356" t="s">
        <v>641</v>
      </c>
      <c r="AJ326" s="360"/>
    </row>
    <row r="327" spans="1:36" ht="15" customHeight="1">
      <c r="A327" s="54"/>
      <c r="B327" s="570" t="s">
        <v>215</v>
      </c>
      <c r="C327" s="571" t="s">
        <v>565</v>
      </c>
      <c r="D327" s="571"/>
      <c r="E327" s="571"/>
      <c r="F327" s="571"/>
      <c r="G327" s="571"/>
      <c r="H327" s="460"/>
      <c r="I327" s="460"/>
      <c r="J327" s="460"/>
      <c r="K327" s="460"/>
      <c r="L327" s="456" t="s">
        <v>323</v>
      </c>
      <c r="M327" s="456"/>
      <c r="N327" s="516"/>
      <c r="O327" s="516"/>
      <c r="P327" s="516"/>
      <c r="Q327" s="516"/>
      <c r="R327" s="516"/>
      <c r="S327" s="516"/>
      <c r="T327" s="516"/>
      <c r="U327" s="516"/>
      <c r="V327" s="516"/>
      <c r="W327" s="516"/>
      <c r="X327" s="516"/>
      <c r="Y327" s="516"/>
      <c r="Z327" s="516"/>
      <c r="AA327" s="457"/>
      <c r="AB327" s="458"/>
      <c r="AC327" s="458"/>
      <c r="AD327" s="459"/>
      <c r="AE327" s="54"/>
      <c r="AF327" s="338"/>
      <c r="AG327" s="361">
        <f>IF($AG$283=376,0,IF(OR(AND(AND(AA327=0,AA327&lt;&gt;""),COUNTBLANK(N327)=1),AND(OR(AA327="NS",AA327&gt;0),N327&lt;&gt;"")),0,1))</f>
        <v>0</v>
      </c>
      <c r="AH327" s="356"/>
      <c r="AI327" s="356">
        <f>IF(OR(AND(AA327=0,N327=""),AND(AA327&gt;0,N327&lt;&gt;"")),0,1)</f>
        <v>0</v>
      </c>
      <c r="AJ327" s="362">
        <f>COUNTIF(N327:Z331,"")</f>
        <v>65</v>
      </c>
    </row>
    <row r="328" spans="1:36" ht="15" customHeight="1">
      <c r="A328" s="54"/>
      <c r="B328" s="570"/>
      <c r="C328" s="571"/>
      <c r="D328" s="571"/>
      <c r="E328" s="571"/>
      <c r="F328" s="571"/>
      <c r="G328" s="571"/>
      <c r="H328" s="460"/>
      <c r="I328" s="460"/>
      <c r="J328" s="460"/>
      <c r="K328" s="460"/>
      <c r="L328" s="456" t="s">
        <v>324</v>
      </c>
      <c r="M328" s="456"/>
      <c r="N328" s="516"/>
      <c r="O328" s="516"/>
      <c r="P328" s="516"/>
      <c r="Q328" s="516"/>
      <c r="R328" s="516"/>
      <c r="S328" s="516"/>
      <c r="T328" s="516"/>
      <c r="U328" s="516"/>
      <c r="V328" s="516"/>
      <c r="W328" s="516"/>
      <c r="X328" s="516"/>
      <c r="Y328" s="516"/>
      <c r="Z328" s="516"/>
      <c r="AA328" s="457"/>
      <c r="AB328" s="458"/>
      <c r="AC328" s="458"/>
      <c r="AD328" s="459"/>
      <c r="AE328" s="54"/>
      <c r="AF328" s="338"/>
      <c r="AG328" s="361">
        <f>IF($AG$283=376,0,IF(OR(AND(AND(AA328=0,AA328&lt;&gt;""),COUNTBLANK(N328)=1),AND(OR(AA328="NS",AA328&gt;0),N328&lt;&gt;"")),0,1))</f>
        <v>0</v>
      </c>
      <c r="AH328" s="356">
        <f>IF(AND(N327="",COUNTA(N328:$Z$331)&gt;0),1,0)</f>
        <v>0</v>
      </c>
      <c r="AI328" s="356">
        <f>IF(OR(AND(AA328=0,N328=""),AND(AA328&gt;0,N328&lt;&gt;"")),0,1)</f>
        <v>0</v>
      </c>
      <c r="AJ328" s="362">
        <f>COUNTIF(AA327:AD331,"")</f>
        <v>20</v>
      </c>
    </row>
    <row r="329" spans="1:36" ht="15" customHeight="1">
      <c r="A329" s="54"/>
      <c r="B329" s="570"/>
      <c r="C329" s="571"/>
      <c r="D329" s="571"/>
      <c r="E329" s="571"/>
      <c r="F329" s="571"/>
      <c r="G329" s="571"/>
      <c r="H329" s="460"/>
      <c r="I329" s="460"/>
      <c r="J329" s="460"/>
      <c r="K329" s="460"/>
      <c r="L329" s="456" t="s">
        <v>325</v>
      </c>
      <c r="M329" s="456"/>
      <c r="N329" s="516"/>
      <c r="O329" s="516"/>
      <c r="P329" s="516"/>
      <c r="Q329" s="516"/>
      <c r="R329" s="516"/>
      <c r="S329" s="516"/>
      <c r="T329" s="516"/>
      <c r="U329" s="516"/>
      <c r="V329" s="516"/>
      <c r="W329" s="516"/>
      <c r="X329" s="516"/>
      <c r="Y329" s="516"/>
      <c r="Z329" s="516"/>
      <c r="AA329" s="457"/>
      <c r="AB329" s="458"/>
      <c r="AC329" s="458"/>
      <c r="AD329" s="459"/>
      <c r="AE329" s="54"/>
      <c r="AF329" s="338"/>
      <c r="AG329" s="361">
        <f>IF($AG$283=376,0,IF(OR(AND(AND(AA329=0,AA329&lt;&gt;""),COUNTBLANK(N329)=1),AND(OR(AA329="NS",AA329&gt;0),N329&lt;&gt;"")),0,1))</f>
        <v>0</v>
      </c>
      <c r="AH329" s="356">
        <f>IF(AND(N328="",COUNTA(N329:$Z$331)&gt;0),1,0)</f>
        <v>0</v>
      </c>
      <c r="AI329" s="356">
        <f>IF(OR(AND(AA329=0,N329=""),AND(AA329&gt;0,N329&lt;&gt;"")),0,1)</f>
        <v>0</v>
      </c>
      <c r="AJ329" s="360"/>
    </row>
    <row r="330" spans="1:36" ht="15" customHeight="1">
      <c r="A330" s="54"/>
      <c r="B330" s="570"/>
      <c r="C330" s="571"/>
      <c r="D330" s="571"/>
      <c r="E330" s="571"/>
      <c r="F330" s="571"/>
      <c r="G330" s="571"/>
      <c r="H330" s="460"/>
      <c r="I330" s="460"/>
      <c r="J330" s="460"/>
      <c r="K330" s="460"/>
      <c r="L330" s="456" t="s">
        <v>326</v>
      </c>
      <c r="M330" s="456"/>
      <c r="N330" s="516"/>
      <c r="O330" s="516"/>
      <c r="P330" s="516"/>
      <c r="Q330" s="516"/>
      <c r="R330" s="516"/>
      <c r="S330" s="516"/>
      <c r="T330" s="516"/>
      <c r="U330" s="516"/>
      <c r="V330" s="516"/>
      <c r="W330" s="516"/>
      <c r="X330" s="516"/>
      <c r="Y330" s="516"/>
      <c r="Z330" s="516"/>
      <c r="AA330" s="457"/>
      <c r="AB330" s="458"/>
      <c r="AC330" s="458"/>
      <c r="AD330" s="459"/>
      <c r="AE330" s="54"/>
      <c r="AF330" s="338"/>
      <c r="AG330" s="361">
        <f>IF($AG$283=376,0,IF(OR(AND(AND(AA330=0,AA330&lt;&gt;""),COUNTBLANK(N330)=1),AND(OR(AA330="NS",AA330&gt;0),N330&lt;&gt;"")),0,1))</f>
        <v>0</v>
      </c>
      <c r="AH330" s="356">
        <f>IF(AND(N329="",COUNTA(N330:$Z$331)&gt;0),1,0)</f>
        <v>0</v>
      </c>
      <c r="AI330" s="356">
        <f>IF(OR(AND(AA330=0,N330=""),AND(AA330&gt;0,N330&lt;&gt;"")),0,1)</f>
        <v>0</v>
      </c>
      <c r="AJ330" s="360"/>
    </row>
    <row r="331" spans="1:36" ht="15" customHeight="1">
      <c r="A331" s="54"/>
      <c r="B331" s="570"/>
      <c r="C331" s="571"/>
      <c r="D331" s="571"/>
      <c r="E331" s="571"/>
      <c r="F331" s="571"/>
      <c r="G331" s="571"/>
      <c r="H331" s="460"/>
      <c r="I331" s="460"/>
      <c r="J331" s="460"/>
      <c r="K331" s="460"/>
      <c r="L331" s="456" t="s">
        <v>327</v>
      </c>
      <c r="M331" s="456"/>
      <c r="N331" s="516"/>
      <c r="O331" s="516"/>
      <c r="P331" s="516"/>
      <c r="Q331" s="516"/>
      <c r="R331" s="516"/>
      <c r="S331" s="516"/>
      <c r="T331" s="516"/>
      <c r="U331" s="516"/>
      <c r="V331" s="516"/>
      <c r="W331" s="516"/>
      <c r="X331" s="516"/>
      <c r="Y331" s="516"/>
      <c r="Z331" s="516"/>
      <c r="AA331" s="457"/>
      <c r="AB331" s="458"/>
      <c r="AC331" s="458"/>
      <c r="AD331" s="459"/>
      <c r="AE331" s="54"/>
      <c r="AF331" s="338"/>
      <c r="AG331" s="361">
        <f>IF($AG$283=376,0,IF(OR(AND(AND(AA331=0,AA331&lt;&gt;""),COUNTBLANK(N331)=1),AND(OR(AA331="NS",AA331&gt;0),N331&lt;&gt;"")),0,1))</f>
        <v>0</v>
      </c>
      <c r="AH331" s="356">
        <f>IF(AND(N330="",COUNTA(N331:$Z$331)&gt;0),1,0)</f>
        <v>0</v>
      </c>
      <c r="AI331" s="356">
        <f>IF(OR(AND(AA331=0,N331=""),AND(AA331&gt;0,N331&lt;&gt;"")),0,1)</f>
        <v>0</v>
      </c>
      <c r="AJ331" s="360"/>
    </row>
    <row r="332" spans="1:36" ht="15" customHeight="1">
      <c r="A332" s="54"/>
      <c r="B332" s="293"/>
      <c r="C332" s="249"/>
      <c r="D332" s="293"/>
      <c r="E332" s="293"/>
      <c r="F332" s="293"/>
      <c r="G332" s="263" t="s">
        <v>194</v>
      </c>
      <c r="H332" s="461">
        <f>IF(AND(SUM(H285:K331)=0,COUNTIF(H285:K331,"NS")&gt;0),"NS", SUM(H285:K331))</f>
        <v>0</v>
      </c>
      <c r="I332" s="461"/>
      <c r="J332" s="461"/>
      <c r="K332" s="461"/>
      <c r="L332" s="54"/>
      <c r="M332" s="54"/>
      <c r="N332" s="54"/>
      <c r="O332" s="54"/>
      <c r="P332" s="54"/>
      <c r="Q332" s="54"/>
      <c r="R332" s="54"/>
      <c r="S332" s="54"/>
      <c r="T332" s="54"/>
      <c r="U332" s="54"/>
      <c r="V332" s="54"/>
      <c r="W332" s="54"/>
      <c r="X332" s="54"/>
      <c r="Y332" s="54"/>
      <c r="Z332" s="263" t="s">
        <v>194</v>
      </c>
      <c r="AA332" s="461">
        <f>IF(AND(SUM(AA285:AD331)=0,COUNTIF(AA285:AD331,"NS")&gt;0),"NS", SUM(AA285:AD331))</f>
        <v>0</v>
      </c>
      <c r="AB332" s="461"/>
      <c r="AC332" s="461"/>
      <c r="AD332" s="461"/>
      <c r="AE332" s="54"/>
      <c r="AF332" s="338"/>
      <c r="AG332" s="363">
        <f>SUM(AG328:AG331)</f>
        <v>0</v>
      </c>
      <c r="AH332" s="363">
        <f>SUM(AH328:AH331)</f>
        <v>0</v>
      </c>
      <c r="AI332" s="363">
        <f>SUM(AI327:AI331)</f>
        <v>0</v>
      </c>
      <c r="AJ332" s="360"/>
    </row>
    <row r="333" spans="1:36" ht="15">
      <c r="A333" s="54"/>
      <c r="B333" s="624" t="str">
        <f>IF(AJ292=0,"","ERROR: La suma del tipo de fenómeno no coincide con la suma del grupo correspondiente")</f>
        <v/>
      </c>
      <c r="C333" s="624"/>
      <c r="D333" s="624"/>
      <c r="E333" s="624"/>
      <c r="F333" s="624"/>
      <c r="G333" s="624"/>
      <c r="H333" s="624"/>
      <c r="I333" s="624"/>
      <c r="J333" s="624"/>
      <c r="K333" s="624"/>
      <c r="L333" s="624"/>
      <c r="M333" s="624"/>
      <c r="N333" s="624"/>
      <c r="O333" s="624"/>
      <c r="P333" s="624"/>
      <c r="Q333" s="624"/>
      <c r="R333" s="624"/>
      <c r="S333" s="624"/>
      <c r="T333" s="624"/>
      <c r="U333" s="624"/>
      <c r="V333" s="624"/>
      <c r="W333" s="624"/>
      <c r="X333" s="624"/>
      <c r="Y333" s="624"/>
      <c r="Z333" s="624"/>
      <c r="AA333" s="624"/>
      <c r="AB333" s="624"/>
      <c r="AC333" s="624"/>
      <c r="AD333" s="624"/>
      <c r="AE333" s="54"/>
      <c r="AF333" s="338"/>
    </row>
    <row r="334" spans="1:36" ht="15">
      <c r="A334" s="54"/>
      <c r="B334" s="624" t="str">
        <f>IF(AN288=0,"","ERROR: El total no coincide con la cantidad registrada en la pregunta anterior")</f>
        <v/>
      </c>
      <c r="C334" s="624"/>
      <c r="D334" s="624"/>
      <c r="E334" s="624"/>
      <c r="F334" s="624"/>
      <c r="G334" s="624"/>
      <c r="H334" s="624"/>
      <c r="I334" s="624"/>
      <c r="J334" s="624"/>
      <c r="K334" s="624"/>
      <c r="L334" s="624"/>
      <c r="M334" s="624"/>
      <c r="N334" s="624"/>
      <c r="O334" s="624"/>
      <c r="P334" s="624"/>
      <c r="Q334" s="624"/>
      <c r="R334" s="624"/>
      <c r="S334" s="624"/>
      <c r="T334" s="624"/>
      <c r="U334" s="624"/>
      <c r="V334" s="624"/>
      <c r="W334" s="624"/>
      <c r="X334" s="624"/>
      <c r="Y334" s="624"/>
      <c r="Z334" s="624"/>
      <c r="AA334" s="624"/>
      <c r="AB334" s="624"/>
      <c r="AC334" s="624"/>
      <c r="AD334" s="624"/>
      <c r="AE334" s="54"/>
      <c r="AF334" s="338"/>
    </row>
    <row r="335" spans="1:36" ht="15">
      <c r="A335" s="54"/>
      <c r="B335" s="624" t="str">
        <f>IF(SUM(AG332:AI332)=0,"","ERROR: Favor de revisar el apartado Otros fenómenos perturbadores y responder de acuerdo a lo solicitado")</f>
        <v/>
      </c>
      <c r="C335" s="624"/>
      <c r="D335" s="624"/>
      <c r="E335" s="624"/>
      <c r="F335" s="624"/>
      <c r="G335" s="624"/>
      <c r="H335" s="624"/>
      <c r="I335" s="624"/>
      <c r="J335" s="624"/>
      <c r="K335" s="624"/>
      <c r="L335" s="624"/>
      <c r="M335" s="624"/>
      <c r="N335" s="624"/>
      <c r="O335" s="624"/>
      <c r="P335" s="624"/>
      <c r="Q335" s="624"/>
      <c r="R335" s="624"/>
      <c r="S335" s="624"/>
      <c r="T335" s="624"/>
      <c r="U335" s="624"/>
      <c r="V335" s="624"/>
      <c r="W335" s="624"/>
      <c r="X335" s="624"/>
      <c r="Y335" s="624"/>
      <c r="Z335" s="624"/>
      <c r="AA335" s="624"/>
      <c r="AB335" s="624"/>
      <c r="AC335" s="624"/>
      <c r="AD335" s="624"/>
      <c r="AE335" s="54"/>
      <c r="AF335" s="338"/>
    </row>
    <row r="336" spans="1:36" ht="27" customHeight="1">
      <c r="A336" s="256" t="s">
        <v>148</v>
      </c>
      <c r="B336" s="499" t="s">
        <v>509</v>
      </c>
      <c r="C336" s="499"/>
      <c r="D336" s="499"/>
      <c r="E336" s="499"/>
      <c r="F336" s="499"/>
      <c r="G336" s="499"/>
      <c r="H336" s="499"/>
      <c r="I336" s="499"/>
      <c r="J336" s="499"/>
      <c r="K336" s="499"/>
      <c r="L336" s="499"/>
      <c r="M336" s="499"/>
      <c r="N336" s="499"/>
      <c r="O336" s="499"/>
      <c r="P336" s="499"/>
      <c r="Q336" s="499"/>
      <c r="R336" s="499"/>
      <c r="S336" s="499"/>
      <c r="T336" s="499"/>
      <c r="U336" s="499"/>
      <c r="V336" s="499"/>
      <c r="W336" s="499"/>
      <c r="X336" s="499"/>
      <c r="Y336" s="499"/>
      <c r="Z336" s="499"/>
      <c r="AA336" s="499"/>
      <c r="AB336" s="499"/>
      <c r="AC336" s="499"/>
      <c r="AD336" s="499"/>
      <c r="AE336" s="72"/>
      <c r="AF336" s="240"/>
    </row>
    <row r="337" spans="1:33" ht="24.75" customHeight="1">
      <c r="A337" s="238"/>
      <c r="B337" s="248"/>
      <c r="C337" s="452" t="s">
        <v>510</v>
      </c>
      <c r="D337" s="452"/>
      <c r="E337" s="452"/>
      <c r="F337" s="452"/>
      <c r="G337" s="452"/>
      <c r="H337" s="452"/>
      <c r="I337" s="452"/>
      <c r="J337" s="452"/>
      <c r="K337" s="452"/>
      <c r="L337" s="452"/>
      <c r="M337" s="452"/>
      <c r="N337" s="452"/>
      <c r="O337" s="452"/>
      <c r="P337" s="452"/>
      <c r="Q337" s="452"/>
      <c r="R337" s="452"/>
      <c r="S337" s="452"/>
      <c r="T337" s="452"/>
      <c r="U337" s="452"/>
      <c r="V337" s="452"/>
      <c r="W337" s="452"/>
      <c r="X337" s="452"/>
      <c r="Y337" s="452"/>
      <c r="Z337" s="452"/>
      <c r="AA337" s="452"/>
      <c r="AB337" s="452"/>
      <c r="AC337" s="452"/>
      <c r="AD337" s="452"/>
      <c r="AE337" s="72"/>
      <c r="AF337" s="240"/>
    </row>
    <row r="338" spans="1:33" ht="21.75" customHeight="1">
      <c r="A338" s="238"/>
      <c r="B338" s="248"/>
      <c r="C338" s="452" t="s">
        <v>473</v>
      </c>
      <c r="D338" s="452"/>
      <c r="E338" s="452"/>
      <c r="F338" s="452"/>
      <c r="G338" s="452"/>
      <c r="H338" s="452"/>
      <c r="I338" s="452"/>
      <c r="J338" s="452"/>
      <c r="K338" s="452"/>
      <c r="L338" s="452"/>
      <c r="M338" s="452"/>
      <c r="N338" s="452"/>
      <c r="O338" s="452"/>
      <c r="P338" s="452"/>
      <c r="Q338" s="452"/>
      <c r="R338" s="452"/>
      <c r="S338" s="452"/>
      <c r="T338" s="452"/>
      <c r="U338" s="452"/>
      <c r="V338" s="452"/>
      <c r="W338" s="452"/>
      <c r="X338" s="452"/>
      <c r="Y338" s="452"/>
      <c r="Z338" s="452"/>
      <c r="AA338" s="452"/>
      <c r="AB338" s="452"/>
      <c r="AC338" s="452"/>
      <c r="AD338" s="452"/>
      <c r="AE338" s="72"/>
      <c r="AF338" s="240"/>
    </row>
    <row r="339" spans="1:33" ht="21.75" customHeight="1">
      <c r="A339" s="238"/>
      <c r="B339" s="372"/>
      <c r="C339" s="452" t="s">
        <v>511</v>
      </c>
      <c r="D339" s="452"/>
      <c r="E339" s="452"/>
      <c r="F339" s="452"/>
      <c r="G339" s="452"/>
      <c r="H339" s="452"/>
      <c r="I339" s="452"/>
      <c r="J339" s="452"/>
      <c r="K339" s="452"/>
      <c r="L339" s="452"/>
      <c r="M339" s="452"/>
      <c r="N339" s="452"/>
      <c r="O339" s="452"/>
      <c r="P339" s="452"/>
      <c r="Q339" s="452"/>
      <c r="R339" s="452"/>
      <c r="S339" s="452"/>
      <c r="T339" s="452"/>
      <c r="U339" s="452"/>
      <c r="V339" s="452"/>
      <c r="W339" s="452"/>
      <c r="X339" s="452"/>
      <c r="Y339" s="452"/>
      <c r="Z339" s="452"/>
      <c r="AA339" s="452"/>
      <c r="AB339" s="452"/>
      <c r="AC339" s="452"/>
      <c r="AD339" s="452"/>
      <c r="AE339" s="72"/>
      <c r="AF339" s="240"/>
    </row>
    <row r="340" spans="1:33" ht="21.75" customHeight="1">
      <c r="A340" s="238"/>
      <c r="B340" s="372"/>
      <c r="C340" s="452" t="s">
        <v>512</v>
      </c>
      <c r="D340" s="452"/>
      <c r="E340" s="452"/>
      <c r="F340" s="452"/>
      <c r="G340" s="452"/>
      <c r="H340" s="452"/>
      <c r="I340" s="452"/>
      <c r="J340" s="452"/>
      <c r="K340" s="452"/>
      <c r="L340" s="452"/>
      <c r="M340" s="452"/>
      <c r="N340" s="452"/>
      <c r="O340" s="452"/>
      <c r="P340" s="452"/>
      <c r="Q340" s="452"/>
      <c r="R340" s="452"/>
      <c r="S340" s="452"/>
      <c r="T340" s="452"/>
      <c r="U340" s="452"/>
      <c r="V340" s="452"/>
      <c r="W340" s="452"/>
      <c r="X340" s="452"/>
      <c r="Y340" s="452"/>
      <c r="Z340" s="452"/>
      <c r="AA340" s="452"/>
      <c r="AB340" s="452"/>
      <c r="AC340" s="452"/>
      <c r="AD340" s="452"/>
      <c r="AE340" s="72"/>
      <c r="AF340" s="240"/>
    </row>
    <row r="341" spans="1:33" ht="21.75" customHeight="1">
      <c r="A341" s="238"/>
      <c r="B341" s="372"/>
      <c r="C341" s="452" t="s">
        <v>618</v>
      </c>
      <c r="D341" s="452"/>
      <c r="E341" s="452"/>
      <c r="F341" s="452"/>
      <c r="G341" s="452"/>
      <c r="H341" s="452"/>
      <c r="I341" s="452"/>
      <c r="J341" s="452"/>
      <c r="K341" s="452"/>
      <c r="L341" s="452"/>
      <c r="M341" s="452"/>
      <c r="N341" s="452"/>
      <c r="O341" s="452"/>
      <c r="P341" s="452"/>
      <c r="Q341" s="452"/>
      <c r="R341" s="452"/>
      <c r="S341" s="452"/>
      <c r="T341" s="452"/>
      <c r="U341" s="452"/>
      <c r="V341" s="452"/>
      <c r="W341" s="452"/>
      <c r="X341" s="452"/>
      <c r="Y341" s="452"/>
      <c r="Z341" s="452"/>
      <c r="AA341" s="452"/>
      <c r="AB341" s="452"/>
      <c r="AC341" s="452"/>
      <c r="AD341" s="452"/>
      <c r="AE341" s="72"/>
      <c r="AF341" s="240"/>
    </row>
    <row r="342" spans="1:33" ht="15">
      <c r="A342" s="238"/>
      <c r="B342" s="622" t="str">
        <f>IF(OR($J$263="X",$R$263="X"),"De acuerdo con la respuesta de la pregunta 7 esta pregunta no debe ser contestada","")</f>
        <v/>
      </c>
      <c r="C342" s="622"/>
      <c r="D342" s="622"/>
      <c r="E342" s="622"/>
      <c r="F342" s="622"/>
      <c r="G342" s="622"/>
      <c r="H342" s="622"/>
      <c r="I342" s="622"/>
      <c r="J342" s="622"/>
      <c r="K342" s="622"/>
      <c r="L342" s="622"/>
      <c r="M342" s="622"/>
      <c r="N342" s="622"/>
      <c r="O342" s="622"/>
      <c r="P342" s="622"/>
      <c r="Q342" s="622"/>
      <c r="R342" s="622"/>
      <c r="S342" s="622"/>
      <c r="T342" s="622"/>
      <c r="U342" s="622"/>
      <c r="V342" s="622"/>
      <c r="W342" s="622"/>
      <c r="X342" s="622"/>
      <c r="Y342" s="622"/>
      <c r="Z342" s="622"/>
      <c r="AA342" s="622"/>
      <c r="AB342" s="622"/>
      <c r="AC342" s="365"/>
      <c r="AD342" s="365"/>
      <c r="AE342" s="72"/>
      <c r="AF342" s="240"/>
      <c r="AG342" s="124" t="s">
        <v>623</v>
      </c>
    </row>
    <row r="343" spans="1:33" ht="42" customHeight="1">
      <c r="A343" s="66"/>
      <c r="B343" s="571" t="s">
        <v>171</v>
      </c>
      <c r="C343" s="571"/>
      <c r="D343" s="571"/>
      <c r="E343" s="571"/>
      <c r="F343" s="571" t="s">
        <v>169</v>
      </c>
      <c r="G343" s="571"/>
      <c r="H343" s="523" t="s">
        <v>170</v>
      </c>
      <c r="I343" s="524"/>
      <c r="J343" s="524"/>
      <c r="K343" s="524"/>
      <c r="L343" s="524"/>
      <c r="M343" s="524"/>
      <c r="N343" s="524"/>
      <c r="O343" s="524"/>
      <c r="P343" s="525"/>
      <c r="Q343" s="523" t="s">
        <v>508</v>
      </c>
      <c r="R343" s="524"/>
      <c r="S343" s="524"/>
      <c r="T343" s="525"/>
      <c r="U343" s="571" t="s">
        <v>181</v>
      </c>
      <c r="V343" s="571"/>
      <c r="W343" s="571"/>
      <c r="X343" s="571"/>
      <c r="Y343" s="571"/>
      <c r="Z343" s="571"/>
      <c r="AA343" s="571"/>
      <c r="AB343" s="571"/>
      <c r="AC343" s="571"/>
      <c r="AD343" s="66"/>
      <c r="AG343" s="124">
        <f>COUNTBLANK(T345:AB391)</f>
        <v>423</v>
      </c>
    </row>
    <row r="344" spans="1:33" ht="42.75" customHeight="1">
      <c r="A344" s="66"/>
      <c r="B344" s="571"/>
      <c r="C344" s="571"/>
      <c r="D344" s="571"/>
      <c r="E344" s="571"/>
      <c r="F344" s="571"/>
      <c r="G344" s="571"/>
      <c r="H344" s="529"/>
      <c r="I344" s="530"/>
      <c r="J344" s="530"/>
      <c r="K344" s="530"/>
      <c r="L344" s="530"/>
      <c r="M344" s="530"/>
      <c r="N344" s="530"/>
      <c r="O344" s="530"/>
      <c r="P344" s="531"/>
      <c r="Q344" s="529"/>
      <c r="R344" s="530"/>
      <c r="S344" s="530"/>
      <c r="T344" s="531"/>
      <c r="U344" s="612" t="s">
        <v>461</v>
      </c>
      <c r="V344" s="612"/>
      <c r="W344" s="612"/>
      <c r="X344" s="612" t="s">
        <v>459</v>
      </c>
      <c r="Y344" s="612"/>
      <c r="Z344" s="612"/>
      <c r="AA344" s="612" t="s">
        <v>30</v>
      </c>
      <c r="AB344" s="612"/>
      <c r="AC344" s="612"/>
      <c r="AD344" s="66"/>
      <c r="AG344" s="124" t="s">
        <v>642</v>
      </c>
    </row>
    <row r="345" spans="1:33" ht="15" customHeight="1">
      <c r="A345" s="66"/>
      <c r="B345" s="580" t="s">
        <v>209</v>
      </c>
      <c r="C345" s="595" t="s">
        <v>328</v>
      </c>
      <c r="D345" s="595"/>
      <c r="E345" s="595"/>
      <c r="F345" s="456" t="s">
        <v>281</v>
      </c>
      <c r="G345" s="456"/>
      <c r="H345" s="462" t="s">
        <v>55</v>
      </c>
      <c r="I345" s="463"/>
      <c r="J345" s="463"/>
      <c r="K345" s="463"/>
      <c r="L345" s="463"/>
      <c r="M345" s="463"/>
      <c r="N345" s="463"/>
      <c r="O345" s="463"/>
      <c r="P345" s="464"/>
      <c r="Q345" s="605" t="str">
        <f>IF(AA285="","",AA285)</f>
        <v/>
      </c>
      <c r="R345" s="606"/>
      <c r="S345" s="606"/>
      <c r="T345" s="607"/>
      <c r="U345" s="608"/>
      <c r="V345" s="608"/>
      <c r="W345" s="608"/>
      <c r="X345" s="608"/>
      <c r="Y345" s="608"/>
      <c r="Z345" s="608"/>
      <c r="AA345" s="608"/>
      <c r="AB345" s="608"/>
      <c r="AC345" s="608"/>
      <c r="AD345" s="66"/>
      <c r="AG345" s="343">
        <f>IF($AG$343=423,0,IF(AND(OR(Q345="",Q345=0),COUNTIF(U345:AC345,"X")=0),0,IF(AND(OR(Q345&gt;0,Q345="NS"),COUNTIF(U345:AC345,"X")&gt;0),0,1)))</f>
        <v>0</v>
      </c>
    </row>
    <row r="346" spans="1:33" ht="15" customHeight="1">
      <c r="A346" s="66"/>
      <c r="B346" s="579"/>
      <c r="C346" s="595"/>
      <c r="D346" s="595"/>
      <c r="E346" s="595"/>
      <c r="F346" s="456">
        <v>1.2</v>
      </c>
      <c r="G346" s="456"/>
      <c r="H346" s="462" t="s">
        <v>56</v>
      </c>
      <c r="I346" s="463"/>
      <c r="J346" s="463"/>
      <c r="K346" s="463"/>
      <c r="L346" s="463"/>
      <c r="M346" s="463"/>
      <c r="N346" s="463"/>
      <c r="O346" s="463"/>
      <c r="P346" s="464"/>
      <c r="Q346" s="605" t="str">
        <f t="shared" ref="Q346:Q391" si="5">IF(AA286="","",AA286)</f>
        <v/>
      </c>
      <c r="R346" s="606"/>
      <c r="S346" s="606"/>
      <c r="T346" s="607"/>
      <c r="U346" s="608"/>
      <c r="V346" s="608"/>
      <c r="W346" s="608"/>
      <c r="X346" s="608"/>
      <c r="Y346" s="608"/>
      <c r="Z346" s="608"/>
      <c r="AA346" s="608"/>
      <c r="AB346" s="608"/>
      <c r="AC346" s="608"/>
      <c r="AD346" s="66"/>
      <c r="AG346" s="343">
        <f t="shared" ref="AG346:AG391" si="6">IF($AG$343=423,0,IF(AND(OR(Q346="",Q346=0),COUNTIF(U346:AC346,"X")=0),0,IF(AND(OR(Q346&gt;0,Q346="NS"),COUNTIF(U346:AC346,"X")&gt;0),0,1)))</f>
        <v>0</v>
      </c>
    </row>
    <row r="347" spans="1:33" ht="15" customHeight="1">
      <c r="A347" s="66"/>
      <c r="B347" s="579"/>
      <c r="C347" s="595"/>
      <c r="D347" s="595"/>
      <c r="E347" s="595"/>
      <c r="F347" s="456">
        <v>1.3</v>
      </c>
      <c r="G347" s="456"/>
      <c r="H347" s="462" t="s">
        <v>172</v>
      </c>
      <c r="I347" s="463"/>
      <c r="J347" s="463"/>
      <c r="K347" s="463"/>
      <c r="L347" s="463"/>
      <c r="M347" s="463"/>
      <c r="N347" s="463"/>
      <c r="O347" s="463"/>
      <c r="P347" s="464"/>
      <c r="Q347" s="605" t="str">
        <f t="shared" si="5"/>
        <v/>
      </c>
      <c r="R347" s="606"/>
      <c r="S347" s="606"/>
      <c r="T347" s="607"/>
      <c r="U347" s="608"/>
      <c r="V347" s="608"/>
      <c r="W347" s="608"/>
      <c r="X347" s="608"/>
      <c r="Y347" s="608"/>
      <c r="Z347" s="608"/>
      <c r="AA347" s="608"/>
      <c r="AB347" s="608"/>
      <c r="AC347" s="608"/>
      <c r="AD347" s="66"/>
      <c r="AG347" s="343">
        <f t="shared" si="6"/>
        <v>0</v>
      </c>
    </row>
    <row r="348" spans="1:33" ht="15" customHeight="1">
      <c r="A348" s="66"/>
      <c r="B348" s="580" t="s">
        <v>210</v>
      </c>
      <c r="C348" s="579" t="s">
        <v>329</v>
      </c>
      <c r="D348" s="579"/>
      <c r="E348" s="579"/>
      <c r="F348" s="456" t="s">
        <v>284</v>
      </c>
      <c r="G348" s="456"/>
      <c r="H348" s="462" t="s">
        <v>57</v>
      </c>
      <c r="I348" s="463"/>
      <c r="J348" s="463"/>
      <c r="K348" s="463"/>
      <c r="L348" s="463"/>
      <c r="M348" s="463"/>
      <c r="N348" s="463"/>
      <c r="O348" s="463"/>
      <c r="P348" s="464"/>
      <c r="Q348" s="605" t="str">
        <f t="shared" si="5"/>
        <v/>
      </c>
      <c r="R348" s="606"/>
      <c r="S348" s="606"/>
      <c r="T348" s="607"/>
      <c r="U348" s="608"/>
      <c r="V348" s="608"/>
      <c r="W348" s="608"/>
      <c r="X348" s="608"/>
      <c r="Y348" s="608"/>
      <c r="Z348" s="608"/>
      <c r="AA348" s="608"/>
      <c r="AB348" s="608"/>
      <c r="AC348" s="608"/>
      <c r="AD348" s="66"/>
      <c r="AG348" s="343">
        <f t="shared" si="6"/>
        <v>0</v>
      </c>
    </row>
    <row r="349" spans="1:33" ht="15" customHeight="1">
      <c r="A349" s="66"/>
      <c r="B349" s="580"/>
      <c r="C349" s="579"/>
      <c r="D349" s="579"/>
      <c r="E349" s="579"/>
      <c r="F349" s="456" t="s">
        <v>285</v>
      </c>
      <c r="G349" s="456"/>
      <c r="H349" s="462" t="s">
        <v>58</v>
      </c>
      <c r="I349" s="463"/>
      <c r="J349" s="463"/>
      <c r="K349" s="463"/>
      <c r="L349" s="463"/>
      <c r="M349" s="463"/>
      <c r="N349" s="463"/>
      <c r="O349" s="463"/>
      <c r="P349" s="464"/>
      <c r="Q349" s="605" t="str">
        <f t="shared" si="5"/>
        <v/>
      </c>
      <c r="R349" s="606"/>
      <c r="S349" s="606"/>
      <c r="T349" s="607"/>
      <c r="U349" s="608"/>
      <c r="V349" s="608"/>
      <c r="W349" s="608"/>
      <c r="X349" s="608"/>
      <c r="Y349" s="608"/>
      <c r="Z349" s="608"/>
      <c r="AA349" s="608"/>
      <c r="AB349" s="608"/>
      <c r="AC349" s="608"/>
      <c r="AD349" s="66"/>
      <c r="AG349" s="343">
        <f t="shared" si="6"/>
        <v>0</v>
      </c>
    </row>
    <row r="350" spans="1:33" ht="15" customHeight="1">
      <c r="A350" s="66"/>
      <c r="B350" s="580"/>
      <c r="C350" s="579"/>
      <c r="D350" s="579"/>
      <c r="E350" s="579"/>
      <c r="F350" s="456" t="s">
        <v>286</v>
      </c>
      <c r="G350" s="456"/>
      <c r="H350" s="462" t="s">
        <v>59</v>
      </c>
      <c r="I350" s="463"/>
      <c r="J350" s="463"/>
      <c r="K350" s="463"/>
      <c r="L350" s="463"/>
      <c r="M350" s="463"/>
      <c r="N350" s="463"/>
      <c r="O350" s="463"/>
      <c r="P350" s="464"/>
      <c r="Q350" s="605" t="str">
        <f t="shared" si="5"/>
        <v/>
      </c>
      <c r="R350" s="606"/>
      <c r="S350" s="606"/>
      <c r="T350" s="607"/>
      <c r="U350" s="608"/>
      <c r="V350" s="608"/>
      <c r="W350" s="608"/>
      <c r="X350" s="608"/>
      <c r="Y350" s="608"/>
      <c r="Z350" s="608"/>
      <c r="AA350" s="608"/>
      <c r="AB350" s="608"/>
      <c r="AC350" s="608"/>
      <c r="AD350" s="66"/>
      <c r="AG350" s="343">
        <f t="shared" si="6"/>
        <v>0</v>
      </c>
    </row>
    <row r="351" spans="1:33" ht="15" customHeight="1">
      <c r="A351" s="66"/>
      <c r="B351" s="580"/>
      <c r="C351" s="579"/>
      <c r="D351" s="579"/>
      <c r="E351" s="579"/>
      <c r="F351" s="456" t="s">
        <v>287</v>
      </c>
      <c r="G351" s="456"/>
      <c r="H351" s="462" t="s">
        <v>60</v>
      </c>
      <c r="I351" s="463"/>
      <c r="J351" s="463"/>
      <c r="K351" s="463"/>
      <c r="L351" s="463"/>
      <c r="M351" s="463"/>
      <c r="N351" s="463"/>
      <c r="O351" s="463"/>
      <c r="P351" s="464"/>
      <c r="Q351" s="605" t="str">
        <f t="shared" si="5"/>
        <v/>
      </c>
      <c r="R351" s="606"/>
      <c r="S351" s="606"/>
      <c r="T351" s="607"/>
      <c r="U351" s="608"/>
      <c r="V351" s="608"/>
      <c r="W351" s="608"/>
      <c r="X351" s="608"/>
      <c r="Y351" s="608"/>
      <c r="Z351" s="608"/>
      <c r="AA351" s="608"/>
      <c r="AB351" s="608"/>
      <c r="AC351" s="608"/>
      <c r="AD351" s="66"/>
      <c r="AG351" s="343">
        <f t="shared" si="6"/>
        <v>0</v>
      </c>
    </row>
    <row r="352" spans="1:33" ht="15" customHeight="1">
      <c r="A352" s="66"/>
      <c r="B352" s="580"/>
      <c r="C352" s="579"/>
      <c r="D352" s="579"/>
      <c r="E352" s="579"/>
      <c r="F352" s="456" t="s">
        <v>288</v>
      </c>
      <c r="G352" s="456"/>
      <c r="H352" s="462" t="s">
        <v>61</v>
      </c>
      <c r="I352" s="463"/>
      <c r="J352" s="463"/>
      <c r="K352" s="463"/>
      <c r="L352" s="463"/>
      <c r="M352" s="463"/>
      <c r="N352" s="463"/>
      <c r="O352" s="463"/>
      <c r="P352" s="464"/>
      <c r="Q352" s="605" t="str">
        <f t="shared" si="5"/>
        <v/>
      </c>
      <c r="R352" s="606"/>
      <c r="S352" s="606"/>
      <c r="T352" s="607"/>
      <c r="U352" s="608"/>
      <c r="V352" s="608"/>
      <c r="W352" s="608"/>
      <c r="X352" s="608"/>
      <c r="Y352" s="608"/>
      <c r="Z352" s="608"/>
      <c r="AA352" s="608"/>
      <c r="AB352" s="608"/>
      <c r="AC352" s="608"/>
      <c r="AD352" s="66"/>
      <c r="AG352" s="343">
        <f t="shared" si="6"/>
        <v>0</v>
      </c>
    </row>
    <row r="353" spans="1:33" ht="15" customHeight="1">
      <c r="A353" s="66"/>
      <c r="B353" s="580"/>
      <c r="C353" s="579"/>
      <c r="D353" s="579"/>
      <c r="E353" s="579"/>
      <c r="F353" s="456" t="s">
        <v>289</v>
      </c>
      <c r="G353" s="456"/>
      <c r="H353" s="462" t="s">
        <v>62</v>
      </c>
      <c r="I353" s="463"/>
      <c r="J353" s="463"/>
      <c r="K353" s="463"/>
      <c r="L353" s="463"/>
      <c r="M353" s="463"/>
      <c r="N353" s="463"/>
      <c r="O353" s="463"/>
      <c r="P353" s="464"/>
      <c r="Q353" s="605" t="str">
        <f t="shared" si="5"/>
        <v/>
      </c>
      <c r="R353" s="606"/>
      <c r="S353" s="606"/>
      <c r="T353" s="607"/>
      <c r="U353" s="608"/>
      <c r="V353" s="608"/>
      <c r="W353" s="608"/>
      <c r="X353" s="608"/>
      <c r="Y353" s="608"/>
      <c r="Z353" s="608"/>
      <c r="AA353" s="608"/>
      <c r="AB353" s="608"/>
      <c r="AC353" s="608"/>
      <c r="AD353" s="66"/>
      <c r="AG353" s="343">
        <f t="shared" si="6"/>
        <v>0</v>
      </c>
    </row>
    <row r="354" spans="1:33" ht="15" customHeight="1">
      <c r="A354" s="66"/>
      <c r="B354" s="580"/>
      <c r="C354" s="579"/>
      <c r="D354" s="579"/>
      <c r="E354" s="579"/>
      <c r="F354" s="456" t="s">
        <v>290</v>
      </c>
      <c r="G354" s="456"/>
      <c r="H354" s="462" t="s">
        <v>63</v>
      </c>
      <c r="I354" s="463"/>
      <c r="J354" s="463"/>
      <c r="K354" s="463"/>
      <c r="L354" s="463"/>
      <c r="M354" s="463"/>
      <c r="N354" s="463"/>
      <c r="O354" s="463"/>
      <c r="P354" s="464"/>
      <c r="Q354" s="605" t="str">
        <f t="shared" si="5"/>
        <v/>
      </c>
      <c r="R354" s="606"/>
      <c r="S354" s="606"/>
      <c r="T354" s="607"/>
      <c r="U354" s="608"/>
      <c r="V354" s="608"/>
      <c r="W354" s="608"/>
      <c r="X354" s="608"/>
      <c r="Y354" s="608"/>
      <c r="Z354" s="608"/>
      <c r="AA354" s="608"/>
      <c r="AB354" s="608"/>
      <c r="AC354" s="608"/>
      <c r="AD354" s="66"/>
      <c r="AG354" s="343">
        <f t="shared" si="6"/>
        <v>0</v>
      </c>
    </row>
    <row r="355" spans="1:33" ht="15" customHeight="1">
      <c r="A355" s="66"/>
      <c r="B355" s="580"/>
      <c r="C355" s="579"/>
      <c r="D355" s="579"/>
      <c r="E355" s="579"/>
      <c r="F355" s="456" t="s">
        <v>291</v>
      </c>
      <c r="G355" s="456"/>
      <c r="H355" s="462" t="s">
        <v>64</v>
      </c>
      <c r="I355" s="463"/>
      <c r="J355" s="463"/>
      <c r="K355" s="463"/>
      <c r="L355" s="463"/>
      <c r="M355" s="463"/>
      <c r="N355" s="463"/>
      <c r="O355" s="463"/>
      <c r="P355" s="464"/>
      <c r="Q355" s="605" t="str">
        <f t="shared" si="5"/>
        <v/>
      </c>
      <c r="R355" s="606"/>
      <c r="S355" s="606"/>
      <c r="T355" s="607"/>
      <c r="U355" s="608"/>
      <c r="V355" s="608"/>
      <c r="W355" s="608"/>
      <c r="X355" s="608"/>
      <c r="Y355" s="608"/>
      <c r="Z355" s="608"/>
      <c r="AA355" s="608"/>
      <c r="AB355" s="608"/>
      <c r="AC355" s="608"/>
      <c r="AD355" s="66"/>
      <c r="AG355" s="343">
        <f t="shared" si="6"/>
        <v>0</v>
      </c>
    </row>
    <row r="356" spans="1:33" ht="15" customHeight="1">
      <c r="A356" s="66"/>
      <c r="B356" s="580"/>
      <c r="C356" s="579"/>
      <c r="D356" s="579"/>
      <c r="E356" s="579"/>
      <c r="F356" s="456" t="s">
        <v>292</v>
      </c>
      <c r="G356" s="456"/>
      <c r="H356" s="462" t="s">
        <v>65</v>
      </c>
      <c r="I356" s="463"/>
      <c r="J356" s="463"/>
      <c r="K356" s="463"/>
      <c r="L356" s="463"/>
      <c r="M356" s="463"/>
      <c r="N356" s="463"/>
      <c r="O356" s="463"/>
      <c r="P356" s="464"/>
      <c r="Q356" s="605" t="str">
        <f t="shared" si="5"/>
        <v/>
      </c>
      <c r="R356" s="606"/>
      <c r="S356" s="606"/>
      <c r="T356" s="607"/>
      <c r="U356" s="608"/>
      <c r="V356" s="608"/>
      <c r="W356" s="608"/>
      <c r="X356" s="608"/>
      <c r="Y356" s="608"/>
      <c r="Z356" s="608"/>
      <c r="AA356" s="608"/>
      <c r="AB356" s="608"/>
      <c r="AC356" s="608"/>
      <c r="AD356" s="66"/>
      <c r="AG356" s="343">
        <f t="shared" si="6"/>
        <v>0</v>
      </c>
    </row>
    <row r="357" spans="1:33" ht="15" customHeight="1">
      <c r="A357" s="66"/>
      <c r="B357" s="580"/>
      <c r="C357" s="579"/>
      <c r="D357" s="579"/>
      <c r="E357" s="579"/>
      <c r="F357" s="456" t="s">
        <v>293</v>
      </c>
      <c r="G357" s="456"/>
      <c r="H357" s="462" t="s">
        <v>123</v>
      </c>
      <c r="I357" s="463"/>
      <c r="J357" s="463"/>
      <c r="K357" s="463"/>
      <c r="L357" s="463"/>
      <c r="M357" s="463"/>
      <c r="N357" s="463"/>
      <c r="O357" s="463"/>
      <c r="P357" s="464"/>
      <c r="Q357" s="605" t="str">
        <f t="shared" si="5"/>
        <v/>
      </c>
      <c r="R357" s="606"/>
      <c r="S357" s="606"/>
      <c r="T357" s="607"/>
      <c r="U357" s="608"/>
      <c r="V357" s="608"/>
      <c r="W357" s="608"/>
      <c r="X357" s="608"/>
      <c r="Y357" s="608"/>
      <c r="Z357" s="608"/>
      <c r="AA357" s="608"/>
      <c r="AB357" s="608"/>
      <c r="AC357" s="608"/>
      <c r="AD357" s="66"/>
      <c r="AG357" s="343">
        <f t="shared" si="6"/>
        <v>0</v>
      </c>
    </row>
    <row r="358" spans="1:33" ht="15" customHeight="1">
      <c r="A358" s="66"/>
      <c r="B358" s="580"/>
      <c r="C358" s="579"/>
      <c r="D358" s="579"/>
      <c r="E358" s="579"/>
      <c r="F358" s="456" t="s">
        <v>294</v>
      </c>
      <c r="G358" s="456"/>
      <c r="H358" s="462" t="s">
        <v>173</v>
      </c>
      <c r="I358" s="463"/>
      <c r="J358" s="463"/>
      <c r="K358" s="463"/>
      <c r="L358" s="463"/>
      <c r="M358" s="463"/>
      <c r="N358" s="463"/>
      <c r="O358" s="463"/>
      <c r="P358" s="464"/>
      <c r="Q358" s="605" t="str">
        <f t="shared" si="5"/>
        <v/>
      </c>
      <c r="R358" s="606"/>
      <c r="S358" s="606"/>
      <c r="T358" s="607"/>
      <c r="U358" s="608"/>
      <c r="V358" s="608"/>
      <c r="W358" s="608"/>
      <c r="X358" s="608"/>
      <c r="Y358" s="608"/>
      <c r="Z358" s="608"/>
      <c r="AA358" s="608"/>
      <c r="AB358" s="608"/>
      <c r="AC358" s="608"/>
      <c r="AD358" s="66"/>
      <c r="AG358" s="343">
        <f t="shared" si="6"/>
        <v>0</v>
      </c>
    </row>
    <row r="359" spans="1:33" ht="15" customHeight="1">
      <c r="A359" s="66"/>
      <c r="B359" s="580" t="s">
        <v>211</v>
      </c>
      <c r="C359" s="579" t="s">
        <v>330</v>
      </c>
      <c r="D359" s="579"/>
      <c r="E359" s="579"/>
      <c r="F359" s="456" t="s">
        <v>295</v>
      </c>
      <c r="G359" s="456"/>
      <c r="H359" s="462" t="s">
        <v>120</v>
      </c>
      <c r="I359" s="463"/>
      <c r="J359" s="463"/>
      <c r="K359" s="463"/>
      <c r="L359" s="463"/>
      <c r="M359" s="463"/>
      <c r="N359" s="463"/>
      <c r="O359" s="463"/>
      <c r="P359" s="464"/>
      <c r="Q359" s="605" t="str">
        <f t="shared" si="5"/>
        <v/>
      </c>
      <c r="R359" s="606"/>
      <c r="S359" s="606"/>
      <c r="T359" s="607"/>
      <c r="U359" s="608"/>
      <c r="V359" s="608"/>
      <c r="W359" s="608"/>
      <c r="X359" s="608"/>
      <c r="Y359" s="608"/>
      <c r="Z359" s="608"/>
      <c r="AA359" s="608"/>
      <c r="AB359" s="608"/>
      <c r="AC359" s="608"/>
      <c r="AD359" s="66"/>
      <c r="AG359" s="343">
        <f t="shared" si="6"/>
        <v>0</v>
      </c>
    </row>
    <row r="360" spans="1:33" ht="15" customHeight="1">
      <c r="A360" s="66"/>
      <c r="B360" s="580"/>
      <c r="C360" s="579"/>
      <c r="D360" s="579"/>
      <c r="E360" s="579"/>
      <c r="F360" s="456" t="s">
        <v>296</v>
      </c>
      <c r="G360" s="456"/>
      <c r="H360" s="462" t="s">
        <v>66</v>
      </c>
      <c r="I360" s="463"/>
      <c r="J360" s="463"/>
      <c r="K360" s="463"/>
      <c r="L360" s="463"/>
      <c r="M360" s="463"/>
      <c r="N360" s="463"/>
      <c r="O360" s="463"/>
      <c r="P360" s="464"/>
      <c r="Q360" s="605" t="str">
        <f t="shared" si="5"/>
        <v/>
      </c>
      <c r="R360" s="606"/>
      <c r="S360" s="606"/>
      <c r="T360" s="607"/>
      <c r="U360" s="608"/>
      <c r="V360" s="608"/>
      <c r="W360" s="608"/>
      <c r="X360" s="608"/>
      <c r="Y360" s="608"/>
      <c r="Z360" s="608"/>
      <c r="AA360" s="608"/>
      <c r="AB360" s="608"/>
      <c r="AC360" s="608"/>
      <c r="AD360" s="66"/>
      <c r="AG360" s="343">
        <f t="shared" si="6"/>
        <v>0</v>
      </c>
    </row>
    <row r="361" spans="1:33" ht="15" customHeight="1">
      <c r="A361" s="66"/>
      <c r="B361" s="580"/>
      <c r="C361" s="579"/>
      <c r="D361" s="579"/>
      <c r="E361" s="579"/>
      <c r="F361" s="456" t="s">
        <v>297</v>
      </c>
      <c r="G361" s="456"/>
      <c r="H361" s="462" t="s">
        <v>67</v>
      </c>
      <c r="I361" s="463"/>
      <c r="J361" s="463"/>
      <c r="K361" s="463"/>
      <c r="L361" s="463"/>
      <c r="M361" s="463"/>
      <c r="N361" s="463"/>
      <c r="O361" s="463"/>
      <c r="P361" s="464"/>
      <c r="Q361" s="605" t="str">
        <f t="shared" si="5"/>
        <v/>
      </c>
      <c r="R361" s="606"/>
      <c r="S361" s="606"/>
      <c r="T361" s="607"/>
      <c r="U361" s="608"/>
      <c r="V361" s="608"/>
      <c r="W361" s="608"/>
      <c r="X361" s="608"/>
      <c r="Y361" s="608"/>
      <c r="Z361" s="608"/>
      <c r="AA361" s="608"/>
      <c r="AB361" s="608"/>
      <c r="AC361" s="608"/>
      <c r="AD361" s="66"/>
      <c r="AG361" s="343">
        <f t="shared" si="6"/>
        <v>0</v>
      </c>
    </row>
    <row r="362" spans="1:33" ht="24" customHeight="1">
      <c r="A362" s="66"/>
      <c r="B362" s="580"/>
      <c r="C362" s="579"/>
      <c r="D362" s="579"/>
      <c r="E362" s="579"/>
      <c r="F362" s="456" t="s">
        <v>298</v>
      </c>
      <c r="G362" s="456"/>
      <c r="H362" s="462" t="s">
        <v>68</v>
      </c>
      <c r="I362" s="463"/>
      <c r="J362" s="463"/>
      <c r="K362" s="463"/>
      <c r="L362" s="463"/>
      <c r="M362" s="463"/>
      <c r="N362" s="463"/>
      <c r="O362" s="463"/>
      <c r="P362" s="464"/>
      <c r="Q362" s="605" t="str">
        <f t="shared" si="5"/>
        <v/>
      </c>
      <c r="R362" s="606"/>
      <c r="S362" s="606"/>
      <c r="T362" s="607"/>
      <c r="U362" s="608"/>
      <c r="V362" s="608"/>
      <c r="W362" s="608"/>
      <c r="X362" s="608"/>
      <c r="Y362" s="608"/>
      <c r="Z362" s="608"/>
      <c r="AA362" s="608"/>
      <c r="AB362" s="608"/>
      <c r="AC362" s="608"/>
      <c r="AD362" s="66"/>
      <c r="AG362" s="343">
        <f t="shared" si="6"/>
        <v>0</v>
      </c>
    </row>
    <row r="363" spans="1:33" ht="24" customHeight="1">
      <c r="A363" s="66"/>
      <c r="B363" s="580"/>
      <c r="C363" s="579"/>
      <c r="D363" s="579"/>
      <c r="E363" s="579"/>
      <c r="F363" s="456" t="s">
        <v>299</v>
      </c>
      <c r="G363" s="456"/>
      <c r="H363" s="462" t="s">
        <v>69</v>
      </c>
      <c r="I363" s="463"/>
      <c r="J363" s="463"/>
      <c r="K363" s="463"/>
      <c r="L363" s="463"/>
      <c r="M363" s="463"/>
      <c r="N363" s="463"/>
      <c r="O363" s="463"/>
      <c r="P363" s="464"/>
      <c r="Q363" s="605" t="str">
        <f t="shared" si="5"/>
        <v/>
      </c>
      <c r="R363" s="606"/>
      <c r="S363" s="606"/>
      <c r="T363" s="607"/>
      <c r="U363" s="608"/>
      <c r="V363" s="608"/>
      <c r="W363" s="608"/>
      <c r="X363" s="608"/>
      <c r="Y363" s="608"/>
      <c r="Z363" s="608"/>
      <c r="AA363" s="608"/>
      <c r="AB363" s="608"/>
      <c r="AC363" s="608"/>
      <c r="AD363" s="66"/>
      <c r="AG363" s="343">
        <f t="shared" si="6"/>
        <v>0</v>
      </c>
    </row>
    <row r="364" spans="1:33" ht="15" customHeight="1">
      <c r="A364" s="66"/>
      <c r="B364" s="580"/>
      <c r="C364" s="579"/>
      <c r="D364" s="579"/>
      <c r="E364" s="579"/>
      <c r="F364" s="456" t="s">
        <v>300</v>
      </c>
      <c r="G364" s="456"/>
      <c r="H364" s="462" t="s">
        <v>70</v>
      </c>
      <c r="I364" s="463"/>
      <c r="J364" s="463"/>
      <c r="K364" s="463"/>
      <c r="L364" s="463"/>
      <c r="M364" s="463"/>
      <c r="N364" s="463"/>
      <c r="O364" s="463"/>
      <c r="P364" s="464"/>
      <c r="Q364" s="605" t="str">
        <f t="shared" si="5"/>
        <v/>
      </c>
      <c r="R364" s="606"/>
      <c r="S364" s="606"/>
      <c r="T364" s="607"/>
      <c r="U364" s="608"/>
      <c r="V364" s="608"/>
      <c r="W364" s="608"/>
      <c r="X364" s="608"/>
      <c r="Y364" s="608"/>
      <c r="Z364" s="608"/>
      <c r="AA364" s="608"/>
      <c r="AB364" s="608"/>
      <c r="AC364" s="608"/>
      <c r="AD364" s="66"/>
      <c r="AG364" s="343">
        <f t="shared" si="6"/>
        <v>0</v>
      </c>
    </row>
    <row r="365" spans="1:33" ht="15" customHeight="1">
      <c r="A365" s="66"/>
      <c r="B365" s="580"/>
      <c r="C365" s="579"/>
      <c r="D365" s="579"/>
      <c r="E365" s="579"/>
      <c r="F365" s="456" t="s">
        <v>301</v>
      </c>
      <c r="G365" s="456"/>
      <c r="H365" s="462" t="s">
        <v>71</v>
      </c>
      <c r="I365" s="463"/>
      <c r="J365" s="463"/>
      <c r="K365" s="463"/>
      <c r="L365" s="463"/>
      <c r="M365" s="463"/>
      <c r="N365" s="463"/>
      <c r="O365" s="463"/>
      <c r="P365" s="464"/>
      <c r="Q365" s="605" t="str">
        <f t="shared" si="5"/>
        <v/>
      </c>
      <c r="R365" s="606"/>
      <c r="S365" s="606"/>
      <c r="T365" s="607"/>
      <c r="U365" s="608"/>
      <c r="V365" s="608"/>
      <c r="W365" s="608"/>
      <c r="X365" s="608"/>
      <c r="Y365" s="608"/>
      <c r="Z365" s="608"/>
      <c r="AA365" s="608"/>
      <c r="AB365" s="608"/>
      <c r="AC365" s="608"/>
      <c r="AD365" s="66"/>
      <c r="AG365" s="343">
        <f t="shared" si="6"/>
        <v>0</v>
      </c>
    </row>
    <row r="366" spans="1:33" ht="15" customHeight="1">
      <c r="A366" s="66"/>
      <c r="B366" s="580"/>
      <c r="C366" s="579"/>
      <c r="D366" s="579"/>
      <c r="E366" s="579"/>
      <c r="F366" s="456" t="s">
        <v>302</v>
      </c>
      <c r="G366" s="456"/>
      <c r="H366" s="462" t="s">
        <v>72</v>
      </c>
      <c r="I366" s="463"/>
      <c r="J366" s="463"/>
      <c r="K366" s="463"/>
      <c r="L366" s="463"/>
      <c r="M366" s="463"/>
      <c r="N366" s="463"/>
      <c r="O366" s="463"/>
      <c r="P366" s="464"/>
      <c r="Q366" s="605" t="str">
        <f t="shared" si="5"/>
        <v/>
      </c>
      <c r="R366" s="606"/>
      <c r="S366" s="606"/>
      <c r="T366" s="607"/>
      <c r="U366" s="608"/>
      <c r="V366" s="608"/>
      <c r="W366" s="608"/>
      <c r="X366" s="608"/>
      <c r="Y366" s="608"/>
      <c r="Z366" s="608"/>
      <c r="AA366" s="608"/>
      <c r="AB366" s="608"/>
      <c r="AC366" s="608"/>
      <c r="AD366" s="66"/>
      <c r="AG366" s="343">
        <f t="shared" si="6"/>
        <v>0</v>
      </c>
    </row>
    <row r="367" spans="1:33" ht="15" customHeight="1">
      <c r="A367" s="66"/>
      <c r="B367" s="580"/>
      <c r="C367" s="579"/>
      <c r="D367" s="579"/>
      <c r="E367" s="579"/>
      <c r="F367" s="456" t="s">
        <v>303</v>
      </c>
      <c r="G367" s="456"/>
      <c r="H367" s="462" t="s">
        <v>73</v>
      </c>
      <c r="I367" s="463"/>
      <c r="J367" s="463"/>
      <c r="K367" s="463"/>
      <c r="L367" s="463"/>
      <c r="M367" s="463"/>
      <c r="N367" s="463"/>
      <c r="O367" s="463"/>
      <c r="P367" s="464"/>
      <c r="Q367" s="605" t="str">
        <f t="shared" si="5"/>
        <v/>
      </c>
      <c r="R367" s="606"/>
      <c r="S367" s="606"/>
      <c r="T367" s="607"/>
      <c r="U367" s="608"/>
      <c r="V367" s="608"/>
      <c r="W367" s="608"/>
      <c r="X367" s="608"/>
      <c r="Y367" s="608"/>
      <c r="Z367" s="608"/>
      <c r="AA367" s="608"/>
      <c r="AB367" s="608"/>
      <c r="AC367" s="608"/>
      <c r="AD367" s="66"/>
      <c r="AG367" s="343">
        <f t="shared" si="6"/>
        <v>0</v>
      </c>
    </row>
    <row r="368" spans="1:33" ht="15" customHeight="1">
      <c r="A368" s="66"/>
      <c r="B368" s="580"/>
      <c r="C368" s="579"/>
      <c r="D368" s="579"/>
      <c r="E368" s="579"/>
      <c r="F368" s="456" t="s">
        <v>304</v>
      </c>
      <c r="G368" s="456"/>
      <c r="H368" s="462" t="s">
        <v>174</v>
      </c>
      <c r="I368" s="463"/>
      <c r="J368" s="463"/>
      <c r="K368" s="463"/>
      <c r="L368" s="463"/>
      <c r="M368" s="463"/>
      <c r="N368" s="463"/>
      <c r="O368" s="463"/>
      <c r="P368" s="464"/>
      <c r="Q368" s="605" t="str">
        <f t="shared" si="5"/>
        <v/>
      </c>
      <c r="R368" s="606"/>
      <c r="S368" s="606"/>
      <c r="T368" s="607"/>
      <c r="U368" s="608"/>
      <c r="V368" s="608"/>
      <c r="W368" s="608"/>
      <c r="X368" s="608"/>
      <c r="Y368" s="608"/>
      <c r="Z368" s="608"/>
      <c r="AA368" s="608"/>
      <c r="AB368" s="608"/>
      <c r="AC368" s="608"/>
      <c r="AD368" s="66"/>
      <c r="AG368" s="343">
        <f t="shared" si="6"/>
        <v>0</v>
      </c>
    </row>
    <row r="369" spans="1:33" ht="15" customHeight="1">
      <c r="A369" s="66"/>
      <c r="B369" s="580" t="s">
        <v>212</v>
      </c>
      <c r="C369" s="579" t="s">
        <v>331</v>
      </c>
      <c r="D369" s="579"/>
      <c r="E369" s="579"/>
      <c r="F369" s="456" t="s">
        <v>305</v>
      </c>
      <c r="G369" s="456"/>
      <c r="H369" s="462" t="s">
        <v>74</v>
      </c>
      <c r="I369" s="463"/>
      <c r="J369" s="463"/>
      <c r="K369" s="463"/>
      <c r="L369" s="463"/>
      <c r="M369" s="463"/>
      <c r="N369" s="463"/>
      <c r="O369" s="463"/>
      <c r="P369" s="464"/>
      <c r="Q369" s="605" t="str">
        <f t="shared" si="5"/>
        <v/>
      </c>
      <c r="R369" s="606"/>
      <c r="S369" s="606"/>
      <c r="T369" s="607"/>
      <c r="U369" s="608"/>
      <c r="V369" s="608"/>
      <c r="W369" s="608"/>
      <c r="X369" s="608"/>
      <c r="Y369" s="608"/>
      <c r="Z369" s="608"/>
      <c r="AA369" s="608"/>
      <c r="AB369" s="608"/>
      <c r="AC369" s="608"/>
      <c r="AD369" s="66"/>
      <c r="AG369" s="343">
        <f t="shared" si="6"/>
        <v>0</v>
      </c>
    </row>
    <row r="370" spans="1:33" ht="15" customHeight="1">
      <c r="A370" s="66"/>
      <c r="B370" s="580"/>
      <c r="C370" s="579"/>
      <c r="D370" s="579"/>
      <c r="E370" s="579"/>
      <c r="F370" s="456" t="s">
        <v>306</v>
      </c>
      <c r="G370" s="456"/>
      <c r="H370" s="462" t="s">
        <v>75</v>
      </c>
      <c r="I370" s="463"/>
      <c r="J370" s="463"/>
      <c r="K370" s="463"/>
      <c r="L370" s="463"/>
      <c r="M370" s="463"/>
      <c r="N370" s="463"/>
      <c r="O370" s="463"/>
      <c r="P370" s="464"/>
      <c r="Q370" s="605" t="str">
        <f t="shared" si="5"/>
        <v/>
      </c>
      <c r="R370" s="606"/>
      <c r="S370" s="606"/>
      <c r="T370" s="607"/>
      <c r="U370" s="608"/>
      <c r="V370" s="608"/>
      <c r="W370" s="608"/>
      <c r="X370" s="608"/>
      <c r="Y370" s="608"/>
      <c r="Z370" s="608"/>
      <c r="AA370" s="608"/>
      <c r="AB370" s="608"/>
      <c r="AC370" s="608"/>
      <c r="AD370" s="66"/>
      <c r="AG370" s="343">
        <f t="shared" si="6"/>
        <v>0</v>
      </c>
    </row>
    <row r="371" spans="1:33" ht="15" customHeight="1">
      <c r="A371" s="66"/>
      <c r="B371" s="580"/>
      <c r="C371" s="579"/>
      <c r="D371" s="579"/>
      <c r="E371" s="579"/>
      <c r="F371" s="456" t="s">
        <v>307</v>
      </c>
      <c r="G371" s="456"/>
      <c r="H371" s="462" t="s">
        <v>76</v>
      </c>
      <c r="I371" s="463"/>
      <c r="J371" s="463"/>
      <c r="K371" s="463"/>
      <c r="L371" s="463"/>
      <c r="M371" s="463"/>
      <c r="N371" s="463"/>
      <c r="O371" s="463"/>
      <c r="P371" s="464"/>
      <c r="Q371" s="605" t="str">
        <f t="shared" si="5"/>
        <v/>
      </c>
      <c r="R371" s="606"/>
      <c r="S371" s="606"/>
      <c r="T371" s="607"/>
      <c r="U371" s="608"/>
      <c r="V371" s="608"/>
      <c r="W371" s="608"/>
      <c r="X371" s="608"/>
      <c r="Y371" s="608"/>
      <c r="Z371" s="608"/>
      <c r="AA371" s="608"/>
      <c r="AB371" s="608"/>
      <c r="AC371" s="608"/>
      <c r="AD371" s="66"/>
      <c r="AG371" s="343">
        <f t="shared" si="6"/>
        <v>0</v>
      </c>
    </row>
    <row r="372" spans="1:33" ht="15" customHeight="1">
      <c r="A372" s="66"/>
      <c r="B372" s="580"/>
      <c r="C372" s="579"/>
      <c r="D372" s="579"/>
      <c r="E372" s="579"/>
      <c r="F372" s="456" t="s">
        <v>308</v>
      </c>
      <c r="G372" s="456"/>
      <c r="H372" s="462" t="s">
        <v>77</v>
      </c>
      <c r="I372" s="463"/>
      <c r="J372" s="463"/>
      <c r="K372" s="463"/>
      <c r="L372" s="463"/>
      <c r="M372" s="463"/>
      <c r="N372" s="463"/>
      <c r="O372" s="463"/>
      <c r="P372" s="464"/>
      <c r="Q372" s="605" t="str">
        <f t="shared" si="5"/>
        <v/>
      </c>
      <c r="R372" s="606"/>
      <c r="S372" s="606"/>
      <c r="T372" s="607"/>
      <c r="U372" s="608"/>
      <c r="V372" s="608"/>
      <c r="W372" s="608"/>
      <c r="X372" s="608"/>
      <c r="Y372" s="608"/>
      <c r="Z372" s="608"/>
      <c r="AA372" s="608"/>
      <c r="AB372" s="608"/>
      <c r="AC372" s="608"/>
      <c r="AD372" s="66"/>
      <c r="AG372" s="343">
        <f t="shared" si="6"/>
        <v>0</v>
      </c>
    </row>
    <row r="373" spans="1:33" ht="15" customHeight="1">
      <c r="A373" s="66"/>
      <c r="B373" s="580"/>
      <c r="C373" s="579"/>
      <c r="D373" s="579"/>
      <c r="E373" s="579"/>
      <c r="F373" s="456" t="s">
        <v>309</v>
      </c>
      <c r="G373" s="456"/>
      <c r="H373" s="462" t="s">
        <v>78</v>
      </c>
      <c r="I373" s="463"/>
      <c r="J373" s="463"/>
      <c r="K373" s="463"/>
      <c r="L373" s="463"/>
      <c r="M373" s="463"/>
      <c r="N373" s="463"/>
      <c r="O373" s="463"/>
      <c r="P373" s="464"/>
      <c r="Q373" s="605" t="str">
        <f t="shared" si="5"/>
        <v/>
      </c>
      <c r="R373" s="606"/>
      <c r="S373" s="606"/>
      <c r="T373" s="607"/>
      <c r="U373" s="608"/>
      <c r="V373" s="608"/>
      <c r="W373" s="608"/>
      <c r="X373" s="608"/>
      <c r="Y373" s="608"/>
      <c r="Z373" s="608"/>
      <c r="AA373" s="608"/>
      <c r="AB373" s="608"/>
      <c r="AC373" s="608"/>
      <c r="AD373" s="66"/>
      <c r="AG373" s="343">
        <f t="shared" si="6"/>
        <v>0</v>
      </c>
    </row>
    <row r="374" spans="1:33" ht="15" customHeight="1">
      <c r="A374" s="66"/>
      <c r="B374" s="580"/>
      <c r="C374" s="579"/>
      <c r="D374" s="579"/>
      <c r="E374" s="579"/>
      <c r="F374" s="456" t="s">
        <v>310</v>
      </c>
      <c r="G374" s="456"/>
      <c r="H374" s="462" t="s">
        <v>175</v>
      </c>
      <c r="I374" s="463"/>
      <c r="J374" s="463"/>
      <c r="K374" s="463"/>
      <c r="L374" s="463"/>
      <c r="M374" s="463"/>
      <c r="N374" s="463"/>
      <c r="O374" s="463"/>
      <c r="P374" s="464"/>
      <c r="Q374" s="605" t="str">
        <f t="shared" si="5"/>
        <v/>
      </c>
      <c r="R374" s="606"/>
      <c r="S374" s="606"/>
      <c r="T374" s="607"/>
      <c r="U374" s="608"/>
      <c r="V374" s="608"/>
      <c r="W374" s="608"/>
      <c r="X374" s="608"/>
      <c r="Y374" s="608"/>
      <c r="Z374" s="608"/>
      <c r="AA374" s="608"/>
      <c r="AB374" s="608"/>
      <c r="AC374" s="608"/>
      <c r="AD374" s="66"/>
      <c r="AG374" s="343">
        <f t="shared" si="6"/>
        <v>0</v>
      </c>
    </row>
    <row r="375" spans="1:33" ht="15" customHeight="1">
      <c r="A375" s="66"/>
      <c r="B375" s="580" t="s">
        <v>213</v>
      </c>
      <c r="C375" s="579" t="s">
        <v>332</v>
      </c>
      <c r="D375" s="579"/>
      <c r="E375" s="579"/>
      <c r="F375" s="456" t="s">
        <v>311</v>
      </c>
      <c r="G375" s="456"/>
      <c r="H375" s="613" t="s">
        <v>122</v>
      </c>
      <c r="I375" s="613"/>
      <c r="J375" s="613"/>
      <c r="K375" s="613"/>
      <c r="L375" s="613"/>
      <c r="M375" s="613"/>
      <c r="N375" s="613"/>
      <c r="O375" s="613"/>
      <c r="P375" s="613"/>
      <c r="Q375" s="605" t="str">
        <f t="shared" si="5"/>
        <v/>
      </c>
      <c r="R375" s="606"/>
      <c r="S375" s="606"/>
      <c r="T375" s="607"/>
      <c r="U375" s="608"/>
      <c r="V375" s="608"/>
      <c r="W375" s="608"/>
      <c r="X375" s="608"/>
      <c r="Y375" s="608"/>
      <c r="Z375" s="608"/>
      <c r="AA375" s="608"/>
      <c r="AB375" s="608"/>
      <c r="AC375" s="608"/>
      <c r="AD375" s="66"/>
      <c r="AG375" s="343">
        <f t="shared" si="6"/>
        <v>0</v>
      </c>
    </row>
    <row r="376" spans="1:33" ht="15" customHeight="1">
      <c r="A376" s="66"/>
      <c r="B376" s="580"/>
      <c r="C376" s="579"/>
      <c r="D376" s="579"/>
      <c r="E376" s="579"/>
      <c r="F376" s="456" t="s">
        <v>312</v>
      </c>
      <c r="G376" s="456"/>
      <c r="H376" s="613" t="s">
        <v>121</v>
      </c>
      <c r="I376" s="613"/>
      <c r="J376" s="613"/>
      <c r="K376" s="613"/>
      <c r="L376" s="613"/>
      <c r="M376" s="613"/>
      <c r="N376" s="613"/>
      <c r="O376" s="613"/>
      <c r="P376" s="613"/>
      <c r="Q376" s="605" t="str">
        <f t="shared" si="5"/>
        <v/>
      </c>
      <c r="R376" s="606"/>
      <c r="S376" s="606"/>
      <c r="T376" s="607"/>
      <c r="U376" s="608"/>
      <c r="V376" s="608"/>
      <c r="W376" s="608"/>
      <c r="X376" s="608"/>
      <c r="Y376" s="608"/>
      <c r="Z376" s="608"/>
      <c r="AA376" s="608"/>
      <c r="AB376" s="608"/>
      <c r="AC376" s="608"/>
      <c r="AD376" s="66"/>
      <c r="AG376" s="343">
        <f t="shared" si="6"/>
        <v>0</v>
      </c>
    </row>
    <row r="377" spans="1:33" ht="24" customHeight="1">
      <c r="A377" s="66"/>
      <c r="B377" s="580"/>
      <c r="C377" s="579"/>
      <c r="D377" s="579"/>
      <c r="E377" s="579"/>
      <c r="F377" s="456" t="s">
        <v>313</v>
      </c>
      <c r="G377" s="456"/>
      <c r="H377" s="613" t="s">
        <v>79</v>
      </c>
      <c r="I377" s="613"/>
      <c r="J377" s="613"/>
      <c r="K377" s="613"/>
      <c r="L377" s="613"/>
      <c r="M377" s="613"/>
      <c r="N377" s="613"/>
      <c r="O377" s="613"/>
      <c r="P377" s="613"/>
      <c r="Q377" s="605" t="str">
        <f t="shared" si="5"/>
        <v/>
      </c>
      <c r="R377" s="606"/>
      <c r="S377" s="606"/>
      <c r="T377" s="607"/>
      <c r="U377" s="608"/>
      <c r="V377" s="608"/>
      <c r="W377" s="608"/>
      <c r="X377" s="608"/>
      <c r="Y377" s="608"/>
      <c r="Z377" s="608"/>
      <c r="AA377" s="608"/>
      <c r="AB377" s="608"/>
      <c r="AC377" s="608"/>
      <c r="AD377" s="66"/>
      <c r="AG377" s="343">
        <f t="shared" si="6"/>
        <v>0</v>
      </c>
    </row>
    <row r="378" spans="1:33" ht="15" customHeight="1">
      <c r="A378" s="66"/>
      <c r="B378" s="580"/>
      <c r="C378" s="579"/>
      <c r="D378" s="579"/>
      <c r="E378" s="579"/>
      <c r="F378" s="456" t="s">
        <v>314</v>
      </c>
      <c r="G378" s="456"/>
      <c r="H378" s="613" t="s">
        <v>176</v>
      </c>
      <c r="I378" s="613"/>
      <c r="J378" s="613"/>
      <c r="K378" s="613"/>
      <c r="L378" s="613"/>
      <c r="M378" s="613"/>
      <c r="N378" s="613"/>
      <c r="O378" s="613"/>
      <c r="P378" s="613"/>
      <c r="Q378" s="605" t="str">
        <f t="shared" si="5"/>
        <v/>
      </c>
      <c r="R378" s="606"/>
      <c r="S378" s="606"/>
      <c r="T378" s="607"/>
      <c r="U378" s="608"/>
      <c r="V378" s="608"/>
      <c r="W378" s="608"/>
      <c r="X378" s="608"/>
      <c r="Y378" s="608"/>
      <c r="Z378" s="608"/>
      <c r="AA378" s="608"/>
      <c r="AB378" s="608"/>
      <c r="AC378" s="608"/>
      <c r="AD378" s="66"/>
      <c r="AG378" s="343">
        <f t="shared" si="6"/>
        <v>0</v>
      </c>
    </row>
    <row r="379" spans="1:33" ht="15" customHeight="1">
      <c r="A379" s="66"/>
      <c r="B379" s="580" t="s">
        <v>214</v>
      </c>
      <c r="C379" s="579" t="s">
        <v>333</v>
      </c>
      <c r="D379" s="579"/>
      <c r="E379" s="579"/>
      <c r="F379" s="456" t="s">
        <v>315</v>
      </c>
      <c r="G379" s="456"/>
      <c r="H379" s="613" t="s">
        <v>80</v>
      </c>
      <c r="I379" s="613"/>
      <c r="J379" s="613"/>
      <c r="K379" s="613"/>
      <c r="L379" s="613"/>
      <c r="M379" s="613"/>
      <c r="N379" s="613"/>
      <c r="O379" s="613"/>
      <c r="P379" s="613"/>
      <c r="Q379" s="605" t="str">
        <f t="shared" si="5"/>
        <v/>
      </c>
      <c r="R379" s="606"/>
      <c r="S379" s="606"/>
      <c r="T379" s="607"/>
      <c r="U379" s="608"/>
      <c r="V379" s="608"/>
      <c r="W379" s="608"/>
      <c r="X379" s="608"/>
      <c r="Y379" s="608"/>
      <c r="Z379" s="608"/>
      <c r="AA379" s="608"/>
      <c r="AB379" s="608"/>
      <c r="AC379" s="608"/>
      <c r="AD379" s="66"/>
      <c r="AG379" s="343">
        <f t="shared" si="6"/>
        <v>0</v>
      </c>
    </row>
    <row r="380" spans="1:33" ht="15" customHeight="1">
      <c r="A380" s="66"/>
      <c r="B380" s="580"/>
      <c r="C380" s="579"/>
      <c r="D380" s="579"/>
      <c r="E380" s="579"/>
      <c r="F380" s="456" t="s">
        <v>316</v>
      </c>
      <c r="G380" s="456"/>
      <c r="H380" s="613" t="s">
        <v>81</v>
      </c>
      <c r="I380" s="613"/>
      <c r="J380" s="613"/>
      <c r="K380" s="613"/>
      <c r="L380" s="613"/>
      <c r="M380" s="613"/>
      <c r="N380" s="613"/>
      <c r="O380" s="613"/>
      <c r="P380" s="613"/>
      <c r="Q380" s="605" t="str">
        <f t="shared" si="5"/>
        <v/>
      </c>
      <c r="R380" s="606"/>
      <c r="S380" s="606"/>
      <c r="T380" s="607"/>
      <c r="U380" s="608"/>
      <c r="V380" s="608"/>
      <c r="W380" s="608"/>
      <c r="X380" s="608"/>
      <c r="Y380" s="608"/>
      <c r="Z380" s="608"/>
      <c r="AA380" s="608"/>
      <c r="AB380" s="608"/>
      <c r="AC380" s="608"/>
      <c r="AD380" s="66"/>
      <c r="AG380" s="343">
        <f t="shared" si="6"/>
        <v>0</v>
      </c>
    </row>
    <row r="381" spans="1:33" ht="15" customHeight="1">
      <c r="A381" s="66"/>
      <c r="B381" s="580"/>
      <c r="C381" s="579"/>
      <c r="D381" s="579"/>
      <c r="E381" s="579"/>
      <c r="F381" s="456" t="s">
        <v>317</v>
      </c>
      <c r="G381" s="456"/>
      <c r="H381" s="613" t="s">
        <v>82</v>
      </c>
      <c r="I381" s="613"/>
      <c r="J381" s="613"/>
      <c r="K381" s="613"/>
      <c r="L381" s="613"/>
      <c r="M381" s="613"/>
      <c r="N381" s="613"/>
      <c r="O381" s="613"/>
      <c r="P381" s="613"/>
      <c r="Q381" s="605" t="str">
        <f t="shared" si="5"/>
        <v/>
      </c>
      <c r="R381" s="606"/>
      <c r="S381" s="606"/>
      <c r="T381" s="607"/>
      <c r="U381" s="608"/>
      <c r="V381" s="608"/>
      <c r="W381" s="608"/>
      <c r="X381" s="608"/>
      <c r="Y381" s="608"/>
      <c r="Z381" s="608"/>
      <c r="AA381" s="608"/>
      <c r="AB381" s="608"/>
      <c r="AC381" s="608"/>
      <c r="AD381" s="66"/>
      <c r="AG381" s="343">
        <f t="shared" si="6"/>
        <v>0</v>
      </c>
    </row>
    <row r="382" spans="1:33" ht="15" customHeight="1">
      <c r="A382" s="66"/>
      <c r="B382" s="580"/>
      <c r="C382" s="579"/>
      <c r="D382" s="579"/>
      <c r="E382" s="579"/>
      <c r="F382" s="456" t="s">
        <v>318</v>
      </c>
      <c r="G382" s="456"/>
      <c r="H382" s="613" t="s">
        <v>83</v>
      </c>
      <c r="I382" s="613"/>
      <c r="J382" s="613"/>
      <c r="K382" s="613"/>
      <c r="L382" s="613"/>
      <c r="M382" s="613"/>
      <c r="N382" s="613"/>
      <c r="O382" s="613"/>
      <c r="P382" s="613"/>
      <c r="Q382" s="605" t="str">
        <f t="shared" si="5"/>
        <v/>
      </c>
      <c r="R382" s="606"/>
      <c r="S382" s="606"/>
      <c r="T382" s="607"/>
      <c r="U382" s="608"/>
      <c r="V382" s="608"/>
      <c r="W382" s="608"/>
      <c r="X382" s="608"/>
      <c r="Y382" s="608"/>
      <c r="Z382" s="608"/>
      <c r="AA382" s="608"/>
      <c r="AB382" s="608"/>
      <c r="AC382" s="608"/>
      <c r="AD382" s="66"/>
      <c r="AG382" s="343">
        <f t="shared" si="6"/>
        <v>0</v>
      </c>
    </row>
    <row r="383" spans="1:33" ht="15" customHeight="1">
      <c r="A383" s="66"/>
      <c r="B383" s="580"/>
      <c r="C383" s="579"/>
      <c r="D383" s="579"/>
      <c r="E383" s="579"/>
      <c r="F383" s="456" t="s">
        <v>319</v>
      </c>
      <c r="G383" s="456"/>
      <c r="H383" s="613" t="s">
        <v>84</v>
      </c>
      <c r="I383" s="613"/>
      <c r="J383" s="613"/>
      <c r="K383" s="613"/>
      <c r="L383" s="613"/>
      <c r="M383" s="613"/>
      <c r="N383" s="613"/>
      <c r="O383" s="613"/>
      <c r="P383" s="613"/>
      <c r="Q383" s="605" t="str">
        <f t="shared" si="5"/>
        <v/>
      </c>
      <c r="R383" s="606"/>
      <c r="S383" s="606"/>
      <c r="T383" s="607"/>
      <c r="U383" s="608"/>
      <c r="V383" s="608"/>
      <c r="W383" s="608"/>
      <c r="X383" s="608"/>
      <c r="Y383" s="608"/>
      <c r="Z383" s="608"/>
      <c r="AA383" s="608"/>
      <c r="AB383" s="608"/>
      <c r="AC383" s="608"/>
      <c r="AD383" s="66"/>
      <c r="AG383" s="343">
        <f t="shared" si="6"/>
        <v>0</v>
      </c>
    </row>
    <row r="384" spans="1:33" ht="24" customHeight="1">
      <c r="A384" s="66"/>
      <c r="B384" s="580"/>
      <c r="C384" s="579"/>
      <c r="D384" s="579"/>
      <c r="E384" s="579"/>
      <c r="F384" s="456" t="s">
        <v>320</v>
      </c>
      <c r="G384" s="456"/>
      <c r="H384" s="613" t="s">
        <v>85</v>
      </c>
      <c r="I384" s="613"/>
      <c r="J384" s="613"/>
      <c r="K384" s="613"/>
      <c r="L384" s="613"/>
      <c r="M384" s="613"/>
      <c r="N384" s="613"/>
      <c r="O384" s="613"/>
      <c r="P384" s="613"/>
      <c r="Q384" s="605" t="str">
        <f t="shared" si="5"/>
        <v/>
      </c>
      <c r="R384" s="606"/>
      <c r="S384" s="606"/>
      <c r="T384" s="607"/>
      <c r="U384" s="608"/>
      <c r="V384" s="608"/>
      <c r="W384" s="608"/>
      <c r="X384" s="608"/>
      <c r="Y384" s="608"/>
      <c r="Z384" s="608"/>
      <c r="AA384" s="608"/>
      <c r="AB384" s="608"/>
      <c r="AC384" s="608"/>
      <c r="AD384" s="66"/>
      <c r="AG384" s="343">
        <f t="shared" si="6"/>
        <v>0</v>
      </c>
    </row>
    <row r="385" spans="1:33" ht="24" customHeight="1">
      <c r="A385" s="66"/>
      <c r="B385" s="580"/>
      <c r="C385" s="579"/>
      <c r="D385" s="579"/>
      <c r="E385" s="579"/>
      <c r="F385" s="456" t="s">
        <v>321</v>
      </c>
      <c r="G385" s="456"/>
      <c r="H385" s="613" t="s">
        <v>86</v>
      </c>
      <c r="I385" s="613"/>
      <c r="J385" s="613"/>
      <c r="K385" s="613"/>
      <c r="L385" s="613"/>
      <c r="M385" s="613"/>
      <c r="N385" s="613"/>
      <c r="O385" s="613"/>
      <c r="P385" s="613"/>
      <c r="Q385" s="605" t="str">
        <f t="shared" si="5"/>
        <v/>
      </c>
      <c r="R385" s="606"/>
      <c r="S385" s="606"/>
      <c r="T385" s="607"/>
      <c r="U385" s="615"/>
      <c r="V385" s="616"/>
      <c r="W385" s="617"/>
      <c r="X385" s="615"/>
      <c r="Y385" s="616"/>
      <c r="Z385" s="617"/>
      <c r="AA385" s="615"/>
      <c r="AB385" s="616"/>
      <c r="AC385" s="617"/>
      <c r="AD385" s="66"/>
      <c r="AG385" s="343">
        <f t="shared" si="6"/>
        <v>0</v>
      </c>
    </row>
    <row r="386" spans="1:33" ht="15" customHeight="1">
      <c r="A386" s="66"/>
      <c r="B386" s="580"/>
      <c r="C386" s="579"/>
      <c r="D386" s="579"/>
      <c r="E386" s="579"/>
      <c r="F386" s="456" t="s">
        <v>322</v>
      </c>
      <c r="G386" s="456"/>
      <c r="H386" s="613" t="s">
        <v>177</v>
      </c>
      <c r="I386" s="613"/>
      <c r="J386" s="613"/>
      <c r="K386" s="613"/>
      <c r="L386" s="613"/>
      <c r="M386" s="613"/>
      <c r="N386" s="613"/>
      <c r="O386" s="613"/>
      <c r="P386" s="613"/>
      <c r="Q386" s="605" t="str">
        <f t="shared" si="5"/>
        <v/>
      </c>
      <c r="R386" s="606"/>
      <c r="S386" s="606"/>
      <c r="T386" s="607"/>
      <c r="U386" s="608"/>
      <c r="V386" s="608"/>
      <c r="W386" s="608"/>
      <c r="X386" s="608"/>
      <c r="Y386" s="608"/>
      <c r="Z386" s="608"/>
      <c r="AA386" s="608"/>
      <c r="AB386" s="608"/>
      <c r="AC386" s="608"/>
      <c r="AD386" s="66"/>
      <c r="AG386" s="343">
        <f t="shared" si="6"/>
        <v>0</v>
      </c>
    </row>
    <row r="387" spans="1:33" ht="15" customHeight="1">
      <c r="A387" s="66"/>
      <c r="B387" s="580" t="s">
        <v>215</v>
      </c>
      <c r="C387" s="579" t="s">
        <v>566</v>
      </c>
      <c r="D387" s="579"/>
      <c r="E387" s="579"/>
      <c r="F387" s="456" t="s">
        <v>323</v>
      </c>
      <c r="G387" s="456"/>
      <c r="H387" s="462" t="str">
        <f>IF(N327="","",N327)</f>
        <v/>
      </c>
      <c r="I387" s="463"/>
      <c r="J387" s="463"/>
      <c r="K387" s="463"/>
      <c r="L387" s="463"/>
      <c r="M387" s="463"/>
      <c r="N387" s="463"/>
      <c r="O387" s="463"/>
      <c r="P387" s="464"/>
      <c r="Q387" s="605" t="str">
        <f t="shared" si="5"/>
        <v/>
      </c>
      <c r="R387" s="606"/>
      <c r="S387" s="606"/>
      <c r="T387" s="607"/>
      <c r="U387" s="608"/>
      <c r="V387" s="608"/>
      <c r="W387" s="608"/>
      <c r="X387" s="608"/>
      <c r="Y387" s="608"/>
      <c r="Z387" s="608"/>
      <c r="AA387" s="608"/>
      <c r="AB387" s="608"/>
      <c r="AC387" s="608"/>
      <c r="AD387" s="66"/>
      <c r="AG387" s="343">
        <f t="shared" si="6"/>
        <v>0</v>
      </c>
    </row>
    <row r="388" spans="1:33" ht="15" customHeight="1">
      <c r="A388" s="66"/>
      <c r="B388" s="580"/>
      <c r="C388" s="579"/>
      <c r="D388" s="579"/>
      <c r="E388" s="579"/>
      <c r="F388" s="456" t="s">
        <v>324</v>
      </c>
      <c r="G388" s="456"/>
      <c r="H388" s="462" t="str">
        <f t="shared" ref="H388:H391" si="7">IF(N328="","",N328)</f>
        <v/>
      </c>
      <c r="I388" s="463"/>
      <c r="J388" s="463"/>
      <c r="K388" s="463"/>
      <c r="L388" s="463"/>
      <c r="M388" s="463"/>
      <c r="N388" s="463"/>
      <c r="O388" s="463"/>
      <c r="P388" s="464"/>
      <c r="Q388" s="605" t="str">
        <f t="shared" si="5"/>
        <v/>
      </c>
      <c r="R388" s="606"/>
      <c r="S388" s="606"/>
      <c r="T388" s="607"/>
      <c r="U388" s="608"/>
      <c r="V388" s="608"/>
      <c r="W388" s="608"/>
      <c r="X388" s="608"/>
      <c r="Y388" s="608"/>
      <c r="Z388" s="608"/>
      <c r="AA388" s="608"/>
      <c r="AB388" s="608"/>
      <c r="AC388" s="608"/>
      <c r="AD388" s="66"/>
      <c r="AG388" s="343">
        <f t="shared" si="6"/>
        <v>0</v>
      </c>
    </row>
    <row r="389" spans="1:33" ht="15" customHeight="1">
      <c r="A389" s="66"/>
      <c r="B389" s="580"/>
      <c r="C389" s="579"/>
      <c r="D389" s="579"/>
      <c r="E389" s="579"/>
      <c r="F389" s="456" t="s">
        <v>325</v>
      </c>
      <c r="G389" s="456"/>
      <c r="H389" s="462" t="str">
        <f t="shared" si="7"/>
        <v/>
      </c>
      <c r="I389" s="463"/>
      <c r="J389" s="463"/>
      <c r="K389" s="463"/>
      <c r="L389" s="463"/>
      <c r="M389" s="463"/>
      <c r="N389" s="463"/>
      <c r="O389" s="463"/>
      <c r="P389" s="464"/>
      <c r="Q389" s="605" t="str">
        <f t="shared" si="5"/>
        <v/>
      </c>
      <c r="R389" s="606"/>
      <c r="S389" s="606"/>
      <c r="T389" s="607"/>
      <c r="U389" s="608"/>
      <c r="V389" s="608"/>
      <c r="W389" s="608"/>
      <c r="X389" s="608"/>
      <c r="Y389" s="608"/>
      <c r="Z389" s="608"/>
      <c r="AA389" s="608"/>
      <c r="AB389" s="608"/>
      <c r="AC389" s="608"/>
      <c r="AD389" s="66"/>
      <c r="AG389" s="343">
        <f t="shared" si="6"/>
        <v>0</v>
      </c>
    </row>
    <row r="390" spans="1:33" ht="15" customHeight="1">
      <c r="A390" s="66"/>
      <c r="B390" s="580"/>
      <c r="C390" s="579"/>
      <c r="D390" s="579"/>
      <c r="E390" s="579"/>
      <c r="F390" s="456" t="s">
        <v>326</v>
      </c>
      <c r="G390" s="456"/>
      <c r="H390" s="462" t="str">
        <f t="shared" si="7"/>
        <v/>
      </c>
      <c r="I390" s="463"/>
      <c r="J390" s="463"/>
      <c r="K390" s="463"/>
      <c r="L390" s="463"/>
      <c r="M390" s="463"/>
      <c r="N390" s="463"/>
      <c r="O390" s="463"/>
      <c r="P390" s="464"/>
      <c r="Q390" s="605" t="str">
        <f t="shared" si="5"/>
        <v/>
      </c>
      <c r="R390" s="606"/>
      <c r="S390" s="606"/>
      <c r="T390" s="607"/>
      <c r="U390" s="608"/>
      <c r="V390" s="608"/>
      <c r="W390" s="608"/>
      <c r="X390" s="608"/>
      <c r="Y390" s="608"/>
      <c r="Z390" s="608"/>
      <c r="AA390" s="608"/>
      <c r="AB390" s="608"/>
      <c r="AC390" s="608"/>
      <c r="AD390" s="66"/>
      <c r="AG390" s="343">
        <f t="shared" si="6"/>
        <v>0</v>
      </c>
    </row>
    <row r="391" spans="1:33" ht="15" customHeight="1">
      <c r="A391" s="66"/>
      <c r="B391" s="580"/>
      <c r="C391" s="579"/>
      <c r="D391" s="579"/>
      <c r="E391" s="579"/>
      <c r="F391" s="456" t="s">
        <v>327</v>
      </c>
      <c r="G391" s="456"/>
      <c r="H391" s="462" t="str">
        <f t="shared" si="7"/>
        <v/>
      </c>
      <c r="I391" s="463"/>
      <c r="J391" s="463"/>
      <c r="K391" s="463"/>
      <c r="L391" s="463"/>
      <c r="M391" s="463"/>
      <c r="N391" s="463"/>
      <c r="O391" s="463"/>
      <c r="P391" s="464"/>
      <c r="Q391" s="605" t="str">
        <f t="shared" si="5"/>
        <v/>
      </c>
      <c r="R391" s="606"/>
      <c r="S391" s="606"/>
      <c r="T391" s="607"/>
      <c r="U391" s="608"/>
      <c r="V391" s="608"/>
      <c r="W391" s="608"/>
      <c r="X391" s="608"/>
      <c r="Y391" s="608"/>
      <c r="Z391" s="608"/>
      <c r="AA391" s="608"/>
      <c r="AB391" s="608"/>
      <c r="AC391" s="608"/>
      <c r="AD391" s="66"/>
      <c r="AG391" s="343">
        <f t="shared" si="6"/>
        <v>0</v>
      </c>
    </row>
    <row r="392" spans="1:33" ht="15" customHeight="1">
      <c r="A392" s="66"/>
      <c r="B392" s="294"/>
      <c r="C392" s="294"/>
      <c r="D392" s="294"/>
      <c r="E392" s="294"/>
      <c r="F392" s="295"/>
      <c r="G392" s="295"/>
      <c r="H392" s="296"/>
      <c r="I392" s="296"/>
      <c r="J392" s="296"/>
      <c r="K392" s="296"/>
      <c r="L392" s="296"/>
      <c r="M392" s="54"/>
      <c r="N392" s="364"/>
      <c r="O392" s="263"/>
      <c r="P392" s="263" t="s">
        <v>194</v>
      </c>
      <c r="Q392" s="461">
        <f>IF(AND(SUM(Q345:T391)=0,COUNTIF(Q345:T391,"NS")&gt;0),"NS", SUM(Q345:T391))</f>
        <v>0</v>
      </c>
      <c r="R392" s="461"/>
      <c r="S392" s="461"/>
      <c r="T392" s="461"/>
      <c r="U392" s="297"/>
      <c r="V392" s="297"/>
      <c r="W392" s="297"/>
      <c r="X392" s="614"/>
      <c r="Y392" s="614"/>
      <c r="Z392" s="614"/>
      <c r="AA392" s="297"/>
      <c r="AB392" s="297"/>
      <c r="AC392" s="297"/>
      <c r="AD392" s="364"/>
      <c r="AE392" s="364"/>
      <c r="AG392" s="378">
        <f>SUM(AG345:AG391)</f>
        <v>0</v>
      </c>
    </row>
    <row r="393" spans="1:33" ht="15">
      <c r="A393" s="66"/>
      <c r="B393" s="449" t="str">
        <f>IF(AG392=0,"","ERROR: Favor de llenar las celdas con la información solicitada")</f>
        <v/>
      </c>
      <c r="C393" s="449"/>
      <c r="D393" s="449"/>
      <c r="E393" s="449"/>
      <c r="F393" s="449"/>
      <c r="G393" s="449"/>
      <c r="H393" s="449"/>
      <c r="I393" s="449"/>
      <c r="J393" s="449"/>
      <c r="K393" s="449"/>
      <c r="L393" s="449"/>
      <c r="M393" s="449"/>
      <c r="N393" s="449"/>
      <c r="O393" s="449"/>
      <c r="P393" s="449"/>
      <c r="Q393" s="449"/>
      <c r="R393" s="449"/>
      <c r="S393" s="449"/>
      <c r="T393" s="449"/>
      <c r="U393" s="449"/>
      <c r="V393" s="449"/>
      <c r="W393" s="449"/>
      <c r="X393" s="449"/>
      <c r="Y393" s="449"/>
      <c r="Z393" s="449"/>
      <c r="AA393" s="449"/>
      <c r="AB393" s="449"/>
      <c r="AC393" s="449"/>
      <c r="AD393" s="449"/>
    </row>
    <row r="394" spans="1:33" ht="15">
      <c r="A394" s="294"/>
      <c r="B394" s="298"/>
      <c r="C394" s="298"/>
      <c r="D394" s="298"/>
      <c r="E394" s="298"/>
      <c r="F394" s="298"/>
      <c r="G394" s="298"/>
      <c r="H394" s="298"/>
      <c r="I394" s="298"/>
      <c r="J394" s="298"/>
      <c r="K394" s="298"/>
      <c r="L394" s="298"/>
      <c r="M394" s="298"/>
      <c r="N394" s="298"/>
      <c r="O394" s="298"/>
      <c r="P394" s="298"/>
      <c r="Q394" s="298"/>
      <c r="R394" s="298"/>
      <c r="S394" s="298"/>
      <c r="T394" s="298"/>
      <c r="U394" s="298"/>
      <c r="V394" s="298"/>
      <c r="W394" s="298"/>
      <c r="X394" s="298"/>
      <c r="Y394" s="298"/>
      <c r="Z394" s="298"/>
      <c r="AA394" s="298"/>
      <c r="AB394" s="298"/>
      <c r="AC394" s="298"/>
      <c r="AD394" s="298"/>
      <c r="AF394" s="338"/>
    </row>
    <row r="395" spans="1:33" ht="15">
      <c r="A395" s="294"/>
      <c r="B395" s="294"/>
      <c r="C395" s="294"/>
      <c r="D395" s="294"/>
      <c r="E395" s="295"/>
      <c r="F395" s="295"/>
      <c r="G395" s="296"/>
      <c r="H395" s="296"/>
      <c r="I395" s="296"/>
      <c r="J395" s="296"/>
      <c r="K395" s="296"/>
      <c r="L395" s="54"/>
      <c r="M395" s="364"/>
      <c r="N395" s="263"/>
      <c r="O395" s="364"/>
      <c r="P395" s="364"/>
      <c r="Q395" s="364"/>
      <c r="R395" s="364"/>
      <c r="S395" s="364"/>
      <c r="T395" s="364"/>
      <c r="U395" s="364"/>
      <c r="V395" s="364"/>
      <c r="W395" s="364"/>
      <c r="X395" s="364"/>
      <c r="Y395" s="364"/>
      <c r="Z395" s="364"/>
      <c r="AA395" s="364"/>
      <c r="AB395" s="364"/>
      <c r="AC395" s="364"/>
      <c r="AD395" s="364"/>
      <c r="AF395" s="338"/>
    </row>
    <row r="396" spans="1:33" ht="52.5" customHeight="1">
      <c r="A396" s="256" t="s">
        <v>149</v>
      </c>
      <c r="B396" s="499" t="s">
        <v>513</v>
      </c>
      <c r="C396" s="499"/>
      <c r="D396" s="499"/>
      <c r="E396" s="499"/>
      <c r="F396" s="499"/>
      <c r="G396" s="499"/>
      <c r="H396" s="499"/>
      <c r="I396" s="499"/>
      <c r="J396" s="499"/>
      <c r="K396" s="499"/>
      <c r="L396" s="499"/>
      <c r="M396" s="499"/>
      <c r="N396" s="499"/>
      <c r="O396" s="499"/>
      <c r="P396" s="499"/>
      <c r="Q396" s="499"/>
      <c r="R396" s="499"/>
      <c r="S396" s="499"/>
      <c r="T396" s="499"/>
      <c r="U396" s="499"/>
      <c r="V396" s="499"/>
      <c r="W396" s="499"/>
      <c r="X396" s="499"/>
      <c r="Y396" s="499"/>
      <c r="Z396" s="499"/>
      <c r="AA396" s="499"/>
      <c r="AB396" s="499"/>
      <c r="AC396" s="499"/>
      <c r="AD396" s="499"/>
      <c r="AE396" s="72"/>
      <c r="AF396" s="240"/>
    </row>
    <row r="397" spans="1:33" ht="40.5" customHeight="1">
      <c r="A397" s="238"/>
      <c r="B397" s="248"/>
      <c r="C397" s="452" t="s">
        <v>514</v>
      </c>
      <c r="D397" s="452"/>
      <c r="E397" s="452"/>
      <c r="F397" s="452"/>
      <c r="G397" s="452"/>
      <c r="H397" s="452"/>
      <c r="I397" s="452"/>
      <c r="J397" s="452"/>
      <c r="K397" s="452"/>
      <c r="L397" s="452"/>
      <c r="M397" s="452"/>
      <c r="N397" s="452"/>
      <c r="O397" s="452"/>
      <c r="P397" s="452"/>
      <c r="Q397" s="452"/>
      <c r="R397" s="452"/>
      <c r="S397" s="452"/>
      <c r="T397" s="452"/>
      <c r="U397" s="452"/>
      <c r="V397" s="452"/>
      <c r="W397" s="452"/>
      <c r="X397" s="452"/>
      <c r="Y397" s="452"/>
      <c r="Z397" s="452"/>
      <c r="AA397" s="452"/>
      <c r="AB397" s="452"/>
      <c r="AC397" s="452"/>
      <c r="AD397" s="452"/>
      <c r="AE397" s="72"/>
      <c r="AF397" s="240"/>
    </row>
    <row r="398" spans="1:33" ht="42.75" customHeight="1">
      <c r="A398" s="238"/>
      <c r="B398" s="248"/>
      <c r="C398" s="452" t="s">
        <v>515</v>
      </c>
      <c r="D398" s="452"/>
      <c r="E398" s="452"/>
      <c r="F398" s="452"/>
      <c r="G398" s="452"/>
      <c r="H398" s="452"/>
      <c r="I398" s="452"/>
      <c r="J398" s="452"/>
      <c r="K398" s="452"/>
      <c r="L398" s="452"/>
      <c r="M398" s="452"/>
      <c r="N398" s="452"/>
      <c r="O398" s="452"/>
      <c r="P398" s="452"/>
      <c r="Q398" s="452"/>
      <c r="R398" s="452"/>
      <c r="S398" s="452"/>
      <c r="T398" s="452"/>
      <c r="U398" s="452"/>
      <c r="V398" s="452"/>
      <c r="W398" s="452"/>
      <c r="X398" s="452"/>
      <c r="Y398" s="452"/>
      <c r="Z398" s="452"/>
      <c r="AA398" s="452"/>
      <c r="AB398" s="452"/>
      <c r="AC398" s="452"/>
      <c r="AD398" s="452"/>
      <c r="AE398" s="72"/>
      <c r="AF398" s="240"/>
    </row>
    <row r="399" spans="1:33" ht="40.5" customHeight="1">
      <c r="A399" s="238"/>
      <c r="B399" s="248"/>
      <c r="C399" s="452" t="s">
        <v>462</v>
      </c>
      <c r="D399" s="452"/>
      <c r="E399" s="452"/>
      <c r="F399" s="452"/>
      <c r="G399" s="452"/>
      <c r="H399" s="452"/>
      <c r="I399" s="452"/>
      <c r="J399" s="452"/>
      <c r="K399" s="452"/>
      <c r="L399" s="452"/>
      <c r="M399" s="452"/>
      <c r="N399" s="452"/>
      <c r="O399" s="452"/>
      <c r="P399" s="452"/>
      <c r="Q399" s="452"/>
      <c r="R399" s="452"/>
      <c r="S399" s="452"/>
      <c r="T399" s="452"/>
      <c r="U399" s="452"/>
      <c r="V399" s="452"/>
      <c r="W399" s="452"/>
      <c r="X399" s="452"/>
      <c r="Y399" s="452"/>
      <c r="Z399" s="452"/>
      <c r="AA399" s="452"/>
      <c r="AB399" s="452"/>
      <c r="AC399" s="452"/>
      <c r="AD399" s="452"/>
      <c r="AE399" s="72"/>
      <c r="AF399" s="240"/>
    </row>
    <row r="400" spans="1:33" ht="28.5" customHeight="1">
      <c r="A400" s="238"/>
      <c r="B400" s="248"/>
      <c r="C400" s="452" t="s">
        <v>474</v>
      </c>
      <c r="D400" s="452"/>
      <c r="E400" s="452"/>
      <c r="F400" s="452"/>
      <c r="G400" s="452"/>
      <c r="H400" s="452"/>
      <c r="I400" s="452"/>
      <c r="J400" s="452"/>
      <c r="K400" s="452"/>
      <c r="L400" s="452"/>
      <c r="M400" s="452"/>
      <c r="N400" s="452"/>
      <c r="O400" s="452"/>
      <c r="P400" s="452"/>
      <c r="Q400" s="452"/>
      <c r="R400" s="452"/>
      <c r="S400" s="452"/>
      <c r="T400" s="452"/>
      <c r="U400" s="452"/>
      <c r="V400" s="452"/>
      <c r="W400" s="452"/>
      <c r="X400" s="452"/>
      <c r="Y400" s="452"/>
      <c r="Z400" s="452"/>
      <c r="AA400" s="452"/>
      <c r="AB400" s="452"/>
      <c r="AC400" s="452"/>
      <c r="AD400" s="452"/>
      <c r="AE400" s="72"/>
      <c r="AF400" s="240"/>
    </row>
    <row r="401" spans="1:38" ht="25.5" customHeight="1">
      <c r="A401" s="238"/>
      <c r="B401" s="248"/>
      <c r="C401" s="452" t="s">
        <v>453</v>
      </c>
      <c r="D401" s="452"/>
      <c r="E401" s="452"/>
      <c r="F401" s="452"/>
      <c r="G401" s="452"/>
      <c r="H401" s="452"/>
      <c r="I401" s="452"/>
      <c r="J401" s="452"/>
      <c r="K401" s="452"/>
      <c r="L401" s="452"/>
      <c r="M401" s="452"/>
      <c r="N401" s="452"/>
      <c r="O401" s="452"/>
      <c r="P401" s="452"/>
      <c r="Q401" s="452"/>
      <c r="R401" s="452"/>
      <c r="S401" s="452"/>
      <c r="T401" s="452"/>
      <c r="U401" s="452"/>
      <c r="V401" s="452"/>
      <c r="W401" s="452"/>
      <c r="X401" s="452"/>
      <c r="Y401" s="452"/>
      <c r="Z401" s="452"/>
      <c r="AA401" s="452"/>
      <c r="AB401" s="452"/>
      <c r="AC401" s="452"/>
      <c r="AD401" s="452"/>
      <c r="AE401" s="72"/>
      <c r="AF401" s="240"/>
    </row>
    <row r="402" spans="1:38" ht="25.5" customHeight="1">
      <c r="A402" s="238"/>
      <c r="B402" s="372"/>
      <c r="C402" s="452" t="s">
        <v>618</v>
      </c>
      <c r="D402" s="452"/>
      <c r="E402" s="452"/>
      <c r="F402" s="452"/>
      <c r="G402" s="452"/>
      <c r="H402" s="452"/>
      <c r="I402" s="452"/>
      <c r="J402" s="452"/>
      <c r="K402" s="452"/>
      <c r="L402" s="452"/>
      <c r="M402" s="452"/>
      <c r="N402" s="452"/>
      <c r="O402" s="452"/>
      <c r="P402" s="452"/>
      <c r="Q402" s="452"/>
      <c r="R402" s="452"/>
      <c r="S402" s="452"/>
      <c r="T402" s="452"/>
      <c r="U402" s="452"/>
      <c r="V402" s="452"/>
      <c r="W402" s="452"/>
      <c r="X402" s="452"/>
      <c r="Y402" s="452"/>
      <c r="Z402" s="452"/>
      <c r="AA402" s="452"/>
      <c r="AB402" s="452"/>
      <c r="AC402" s="452"/>
      <c r="AD402" s="452"/>
      <c r="AE402" s="72"/>
      <c r="AF402" s="240"/>
    </row>
    <row r="403" spans="1:38" ht="15">
      <c r="A403" s="267"/>
      <c r="B403" s="622" t="str">
        <f>IF(OR($J$263="X",$R$263="X"),"De acuerdo con la respuesta de la pregunta 7 esta pregunta no debe ser contestada","")</f>
        <v/>
      </c>
      <c r="C403" s="622"/>
      <c r="D403" s="622"/>
      <c r="E403" s="622"/>
      <c r="F403" s="622"/>
      <c r="G403" s="622"/>
      <c r="H403" s="622"/>
      <c r="I403" s="622"/>
      <c r="J403" s="622"/>
      <c r="K403" s="622"/>
      <c r="L403" s="622"/>
      <c r="M403" s="622"/>
      <c r="N403" s="622"/>
      <c r="O403" s="622"/>
      <c r="P403" s="622"/>
      <c r="Q403" s="622"/>
      <c r="R403" s="622"/>
      <c r="S403" s="622"/>
      <c r="T403" s="622"/>
      <c r="U403" s="622"/>
      <c r="V403" s="622"/>
      <c r="W403" s="622"/>
      <c r="X403" s="622"/>
      <c r="Y403" s="622"/>
      <c r="Z403" s="622"/>
      <c r="AA403" s="622"/>
      <c r="AB403" s="622"/>
      <c r="AC403" s="376"/>
      <c r="AD403" s="376"/>
      <c r="AE403" s="72"/>
      <c r="AF403" s="240"/>
      <c r="AG403" s="124" t="s">
        <v>623</v>
      </c>
      <c r="AH403" s="124"/>
      <c r="AI403" s="124"/>
      <c r="AJ403" s="124"/>
      <c r="AK403" s="124"/>
      <c r="AL403" s="124"/>
    </row>
    <row r="404" spans="1:38" ht="126.75" customHeight="1">
      <c r="A404" s="571" t="s">
        <v>171</v>
      </c>
      <c r="B404" s="571"/>
      <c r="C404" s="571"/>
      <c r="D404" s="571"/>
      <c r="E404" s="571" t="s">
        <v>169</v>
      </c>
      <c r="F404" s="571"/>
      <c r="G404" s="571" t="s">
        <v>170</v>
      </c>
      <c r="H404" s="571"/>
      <c r="I404" s="571"/>
      <c r="J404" s="571"/>
      <c r="K404" s="571"/>
      <c r="L404" s="571"/>
      <c r="M404" s="571"/>
      <c r="N404" s="594" t="s">
        <v>567</v>
      </c>
      <c r="O404" s="594"/>
      <c r="P404" s="594"/>
      <c r="Q404" s="465" t="s">
        <v>452</v>
      </c>
      <c r="R404" s="465"/>
      <c r="S404" s="465"/>
      <c r="T404" s="465" t="s">
        <v>568</v>
      </c>
      <c r="U404" s="465"/>
      <c r="V404" s="465"/>
      <c r="W404" s="465"/>
      <c r="X404" s="465"/>
      <c r="Y404" s="465"/>
      <c r="Z404" s="465"/>
      <c r="AA404" s="465"/>
      <c r="AB404" s="465" t="s">
        <v>569</v>
      </c>
      <c r="AC404" s="465"/>
      <c r="AD404" s="465"/>
      <c r="AF404" s="338"/>
      <c r="AG404" s="124">
        <f>COUNTBLANK(Q406:S452)</f>
        <v>141</v>
      </c>
      <c r="AH404" s="124"/>
      <c r="AI404" s="124"/>
      <c r="AJ404" s="124"/>
      <c r="AK404" s="124"/>
      <c r="AL404" s="123"/>
    </row>
    <row r="405" spans="1:38" ht="15" customHeight="1">
      <c r="A405" s="571"/>
      <c r="B405" s="571"/>
      <c r="C405" s="571"/>
      <c r="D405" s="571"/>
      <c r="E405" s="571"/>
      <c r="F405" s="571"/>
      <c r="G405" s="571"/>
      <c r="H405" s="571"/>
      <c r="I405" s="571"/>
      <c r="J405" s="571"/>
      <c r="K405" s="571"/>
      <c r="L405" s="571"/>
      <c r="M405" s="571"/>
      <c r="N405" s="594"/>
      <c r="O405" s="594"/>
      <c r="P405" s="594"/>
      <c r="Q405" s="465"/>
      <c r="R405" s="465"/>
      <c r="S405" s="465"/>
      <c r="T405" s="393" t="s">
        <v>209</v>
      </c>
      <c r="U405" s="393" t="s">
        <v>210</v>
      </c>
      <c r="V405" s="393" t="s">
        <v>211</v>
      </c>
      <c r="W405" s="393" t="s">
        <v>212</v>
      </c>
      <c r="X405" s="393" t="s">
        <v>213</v>
      </c>
      <c r="Y405" s="393" t="s">
        <v>214</v>
      </c>
      <c r="Z405" s="326" t="s">
        <v>215</v>
      </c>
      <c r="AA405" s="326" t="s">
        <v>217</v>
      </c>
      <c r="AB405" s="465"/>
      <c r="AC405" s="465"/>
      <c r="AD405" s="465"/>
      <c r="AF405" s="338"/>
      <c r="AG405" s="379" t="s">
        <v>642</v>
      </c>
      <c r="AH405" s="380" t="s">
        <v>643</v>
      </c>
      <c r="AI405" s="394" t="s">
        <v>639</v>
      </c>
      <c r="AJ405" s="394" t="s">
        <v>635</v>
      </c>
      <c r="AK405" s="124"/>
      <c r="AL405" s="124" t="s">
        <v>623</v>
      </c>
    </row>
    <row r="406" spans="1:38" ht="15" customHeight="1">
      <c r="A406" s="580" t="s">
        <v>209</v>
      </c>
      <c r="B406" s="595" t="s">
        <v>328</v>
      </c>
      <c r="C406" s="595"/>
      <c r="D406" s="595"/>
      <c r="E406" s="456" t="s">
        <v>281</v>
      </c>
      <c r="F406" s="456"/>
      <c r="G406" s="447" t="s">
        <v>55</v>
      </c>
      <c r="H406" s="447"/>
      <c r="I406" s="447"/>
      <c r="J406" s="447"/>
      <c r="K406" s="447"/>
      <c r="L406" s="447"/>
      <c r="M406" s="447"/>
      <c r="N406" s="453"/>
      <c r="O406" s="454"/>
      <c r="P406" s="455"/>
      <c r="Q406" s="453"/>
      <c r="R406" s="454"/>
      <c r="S406" s="455"/>
      <c r="T406" s="399"/>
      <c r="U406" s="399"/>
      <c r="V406" s="399"/>
      <c r="W406" s="399"/>
      <c r="X406" s="399"/>
      <c r="Y406" s="399"/>
      <c r="Z406" s="401"/>
      <c r="AA406" s="400"/>
      <c r="AB406" s="446"/>
      <c r="AC406" s="446"/>
      <c r="AD406" s="446"/>
      <c r="AF406" s="338"/>
      <c r="AG406" s="299">
        <f>IF(OR(AND(OR(N406=2,N406=9),COUNTBLANK(Q406:AD406)=14),AND(N406=1,Q406&gt;=1,COUNTIF(T406:AA406,"X")&gt;0,AB406&gt;=1),AND(Q406=0,SUM(COUNTBLANK(N406)+COUNTBLANK(T406:AD406))=12)),0,1)</f>
        <v>0</v>
      </c>
      <c r="AH406" s="344">
        <f>IF(AA406="x",IF(COUNTBLANK(T406:Z406)=7,0,1),0)</f>
        <v>0</v>
      </c>
      <c r="AI406" s="395" t="str">
        <f>IF(AA285="","",AA285)</f>
        <v/>
      </c>
      <c r="AJ406" s="396">
        <f>IF(OR(AND(AI406="NS",Q406="NS"),AND(AI406=0,Q406=0),AND(AI406&gt;0,Q406&lt;=AI406,Q406&gt;=0),AND(AI406&gt;=2,Q406="NS")),0,1)</f>
        <v>0</v>
      </c>
      <c r="AK406" s="124"/>
      <c r="AL406" s="343">
        <f>IF(AND(OR(AI406="",AI406=0),COUNTBLANK(N406:AD406)=17),0,IF(AND(AI406&gt;0,AG406=0),0,1))</f>
        <v>0</v>
      </c>
    </row>
    <row r="407" spans="1:38" ht="15" customHeight="1">
      <c r="A407" s="579"/>
      <c r="B407" s="595"/>
      <c r="C407" s="595"/>
      <c r="D407" s="595"/>
      <c r="E407" s="456" t="s">
        <v>282</v>
      </c>
      <c r="F407" s="456"/>
      <c r="G407" s="447" t="s">
        <v>56</v>
      </c>
      <c r="H407" s="447"/>
      <c r="I407" s="447"/>
      <c r="J407" s="447"/>
      <c r="K407" s="447"/>
      <c r="L407" s="447"/>
      <c r="M407" s="447"/>
      <c r="N407" s="453"/>
      <c r="O407" s="454"/>
      <c r="P407" s="455"/>
      <c r="Q407" s="453"/>
      <c r="R407" s="454"/>
      <c r="S407" s="455"/>
      <c r="T407" s="399"/>
      <c r="U407" s="399"/>
      <c r="V407" s="399"/>
      <c r="W407" s="399"/>
      <c r="X407" s="399"/>
      <c r="Y407" s="399"/>
      <c r="Z407" s="400"/>
      <c r="AA407" s="400"/>
      <c r="AB407" s="446"/>
      <c r="AC407" s="446"/>
      <c r="AD407" s="446"/>
      <c r="AF407" s="338"/>
      <c r="AG407" s="299">
        <f t="shared" ref="AG407:AG452" si="8">IF(OR(AND(OR(N407=2,N407=9),COUNTBLANK(Q407:AD407)=14),AND(N407=1,Q407&gt;=1,COUNTIF(T407:AA407,"X")&gt;0,AB407&gt;=1),AND(Q407=0,SUM(COUNTBLANK(N407)+COUNTBLANK(T407:AD407))=12)),0,1)</f>
        <v>0</v>
      </c>
      <c r="AH407" s="344">
        <f t="shared" ref="AH407:AH452" si="9">IF(AA407="x",IF(COUNTBLANK(T407:Z407)=7,0,1),0)</f>
        <v>0</v>
      </c>
      <c r="AI407" s="395" t="str">
        <f t="shared" ref="AI407:AI452" si="10">IF(AA286="","",AA286)</f>
        <v/>
      </c>
      <c r="AJ407" s="396">
        <f t="shared" ref="AJ407:AJ452" si="11">IF(OR(AND(AI407="NS",Q407="NS"),AND(AI407=0,Q407=0),AND(AI407&gt;0,Q407&lt;=AI407,Q407&gt;=0),AND(AI407&gt;=2,Q407="NS")),0,1)</f>
        <v>0</v>
      </c>
      <c r="AK407" s="124"/>
      <c r="AL407" s="343">
        <f t="shared" ref="AL407:AL452" si="12">IF(AND(OR(AI407="",AI407=0),COUNTBLANK(N407:AD407)=17),0,IF(AND(AI407&gt;0,AG407=0),0,1))</f>
        <v>0</v>
      </c>
    </row>
    <row r="408" spans="1:38" ht="15" customHeight="1">
      <c r="A408" s="579"/>
      <c r="B408" s="595"/>
      <c r="C408" s="595"/>
      <c r="D408" s="595"/>
      <c r="E408" s="456" t="s">
        <v>283</v>
      </c>
      <c r="F408" s="456"/>
      <c r="G408" s="447" t="s">
        <v>172</v>
      </c>
      <c r="H408" s="447"/>
      <c r="I408" s="447"/>
      <c r="J408" s="447"/>
      <c r="K408" s="447"/>
      <c r="L408" s="447"/>
      <c r="M408" s="447"/>
      <c r="N408" s="453"/>
      <c r="O408" s="454"/>
      <c r="P408" s="455"/>
      <c r="Q408" s="453"/>
      <c r="R408" s="454"/>
      <c r="S408" s="455"/>
      <c r="T408" s="399"/>
      <c r="U408" s="399"/>
      <c r="V408" s="399"/>
      <c r="W408" s="399"/>
      <c r="X408" s="399"/>
      <c r="Y408" s="399"/>
      <c r="Z408" s="400"/>
      <c r="AA408" s="400"/>
      <c r="AB408" s="446"/>
      <c r="AC408" s="446"/>
      <c r="AD408" s="446"/>
      <c r="AF408" s="338"/>
      <c r="AG408" s="299">
        <f t="shared" si="8"/>
        <v>0</v>
      </c>
      <c r="AH408" s="344">
        <f t="shared" si="9"/>
        <v>0</v>
      </c>
      <c r="AI408" s="395" t="str">
        <f t="shared" si="10"/>
        <v/>
      </c>
      <c r="AJ408" s="396">
        <f t="shared" si="11"/>
        <v>0</v>
      </c>
      <c r="AK408" s="124"/>
      <c r="AL408" s="343">
        <f t="shared" si="12"/>
        <v>0</v>
      </c>
    </row>
    <row r="409" spans="1:38" ht="15" customHeight="1">
      <c r="A409" s="580" t="s">
        <v>210</v>
      </c>
      <c r="B409" s="579" t="s">
        <v>329</v>
      </c>
      <c r="C409" s="579"/>
      <c r="D409" s="579"/>
      <c r="E409" s="456" t="s">
        <v>284</v>
      </c>
      <c r="F409" s="456"/>
      <c r="G409" s="447" t="s">
        <v>57</v>
      </c>
      <c r="H409" s="447"/>
      <c r="I409" s="447"/>
      <c r="J409" s="447"/>
      <c r="K409" s="447"/>
      <c r="L409" s="447"/>
      <c r="M409" s="447"/>
      <c r="N409" s="453"/>
      <c r="O409" s="454"/>
      <c r="P409" s="455"/>
      <c r="Q409" s="453"/>
      <c r="R409" s="454"/>
      <c r="S409" s="455"/>
      <c r="T409" s="399"/>
      <c r="U409" s="399"/>
      <c r="V409" s="399"/>
      <c r="W409" s="399"/>
      <c r="X409" s="399"/>
      <c r="Y409" s="399"/>
      <c r="Z409" s="400"/>
      <c r="AA409" s="401"/>
      <c r="AB409" s="446"/>
      <c r="AC409" s="446"/>
      <c r="AD409" s="446"/>
      <c r="AF409" s="338"/>
      <c r="AG409" s="299">
        <f t="shared" si="8"/>
        <v>0</v>
      </c>
      <c r="AH409" s="344">
        <f t="shared" si="9"/>
        <v>0</v>
      </c>
      <c r="AI409" s="395" t="str">
        <f t="shared" si="10"/>
        <v/>
      </c>
      <c r="AJ409" s="396">
        <f t="shared" si="11"/>
        <v>0</v>
      </c>
      <c r="AK409" s="124"/>
      <c r="AL409" s="343">
        <f t="shared" si="12"/>
        <v>0</v>
      </c>
    </row>
    <row r="410" spans="1:38" ht="15" customHeight="1">
      <c r="A410" s="580"/>
      <c r="B410" s="579"/>
      <c r="C410" s="579"/>
      <c r="D410" s="579"/>
      <c r="E410" s="456" t="s">
        <v>285</v>
      </c>
      <c r="F410" s="456"/>
      <c r="G410" s="447" t="s">
        <v>58</v>
      </c>
      <c r="H410" s="447"/>
      <c r="I410" s="447"/>
      <c r="J410" s="447"/>
      <c r="K410" s="447"/>
      <c r="L410" s="447"/>
      <c r="M410" s="447"/>
      <c r="N410" s="453"/>
      <c r="O410" s="454"/>
      <c r="P410" s="455"/>
      <c r="Q410" s="453"/>
      <c r="R410" s="454"/>
      <c r="S410" s="455"/>
      <c r="T410" s="399"/>
      <c r="U410" s="399"/>
      <c r="V410" s="399"/>
      <c r="W410" s="399"/>
      <c r="X410" s="399"/>
      <c r="Y410" s="399"/>
      <c r="Z410" s="400"/>
      <c r="AA410" s="401"/>
      <c r="AB410" s="446"/>
      <c r="AC410" s="446"/>
      <c r="AD410" s="446"/>
      <c r="AF410" s="338"/>
      <c r="AG410" s="299">
        <f t="shared" si="8"/>
        <v>0</v>
      </c>
      <c r="AH410" s="344">
        <f t="shared" si="9"/>
        <v>0</v>
      </c>
      <c r="AI410" s="395" t="str">
        <f t="shared" si="10"/>
        <v/>
      </c>
      <c r="AJ410" s="396">
        <f t="shared" si="11"/>
        <v>0</v>
      </c>
      <c r="AK410" s="124"/>
      <c r="AL410" s="343">
        <f t="shared" si="12"/>
        <v>0</v>
      </c>
    </row>
    <row r="411" spans="1:38" ht="15" customHeight="1">
      <c r="A411" s="580"/>
      <c r="B411" s="579"/>
      <c r="C411" s="579"/>
      <c r="D411" s="579"/>
      <c r="E411" s="456" t="s">
        <v>286</v>
      </c>
      <c r="F411" s="456"/>
      <c r="G411" s="447" t="s">
        <v>59</v>
      </c>
      <c r="H411" s="447"/>
      <c r="I411" s="447"/>
      <c r="J411" s="447"/>
      <c r="K411" s="447"/>
      <c r="L411" s="447"/>
      <c r="M411" s="447"/>
      <c r="N411" s="453"/>
      <c r="O411" s="454"/>
      <c r="P411" s="455"/>
      <c r="Q411" s="453"/>
      <c r="R411" s="454"/>
      <c r="S411" s="455"/>
      <c r="T411" s="399"/>
      <c r="U411" s="399"/>
      <c r="V411" s="399"/>
      <c r="W411" s="399"/>
      <c r="X411" s="399"/>
      <c r="Y411" s="399"/>
      <c r="Z411" s="400"/>
      <c r="AA411" s="400"/>
      <c r="AB411" s="446"/>
      <c r="AC411" s="446"/>
      <c r="AD411" s="446"/>
      <c r="AF411" s="338"/>
      <c r="AG411" s="299">
        <f t="shared" si="8"/>
        <v>0</v>
      </c>
      <c r="AH411" s="344">
        <f t="shared" si="9"/>
        <v>0</v>
      </c>
      <c r="AI411" s="395" t="str">
        <f t="shared" si="10"/>
        <v/>
      </c>
      <c r="AJ411" s="396">
        <f t="shared" si="11"/>
        <v>0</v>
      </c>
      <c r="AK411" s="124"/>
      <c r="AL411" s="343">
        <f t="shared" si="12"/>
        <v>0</v>
      </c>
    </row>
    <row r="412" spans="1:38" ht="15" customHeight="1">
      <c r="A412" s="580"/>
      <c r="B412" s="579"/>
      <c r="C412" s="579"/>
      <c r="D412" s="579"/>
      <c r="E412" s="456" t="s">
        <v>287</v>
      </c>
      <c r="F412" s="456"/>
      <c r="G412" s="447" t="s">
        <v>60</v>
      </c>
      <c r="H412" s="447"/>
      <c r="I412" s="447"/>
      <c r="J412" s="447"/>
      <c r="K412" s="447"/>
      <c r="L412" s="447"/>
      <c r="M412" s="447"/>
      <c r="N412" s="453"/>
      <c r="O412" s="454"/>
      <c r="P412" s="455"/>
      <c r="Q412" s="453"/>
      <c r="R412" s="454"/>
      <c r="S412" s="455"/>
      <c r="T412" s="399"/>
      <c r="U412" s="399"/>
      <c r="V412" s="399"/>
      <c r="W412" s="399"/>
      <c r="X412" s="399"/>
      <c r="Y412" s="399"/>
      <c r="Z412" s="400"/>
      <c r="AA412" s="401"/>
      <c r="AB412" s="446"/>
      <c r="AC412" s="446"/>
      <c r="AD412" s="446"/>
      <c r="AF412" s="338"/>
      <c r="AG412" s="299">
        <f t="shared" si="8"/>
        <v>0</v>
      </c>
      <c r="AH412" s="344">
        <f t="shared" si="9"/>
        <v>0</v>
      </c>
      <c r="AI412" s="395" t="str">
        <f t="shared" si="10"/>
        <v/>
      </c>
      <c r="AJ412" s="396">
        <f t="shared" si="11"/>
        <v>0</v>
      </c>
      <c r="AK412" s="124"/>
      <c r="AL412" s="343">
        <f t="shared" si="12"/>
        <v>0</v>
      </c>
    </row>
    <row r="413" spans="1:38" ht="15" customHeight="1">
      <c r="A413" s="580"/>
      <c r="B413" s="579"/>
      <c r="C413" s="579"/>
      <c r="D413" s="579"/>
      <c r="E413" s="456" t="s">
        <v>288</v>
      </c>
      <c r="F413" s="456"/>
      <c r="G413" s="447" t="s">
        <v>61</v>
      </c>
      <c r="H413" s="447"/>
      <c r="I413" s="447"/>
      <c r="J413" s="447"/>
      <c r="K413" s="447"/>
      <c r="L413" s="447"/>
      <c r="M413" s="447"/>
      <c r="N413" s="453"/>
      <c r="O413" s="454"/>
      <c r="P413" s="455"/>
      <c r="Q413" s="453"/>
      <c r="R413" s="454"/>
      <c r="S413" s="455"/>
      <c r="T413" s="399"/>
      <c r="U413" s="399"/>
      <c r="V413" s="399"/>
      <c r="W413" s="399"/>
      <c r="X413" s="399"/>
      <c r="Y413" s="399"/>
      <c r="Z413" s="400"/>
      <c r="AA413" s="401"/>
      <c r="AB413" s="446"/>
      <c r="AC413" s="446"/>
      <c r="AD413" s="446"/>
      <c r="AF413" s="338"/>
      <c r="AG413" s="299">
        <f t="shared" si="8"/>
        <v>0</v>
      </c>
      <c r="AH413" s="344">
        <f t="shared" si="9"/>
        <v>0</v>
      </c>
      <c r="AI413" s="395" t="str">
        <f t="shared" si="10"/>
        <v/>
      </c>
      <c r="AJ413" s="396">
        <f t="shared" si="11"/>
        <v>0</v>
      </c>
      <c r="AK413" s="124"/>
      <c r="AL413" s="343">
        <f t="shared" si="12"/>
        <v>0</v>
      </c>
    </row>
    <row r="414" spans="1:38" ht="15" customHeight="1">
      <c r="A414" s="580"/>
      <c r="B414" s="579"/>
      <c r="C414" s="579"/>
      <c r="D414" s="579"/>
      <c r="E414" s="456" t="s">
        <v>289</v>
      </c>
      <c r="F414" s="456"/>
      <c r="G414" s="447" t="s">
        <v>62</v>
      </c>
      <c r="H414" s="447"/>
      <c r="I414" s="447"/>
      <c r="J414" s="447"/>
      <c r="K414" s="447"/>
      <c r="L414" s="447"/>
      <c r="M414" s="447"/>
      <c r="N414" s="453"/>
      <c r="O414" s="454"/>
      <c r="P414" s="455"/>
      <c r="Q414" s="453"/>
      <c r="R414" s="454"/>
      <c r="S414" s="455"/>
      <c r="T414" s="399"/>
      <c r="U414" s="399"/>
      <c r="V414" s="399"/>
      <c r="W414" s="399"/>
      <c r="X414" s="399"/>
      <c r="Y414" s="399"/>
      <c r="Z414" s="400"/>
      <c r="AA414" s="401"/>
      <c r="AB414" s="446"/>
      <c r="AC414" s="446"/>
      <c r="AD414" s="446"/>
      <c r="AF414" s="338"/>
      <c r="AG414" s="299">
        <f t="shared" si="8"/>
        <v>0</v>
      </c>
      <c r="AH414" s="344">
        <f t="shared" si="9"/>
        <v>0</v>
      </c>
      <c r="AI414" s="395" t="str">
        <f t="shared" si="10"/>
        <v/>
      </c>
      <c r="AJ414" s="396">
        <f t="shared" si="11"/>
        <v>0</v>
      </c>
      <c r="AK414" s="124"/>
      <c r="AL414" s="343">
        <f t="shared" si="12"/>
        <v>0</v>
      </c>
    </row>
    <row r="415" spans="1:38" ht="15" customHeight="1">
      <c r="A415" s="580"/>
      <c r="B415" s="579"/>
      <c r="C415" s="579"/>
      <c r="D415" s="579"/>
      <c r="E415" s="456" t="s">
        <v>290</v>
      </c>
      <c r="F415" s="456"/>
      <c r="G415" s="447" t="s">
        <v>63</v>
      </c>
      <c r="H415" s="447"/>
      <c r="I415" s="447"/>
      <c r="J415" s="447"/>
      <c r="K415" s="447"/>
      <c r="L415" s="447"/>
      <c r="M415" s="447"/>
      <c r="N415" s="453"/>
      <c r="O415" s="454"/>
      <c r="P415" s="455"/>
      <c r="Q415" s="453"/>
      <c r="R415" s="454"/>
      <c r="S415" s="455"/>
      <c r="T415" s="399"/>
      <c r="U415" s="399"/>
      <c r="V415" s="399"/>
      <c r="W415" s="399"/>
      <c r="X415" s="399"/>
      <c r="Y415" s="399"/>
      <c r="Z415" s="400"/>
      <c r="AA415" s="401"/>
      <c r="AB415" s="446"/>
      <c r="AC415" s="446"/>
      <c r="AD415" s="446"/>
      <c r="AF415" s="338"/>
      <c r="AG415" s="299">
        <f t="shared" si="8"/>
        <v>0</v>
      </c>
      <c r="AH415" s="344">
        <f t="shared" si="9"/>
        <v>0</v>
      </c>
      <c r="AI415" s="395" t="str">
        <f t="shared" si="10"/>
        <v/>
      </c>
      <c r="AJ415" s="396">
        <f t="shared" si="11"/>
        <v>0</v>
      </c>
      <c r="AK415" s="124"/>
      <c r="AL415" s="343">
        <f t="shared" si="12"/>
        <v>0</v>
      </c>
    </row>
    <row r="416" spans="1:38" ht="15" customHeight="1">
      <c r="A416" s="580"/>
      <c r="B416" s="579"/>
      <c r="C416" s="579"/>
      <c r="D416" s="579"/>
      <c r="E416" s="456" t="s">
        <v>291</v>
      </c>
      <c r="F416" s="456"/>
      <c r="G416" s="447" t="s">
        <v>64</v>
      </c>
      <c r="H416" s="447"/>
      <c r="I416" s="447"/>
      <c r="J416" s="447"/>
      <c r="K416" s="447"/>
      <c r="L416" s="447"/>
      <c r="M416" s="447"/>
      <c r="N416" s="453"/>
      <c r="O416" s="454"/>
      <c r="P416" s="455"/>
      <c r="Q416" s="453"/>
      <c r="R416" s="454"/>
      <c r="S416" s="455"/>
      <c r="T416" s="399"/>
      <c r="U416" s="399"/>
      <c r="V416" s="399"/>
      <c r="W416" s="399"/>
      <c r="X416" s="399"/>
      <c r="Y416" s="399"/>
      <c r="Z416" s="400"/>
      <c r="AA416" s="401"/>
      <c r="AB416" s="446"/>
      <c r="AC416" s="446"/>
      <c r="AD416" s="446"/>
      <c r="AF416" s="338"/>
      <c r="AG416" s="299">
        <f t="shared" si="8"/>
        <v>0</v>
      </c>
      <c r="AH416" s="344">
        <f t="shared" si="9"/>
        <v>0</v>
      </c>
      <c r="AI416" s="395" t="str">
        <f t="shared" si="10"/>
        <v/>
      </c>
      <c r="AJ416" s="396">
        <f t="shared" si="11"/>
        <v>0</v>
      </c>
      <c r="AK416" s="124"/>
      <c r="AL416" s="343">
        <f t="shared" si="12"/>
        <v>0</v>
      </c>
    </row>
    <row r="417" spans="1:38" ht="15" customHeight="1">
      <c r="A417" s="580"/>
      <c r="B417" s="579"/>
      <c r="C417" s="579"/>
      <c r="D417" s="579"/>
      <c r="E417" s="456" t="s">
        <v>292</v>
      </c>
      <c r="F417" s="456"/>
      <c r="G417" s="447" t="s">
        <v>65</v>
      </c>
      <c r="H417" s="447"/>
      <c r="I417" s="447"/>
      <c r="J417" s="447"/>
      <c r="K417" s="447"/>
      <c r="L417" s="447"/>
      <c r="M417" s="447"/>
      <c r="N417" s="453"/>
      <c r="O417" s="454"/>
      <c r="P417" s="455"/>
      <c r="Q417" s="453"/>
      <c r="R417" s="454"/>
      <c r="S417" s="455"/>
      <c r="T417" s="399"/>
      <c r="U417" s="399"/>
      <c r="V417" s="399"/>
      <c r="W417" s="399"/>
      <c r="X417" s="399"/>
      <c r="Y417" s="399"/>
      <c r="Z417" s="400"/>
      <c r="AA417" s="401"/>
      <c r="AB417" s="446"/>
      <c r="AC417" s="446"/>
      <c r="AD417" s="446"/>
      <c r="AF417" s="338"/>
      <c r="AG417" s="299">
        <f t="shared" si="8"/>
        <v>0</v>
      </c>
      <c r="AH417" s="344">
        <f t="shared" si="9"/>
        <v>0</v>
      </c>
      <c r="AI417" s="395" t="str">
        <f t="shared" si="10"/>
        <v/>
      </c>
      <c r="AJ417" s="396">
        <f t="shared" si="11"/>
        <v>0</v>
      </c>
      <c r="AK417" s="124"/>
      <c r="AL417" s="343">
        <f t="shared" si="12"/>
        <v>0</v>
      </c>
    </row>
    <row r="418" spans="1:38" ht="15.75" customHeight="1">
      <c r="A418" s="580"/>
      <c r="B418" s="579"/>
      <c r="C418" s="579"/>
      <c r="D418" s="579"/>
      <c r="E418" s="456" t="s">
        <v>293</v>
      </c>
      <c r="F418" s="456"/>
      <c r="G418" s="447" t="s">
        <v>123</v>
      </c>
      <c r="H418" s="447"/>
      <c r="I418" s="447"/>
      <c r="J418" s="447"/>
      <c r="K418" s="447"/>
      <c r="L418" s="447"/>
      <c r="M418" s="447"/>
      <c r="N418" s="453"/>
      <c r="O418" s="454"/>
      <c r="P418" s="455"/>
      <c r="Q418" s="453"/>
      <c r="R418" s="454"/>
      <c r="S418" s="455"/>
      <c r="T418" s="399"/>
      <c r="U418" s="399"/>
      <c r="V418" s="399"/>
      <c r="W418" s="399"/>
      <c r="X418" s="399"/>
      <c r="Y418" s="399"/>
      <c r="Z418" s="400"/>
      <c r="AA418" s="400"/>
      <c r="AB418" s="446"/>
      <c r="AC418" s="446"/>
      <c r="AD418" s="446"/>
      <c r="AF418" s="338"/>
      <c r="AG418" s="299">
        <f t="shared" si="8"/>
        <v>0</v>
      </c>
      <c r="AH418" s="344">
        <f t="shared" si="9"/>
        <v>0</v>
      </c>
      <c r="AI418" s="395" t="str">
        <f t="shared" si="10"/>
        <v/>
      </c>
      <c r="AJ418" s="396">
        <f t="shared" si="11"/>
        <v>0</v>
      </c>
      <c r="AK418" s="124"/>
      <c r="AL418" s="343">
        <f t="shared" si="12"/>
        <v>0</v>
      </c>
    </row>
    <row r="419" spans="1:38" s="72" customFormat="1" ht="15" customHeight="1">
      <c r="A419" s="580"/>
      <c r="B419" s="579"/>
      <c r="C419" s="579"/>
      <c r="D419" s="579"/>
      <c r="E419" s="456" t="s">
        <v>294</v>
      </c>
      <c r="F419" s="456"/>
      <c r="G419" s="447" t="s">
        <v>173</v>
      </c>
      <c r="H419" s="447"/>
      <c r="I419" s="447"/>
      <c r="J419" s="447"/>
      <c r="K419" s="447"/>
      <c r="L419" s="447"/>
      <c r="M419" s="447"/>
      <c r="N419" s="453"/>
      <c r="O419" s="454"/>
      <c r="P419" s="455"/>
      <c r="Q419" s="453"/>
      <c r="R419" s="454"/>
      <c r="S419" s="455"/>
      <c r="T419" s="399"/>
      <c r="U419" s="399"/>
      <c r="V419" s="399"/>
      <c r="W419" s="399"/>
      <c r="X419" s="399"/>
      <c r="Y419" s="399"/>
      <c r="Z419" s="400"/>
      <c r="AA419" s="400"/>
      <c r="AB419" s="446"/>
      <c r="AC419" s="446"/>
      <c r="AD419" s="446"/>
      <c r="AF419" s="338"/>
      <c r="AG419" s="299">
        <f t="shared" si="8"/>
        <v>0</v>
      </c>
      <c r="AH419" s="344">
        <f t="shared" si="9"/>
        <v>0</v>
      </c>
      <c r="AI419" s="395" t="str">
        <f t="shared" si="10"/>
        <v/>
      </c>
      <c r="AJ419" s="396">
        <f t="shared" si="11"/>
        <v>0</v>
      </c>
      <c r="AK419" s="124"/>
      <c r="AL419" s="343">
        <f t="shared" si="12"/>
        <v>0</v>
      </c>
    </row>
    <row r="420" spans="1:38" ht="15" customHeight="1">
      <c r="A420" s="580" t="s">
        <v>211</v>
      </c>
      <c r="B420" s="579" t="s">
        <v>330</v>
      </c>
      <c r="C420" s="579"/>
      <c r="D420" s="579"/>
      <c r="E420" s="456" t="s">
        <v>295</v>
      </c>
      <c r="F420" s="456"/>
      <c r="G420" s="447" t="s">
        <v>120</v>
      </c>
      <c r="H420" s="447"/>
      <c r="I420" s="447"/>
      <c r="J420" s="447"/>
      <c r="K420" s="447"/>
      <c r="L420" s="447"/>
      <c r="M420" s="447"/>
      <c r="N420" s="453"/>
      <c r="O420" s="454"/>
      <c r="P420" s="455"/>
      <c r="Q420" s="453"/>
      <c r="R420" s="454"/>
      <c r="S420" s="455"/>
      <c r="T420" s="399"/>
      <c r="U420" s="399"/>
      <c r="V420" s="399"/>
      <c r="W420" s="399"/>
      <c r="X420" s="399"/>
      <c r="Y420" s="399"/>
      <c r="Z420" s="400"/>
      <c r="AA420" s="400"/>
      <c r="AB420" s="446"/>
      <c r="AC420" s="446"/>
      <c r="AD420" s="446"/>
      <c r="AF420" s="338"/>
      <c r="AG420" s="299">
        <f t="shared" si="8"/>
        <v>0</v>
      </c>
      <c r="AH420" s="344">
        <f t="shared" si="9"/>
        <v>0</v>
      </c>
      <c r="AI420" s="395" t="str">
        <f t="shared" si="10"/>
        <v/>
      </c>
      <c r="AJ420" s="396">
        <f t="shared" si="11"/>
        <v>0</v>
      </c>
      <c r="AK420" s="124"/>
      <c r="AL420" s="343">
        <f t="shared" si="12"/>
        <v>0</v>
      </c>
    </row>
    <row r="421" spans="1:38" ht="15" customHeight="1">
      <c r="A421" s="580"/>
      <c r="B421" s="579"/>
      <c r="C421" s="579"/>
      <c r="D421" s="579"/>
      <c r="E421" s="456" t="s">
        <v>296</v>
      </c>
      <c r="F421" s="456"/>
      <c r="G421" s="447" t="s">
        <v>66</v>
      </c>
      <c r="H421" s="447"/>
      <c r="I421" s="447"/>
      <c r="J421" s="447"/>
      <c r="K421" s="447"/>
      <c r="L421" s="447"/>
      <c r="M421" s="447"/>
      <c r="N421" s="453"/>
      <c r="O421" s="454"/>
      <c r="P421" s="455"/>
      <c r="Q421" s="453"/>
      <c r="R421" s="454"/>
      <c r="S421" s="455"/>
      <c r="T421" s="399"/>
      <c r="U421" s="399"/>
      <c r="V421" s="399"/>
      <c r="W421" s="399"/>
      <c r="X421" s="399"/>
      <c r="Y421" s="399"/>
      <c r="Z421" s="400"/>
      <c r="AA421" s="400"/>
      <c r="AB421" s="446"/>
      <c r="AC421" s="446"/>
      <c r="AD421" s="446"/>
      <c r="AF421" s="338"/>
      <c r="AG421" s="299">
        <f t="shared" si="8"/>
        <v>0</v>
      </c>
      <c r="AH421" s="344">
        <f t="shared" si="9"/>
        <v>0</v>
      </c>
      <c r="AI421" s="395" t="str">
        <f t="shared" si="10"/>
        <v/>
      </c>
      <c r="AJ421" s="396">
        <f t="shared" si="11"/>
        <v>0</v>
      </c>
      <c r="AK421" s="124"/>
      <c r="AL421" s="343">
        <f t="shared" si="12"/>
        <v>0</v>
      </c>
    </row>
    <row r="422" spans="1:38" ht="15" customHeight="1">
      <c r="A422" s="580"/>
      <c r="B422" s="579"/>
      <c r="C422" s="579"/>
      <c r="D422" s="579"/>
      <c r="E422" s="456" t="s">
        <v>297</v>
      </c>
      <c r="F422" s="456"/>
      <c r="G422" s="447" t="s">
        <v>67</v>
      </c>
      <c r="H422" s="447"/>
      <c r="I422" s="447"/>
      <c r="J422" s="447"/>
      <c r="K422" s="447"/>
      <c r="L422" s="447"/>
      <c r="M422" s="447"/>
      <c r="N422" s="453"/>
      <c r="O422" s="454"/>
      <c r="P422" s="455"/>
      <c r="Q422" s="453"/>
      <c r="R422" s="454"/>
      <c r="S422" s="455"/>
      <c r="T422" s="399"/>
      <c r="U422" s="399"/>
      <c r="V422" s="399"/>
      <c r="W422" s="399"/>
      <c r="X422" s="399"/>
      <c r="Y422" s="399"/>
      <c r="Z422" s="400"/>
      <c r="AA422" s="400"/>
      <c r="AB422" s="446"/>
      <c r="AC422" s="446"/>
      <c r="AD422" s="446"/>
      <c r="AF422" s="338"/>
      <c r="AG422" s="299">
        <f t="shared" si="8"/>
        <v>0</v>
      </c>
      <c r="AH422" s="344">
        <f t="shared" si="9"/>
        <v>0</v>
      </c>
      <c r="AI422" s="395" t="str">
        <f t="shared" si="10"/>
        <v/>
      </c>
      <c r="AJ422" s="396">
        <f t="shared" si="11"/>
        <v>0</v>
      </c>
      <c r="AK422" s="124"/>
      <c r="AL422" s="343">
        <f t="shared" si="12"/>
        <v>0</v>
      </c>
    </row>
    <row r="423" spans="1:38" ht="24.95" customHeight="1">
      <c r="A423" s="580"/>
      <c r="B423" s="579"/>
      <c r="C423" s="579"/>
      <c r="D423" s="579"/>
      <c r="E423" s="456" t="s">
        <v>298</v>
      </c>
      <c r="F423" s="456"/>
      <c r="G423" s="447" t="s">
        <v>68</v>
      </c>
      <c r="H423" s="447"/>
      <c r="I423" s="447"/>
      <c r="J423" s="447"/>
      <c r="K423" s="447"/>
      <c r="L423" s="447"/>
      <c r="M423" s="447"/>
      <c r="N423" s="453"/>
      <c r="O423" s="454"/>
      <c r="P423" s="455"/>
      <c r="Q423" s="453"/>
      <c r="R423" s="454"/>
      <c r="S423" s="455"/>
      <c r="T423" s="399"/>
      <c r="U423" s="399"/>
      <c r="V423" s="399"/>
      <c r="W423" s="399"/>
      <c r="X423" s="399"/>
      <c r="Y423" s="399"/>
      <c r="Z423" s="400"/>
      <c r="AA423" s="400"/>
      <c r="AB423" s="446"/>
      <c r="AC423" s="446"/>
      <c r="AD423" s="446"/>
      <c r="AF423" s="338"/>
      <c r="AG423" s="299">
        <f t="shared" si="8"/>
        <v>0</v>
      </c>
      <c r="AH423" s="344">
        <f t="shared" si="9"/>
        <v>0</v>
      </c>
      <c r="AI423" s="395" t="str">
        <f t="shared" si="10"/>
        <v/>
      </c>
      <c r="AJ423" s="396">
        <f t="shared" si="11"/>
        <v>0</v>
      </c>
      <c r="AK423" s="124"/>
      <c r="AL423" s="343">
        <f t="shared" si="12"/>
        <v>0</v>
      </c>
    </row>
    <row r="424" spans="1:38" ht="24.95" customHeight="1">
      <c r="A424" s="580"/>
      <c r="B424" s="579"/>
      <c r="C424" s="579"/>
      <c r="D424" s="579"/>
      <c r="E424" s="456" t="s">
        <v>299</v>
      </c>
      <c r="F424" s="456"/>
      <c r="G424" s="447" t="s">
        <v>69</v>
      </c>
      <c r="H424" s="447"/>
      <c r="I424" s="447"/>
      <c r="J424" s="447"/>
      <c r="K424" s="447"/>
      <c r="L424" s="447"/>
      <c r="M424" s="447"/>
      <c r="N424" s="453"/>
      <c r="O424" s="454"/>
      <c r="P424" s="455"/>
      <c r="Q424" s="453"/>
      <c r="R424" s="454"/>
      <c r="S424" s="455"/>
      <c r="T424" s="399"/>
      <c r="U424" s="399"/>
      <c r="V424" s="399"/>
      <c r="W424" s="399"/>
      <c r="X424" s="399"/>
      <c r="Y424" s="399"/>
      <c r="Z424" s="400"/>
      <c r="AA424" s="400"/>
      <c r="AB424" s="446"/>
      <c r="AC424" s="446"/>
      <c r="AD424" s="446"/>
      <c r="AF424" s="338"/>
      <c r="AG424" s="299">
        <f t="shared" si="8"/>
        <v>0</v>
      </c>
      <c r="AH424" s="344">
        <f t="shared" si="9"/>
        <v>0</v>
      </c>
      <c r="AI424" s="395" t="str">
        <f t="shared" si="10"/>
        <v/>
      </c>
      <c r="AJ424" s="396">
        <f t="shared" si="11"/>
        <v>0</v>
      </c>
      <c r="AK424" s="124"/>
      <c r="AL424" s="343">
        <f t="shared" si="12"/>
        <v>0</v>
      </c>
    </row>
    <row r="425" spans="1:38" ht="15" customHeight="1">
      <c r="A425" s="580"/>
      <c r="B425" s="579"/>
      <c r="C425" s="579"/>
      <c r="D425" s="579"/>
      <c r="E425" s="456" t="s">
        <v>300</v>
      </c>
      <c r="F425" s="456"/>
      <c r="G425" s="447" t="s">
        <v>70</v>
      </c>
      <c r="H425" s="447"/>
      <c r="I425" s="447"/>
      <c r="J425" s="447"/>
      <c r="K425" s="447"/>
      <c r="L425" s="447"/>
      <c r="M425" s="447"/>
      <c r="N425" s="453"/>
      <c r="O425" s="454"/>
      <c r="P425" s="455"/>
      <c r="Q425" s="453"/>
      <c r="R425" s="454"/>
      <c r="S425" s="455"/>
      <c r="T425" s="399"/>
      <c r="U425" s="399"/>
      <c r="V425" s="399"/>
      <c r="W425" s="399"/>
      <c r="X425" s="399"/>
      <c r="Y425" s="399"/>
      <c r="Z425" s="400"/>
      <c r="AA425" s="400"/>
      <c r="AB425" s="446"/>
      <c r="AC425" s="446"/>
      <c r="AD425" s="446"/>
      <c r="AF425" s="338"/>
      <c r="AG425" s="299">
        <f t="shared" si="8"/>
        <v>0</v>
      </c>
      <c r="AH425" s="344">
        <f t="shared" si="9"/>
        <v>0</v>
      </c>
      <c r="AI425" s="395" t="str">
        <f t="shared" si="10"/>
        <v/>
      </c>
      <c r="AJ425" s="396">
        <f t="shared" si="11"/>
        <v>0</v>
      </c>
      <c r="AK425" s="124"/>
      <c r="AL425" s="343">
        <f t="shared" si="12"/>
        <v>0</v>
      </c>
    </row>
    <row r="426" spans="1:38" ht="15" customHeight="1">
      <c r="A426" s="580"/>
      <c r="B426" s="579"/>
      <c r="C426" s="579"/>
      <c r="D426" s="579"/>
      <c r="E426" s="456" t="s">
        <v>301</v>
      </c>
      <c r="F426" s="456"/>
      <c r="G426" s="447" t="s">
        <v>71</v>
      </c>
      <c r="H426" s="447"/>
      <c r="I426" s="447"/>
      <c r="J426" s="447"/>
      <c r="K426" s="447"/>
      <c r="L426" s="447"/>
      <c r="M426" s="447"/>
      <c r="N426" s="453"/>
      <c r="O426" s="454"/>
      <c r="P426" s="455"/>
      <c r="Q426" s="453"/>
      <c r="R426" s="454"/>
      <c r="S426" s="455"/>
      <c r="T426" s="399"/>
      <c r="U426" s="399"/>
      <c r="V426" s="399"/>
      <c r="W426" s="399"/>
      <c r="X426" s="399"/>
      <c r="Y426" s="399"/>
      <c r="Z426" s="400"/>
      <c r="AA426" s="400"/>
      <c r="AB426" s="446"/>
      <c r="AC426" s="446"/>
      <c r="AD426" s="446"/>
      <c r="AF426" s="338"/>
      <c r="AG426" s="299">
        <f t="shared" si="8"/>
        <v>0</v>
      </c>
      <c r="AH426" s="344">
        <f t="shared" si="9"/>
        <v>0</v>
      </c>
      <c r="AI426" s="395" t="str">
        <f t="shared" si="10"/>
        <v/>
      </c>
      <c r="AJ426" s="396">
        <f t="shared" si="11"/>
        <v>0</v>
      </c>
      <c r="AK426" s="124"/>
      <c r="AL426" s="343">
        <f t="shared" si="12"/>
        <v>0</v>
      </c>
    </row>
    <row r="427" spans="1:38" ht="15" customHeight="1">
      <c r="A427" s="580"/>
      <c r="B427" s="579"/>
      <c r="C427" s="579"/>
      <c r="D427" s="579"/>
      <c r="E427" s="456" t="s">
        <v>302</v>
      </c>
      <c r="F427" s="456"/>
      <c r="G427" s="447" t="s">
        <v>72</v>
      </c>
      <c r="H427" s="447"/>
      <c r="I427" s="447"/>
      <c r="J427" s="447"/>
      <c r="K427" s="447"/>
      <c r="L427" s="447"/>
      <c r="M427" s="447"/>
      <c r="N427" s="453"/>
      <c r="O427" s="454"/>
      <c r="P427" s="455"/>
      <c r="Q427" s="453"/>
      <c r="R427" s="454"/>
      <c r="S427" s="455"/>
      <c r="T427" s="399"/>
      <c r="U427" s="399"/>
      <c r="V427" s="399"/>
      <c r="W427" s="399"/>
      <c r="X427" s="399"/>
      <c r="Y427" s="399"/>
      <c r="Z427" s="400"/>
      <c r="AA427" s="400"/>
      <c r="AB427" s="446"/>
      <c r="AC427" s="446"/>
      <c r="AD427" s="446"/>
      <c r="AF427" s="338"/>
      <c r="AG427" s="299">
        <f t="shared" si="8"/>
        <v>0</v>
      </c>
      <c r="AH427" s="344">
        <f t="shared" si="9"/>
        <v>0</v>
      </c>
      <c r="AI427" s="395" t="str">
        <f t="shared" si="10"/>
        <v/>
      </c>
      <c r="AJ427" s="396">
        <f t="shared" si="11"/>
        <v>0</v>
      </c>
      <c r="AK427" s="124"/>
      <c r="AL427" s="343">
        <f t="shared" si="12"/>
        <v>0</v>
      </c>
    </row>
    <row r="428" spans="1:38" ht="15" customHeight="1">
      <c r="A428" s="580"/>
      <c r="B428" s="579"/>
      <c r="C428" s="579"/>
      <c r="D428" s="579"/>
      <c r="E428" s="456" t="s">
        <v>303</v>
      </c>
      <c r="F428" s="456"/>
      <c r="G428" s="447" t="s">
        <v>73</v>
      </c>
      <c r="H428" s="447"/>
      <c r="I428" s="447"/>
      <c r="J428" s="447"/>
      <c r="K428" s="447"/>
      <c r="L428" s="447"/>
      <c r="M428" s="447"/>
      <c r="N428" s="453"/>
      <c r="O428" s="454"/>
      <c r="P428" s="455"/>
      <c r="Q428" s="453"/>
      <c r="R428" s="454"/>
      <c r="S428" s="455"/>
      <c r="T428" s="399"/>
      <c r="U428" s="399"/>
      <c r="V428" s="399"/>
      <c r="W428" s="399"/>
      <c r="X428" s="399"/>
      <c r="Y428" s="399"/>
      <c r="Z428" s="400"/>
      <c r="AA428" s="400"/>
      <c r="AB428" s="446"/>
      <c r="AC428" s="446"/>
      <c r="AD428" s="446"/>
      <c r="AF428" s="338"/>
      <c r="AG428" s="299">
        <f t="shared" si="8"/>
        <v>0</v>
      </c>
      <c r="AH428" s="344">
        <f t="shared" si="9"/>
        <v>0</v>
      </c>
      <c r="AI428" s="395" t="str">
        <f t="shared" si="10"/>
        <v/>
      </c>
      <c r="AJ428" s="396">
        <f t="shared" si="11"/>
        <v>0</v>
      </c>
      <c r="AK428" s="124"/>
      <c r="AL428" s="343">
        <f t="shared" si="12"/>
        <v>0</v>
      </c>
    </row>
    <row r="429" spans="1:38" ht="24.95" customHeight="1">
      <c r="A429" s="580"/>
      <c r="B429" s="579"/>
      <c r="C429" s="579"/>
      <c r="D429" s="579"/>
      <c r="E429" s="456" t="s">
        <v>304</v>
      </c>
      <c r="F429" s="456"/>
      <c r="G429" s="447" t="s">
        <v>174</v>
      </c>
      <c r="H429" s="447"/>
      <c r="I429" s="447"/>
      <c r="J429" s="447"/>
      <c r="K429" s="447"/>
      <c r="L429" s="447"/>
      <c r="M429" s="447"/>
      <c r="N429" s="453"/>
      <c r="O429" s="454"/>
      <c r="P429" s="455"/>
      <c r="Q429" s="453"/>
      <c r="R429" s="454"/>
      <c r="S429" s="455"/>
      <c r="T429" s="399"/>
      <c r="U429" s="399"/>
      <c r="V429" s="399"/>
      <c r="W429" s="399"/>
      <c r="X429" s="399"/>
      <c r="Y429" s="399"/>
      <c r="Z429" s="400"/>
      <c r="AA429" s="400"/>
      <c r="AB429" s="446"/>
      <c r="AC429" s="446"/>
      <c r="AD429" s="446"/>
      <c r="AF429" s="338"/>
      <c r="AG429" s="299">
        <f t="shared" si="8"/>
        <v>0</v>
      </c>
      <c r="AH429" s="344">
        <f t="shared" si="9"/>
        <v>0</v>
      </c>
      <c r="AI429" s="395" t="str">
        <f t="shared" si="10"/>
        <v/>
      </c>
      <c r="AJ429" s="396">
        <f t="shared" si="11"/>
        <v>0</v>
      </c>
      <c r="AK429" s="124"/>
      <c r="AL429" s="343">
        <f t="shared" si="12"/>
        <v>0</v>
      </c>
    </row>
    <row r="430" spans="1:38" ht="15" customHeight="1">
      <c r="A430" s="580" t="s">
        <v>212</v>
      </c>
      <c r="B430" s="579" t="s">
        <v>331</v>
      </c>
      <c r="C430" s="579"/>
      <c r="D430" s="579"/>
      <c r="E430" s="456" t="s">
        <v>305</v>
      </c>
      <c r="F430" s="456"/>
      <c r="G430" s="447" t="s">
        <v>74</v>
      </c>
      <c r="H430" s="447"/>
      <c r="I430" s="447"/>
      <c r="J430" s="447"/>
      <c r="K430" s="447"/>
      <c r="L430" s="447"/>
      <c r="M430" s="447"/>
      <c r="N430" s="453"/>
      <c r="O430" s="454"/>
      <c r="P430" s="455"/>
      <c r="Q430" s="453"/>
      <c r="R430" s="454"/>
      <c r="S430" s="455"/>
      <c r="T430" s="399"/>
      <c r="U430" s="399"/>
      <c r="V430" s="399"/>
      <c r="W430" s="399"/>
      <c r="X430" s="399"/>
      <c r="Y430" s="399"/>
      <c r="Z430" s="400"/>
      <c r="AA430" s="401"/>
      <c r="AB430" s="446"/>
      <c r="AC430" s="446"/>
      <c r="AD430" s="446"/>
      <c r="AF430" s="338"/>
      <c r="AG430" s="299">
        <f t="shared" si="8"/>
        <v>0</v>
      </c>
      <c r="AH430" s="344">
        <f t="shared" si="9"/>
        <v>0</v>
      </c>
      <c r="AI430" s="395" t="str">
        <f t="shared" si="10"/>
        <v/>
      </c>
      <c r="AJ430" s="396">
        <f t="shared" si="11"/>
        <v>0</v>
      </c>
      <c r="AK430" s="124"/>
      <c r="AL430" s="343">
        <f t="shared" si="12"/>
        <v>0</v>
      </c>
    </row>
    <row r="431" spans="1:38" ht="15" customHeight="1">
      <c r="A431" s="580"/>
      <c r="B431" s="579"/>
      <c r="C431" s="579"/>
      <c r="D431" s="579"/>
      <c r="E431" s="456" t="s">
        <v>306</v>
      </c>
      <c r="F431" s="456"/>
      <c r="G431" s="447" t="s">
        <v>75</v>
      </c>
      <c r="H431" s="447"/>
      <c r="I431" s="447"/>
      <c r="J431" s="447"/>
      <c r="K431" s="447"/>
      <c r="L431" s="447"/>
      <c r="M431" s="447"/>
      <c r="N431" s="453"/>
      <c r="O431" s="454"/>
      <c r="P431" s="455"/>
      <c r="Q431" s="453"/>
      <c r="R431" s="454"/>
      <c r="S431" s="455"/>
      <c r="T431" s="399"/>
      <c r="U431" s="399"/>
      <c r="V431" s="399"/>
      <c r="W431" s="399"/>
      <c r="X431" s="399"/>
      <c r="Y431" s="399"/>
      <c r="Z431" s="400"/>
      <c r="AA431" s="400"/>
      <c r="AB431" s="446"/>
      <c r="AC431" s="446"/>
      <c r="AD431" s="446"/>
      <c r="AF431" s="338"/>
      <c r="AG431" s="299">
        <f t="shared" si="8"/>
        <v>0</v>
      </c>
      <c r="AH431" s="344">
        <f t="shared" si="9"/>
        <v>0</v>
      </c>
      <c r="AI431" s="395" t="str">
        <f t="shared" si="10"/>
        <v/>
      </c>
      <c r="AJ431" s="396">
        <f t="shared" si="11"/>
        <v>0</v>
      </c>
      <c r="AK431" s="124"/>
      <c r="AL431" s="343">
        <f t="shared" si="12"/>
        <v>0</v>
      </c>
    </row>
    <row r="432" spans="1:38" ht="15" customHeight="1">
      <c r="A432" s="580"/>
      <c r="B432" s="579"/>
      <c r="C432" s="579"/>
      <c r="D432" s="579"/>
      <c r="E432" s="456" t="s">
        <v>307</v>
      </c>
      <c r="F432" s="456"/>
      <c r="G432" s="447" t="s">
        <v>76</v>
      </c>
      <c r="H432" s="447"/>
      <c r="I432" s="447"/>
      <c r="J432" s="447"/>
      <c r="K432" s="447"/>
      <c r="L432" s="447"/>
      <c r="M432" s="447"/>
      <c r="N432" s="453"/>
      <c r="O432" s="454"/>
      <c r="P432" s="455"/>
      <c r="Q432" s="453"/>
      <c r="R432" s="454"/>
      <c r="S432" s="455"/>
      <c r="T432" s="399"/>
      <c r="U432" s="399"/>
      <c r="V432" s="399"/>
      <c r="W432" s="399"/>
      <c r="X432" s="399"/>
      <c r="Y432" s="399"/>
      <c r="Z432" s="400"/>
      <c r="AA432" s="400"/>
      <c r="AB432" s="446"/>
      <c r="AC432" s="446"/>
      <c r="AD432" s="446"/>
      <c r="AF432" s="338"/>
      <c r="AG432" s="299">
        <f t="shared" si="8"/>
        <v>0</v>
      </c>
      <c r="AH432" s="344">
        <f t="shared" si="9"/>
        <v>0</v>
      </c>
      <c r="AI432" s="395" t="str">
        <f t="shared" si="10"/>
        <v/>
      </c>
      <c r="AJ432" s="396">
        <f t="shared" si="11"/>
        <v>0</v>
      </c>
      <c r="AK432" s="124"/>
      <c r="AL432" s="343">
        <f t="shared" si="12"/>
        <v>0</v>
      </c>
    </row>
    <row r="433" spans="1:38" ht="15" customHeight="1">
      <c r="A433" s="580"/>
      <c r="B433" s="579"/>
      <c r="C433" s="579"/>
      <c r="D433" s="579"/>
      <c r="E433" s="456" t="s">
        <v>308</v>
      </c>
      <c r="F433" s="456"/>
      <c r="G433" s="447" t="s">
        <v>77</v>
      </c>
      <c r="H433" s="447"/>
      <c r="I433" s="447"/>
      <c r="J433" s="447"/>
      <c r="K433" s="447"/>
      <c r="L433" s="447"/>
      <c r="M433" s="447"/>
      <c r="N433" s="453"/>
      <c r="O433" s="454"/>
      <c r="P433" s="455"/>
      <c r="Q433" s="453"/>
      <c r="R433" s="454"/>
      <c r="S433" s="455"/>
      <c r="T433" s="399"/>
      <c r="U433" s="399"/>
      <c r="V433" s="399"/>
      <c r="W433" s="399"/>
      <c r="X433" s="399"/>
      <c r="Y433" s="399"/>
      <c r="Z433" s="400"/>
      <c r="AA433" s="400"/>
      <c r="AB433" s="446"/>
      <c r="AC433" s="446"/>
      <c r="AD433" s="446"/>
      <c r="AF433" s="338"/>
      <c r="AG433" s="299">
        <f t="shared" si="8"/>
        <v>0</v>
      </c>
      <c r="AH433" s="344">
        <f t="shared" si="9"/>
        <v>0</v>
      </c>
      <c r="AI433" s="395" t="str">
        <f t="shared" si="10"/>
        <v/>
      </c>
      <c r="AJ433" s="396">
        <f t="shared" si="11"/>
        <v>0</v>
      </c>
      <c r="AK433" s="124"/>
      <c r="AL433" s="343">
        <f t="shared" si="12"/>
        <v>0</v>
      </c>
    </row>
    <row r="434" spans="1:38" ht="15" customHeight="1">
      <c r="A434" s="580"/>
      <c r="B434" s="579"/>
      <c r="C434" s="579"/>
      <c r="D434" s="579"/>
      <c r="E434" s="456" t="s">
        <v>309</v>
      </c>
      <c r="F434" s="456"/>
      <c r="G434" s="447" t="s">
        <v>78</v>
      </c>
      <c r="H434" s="447"/>
      <c r="I434" s="447"/>
      <c r="J434" s="447"/>
      <c r="K434" s="447"/>
      <c r="L434" s="447"/>
      <c r="M434" s="447"/>
      <c r="N434" s="453"/>
      <c r="O434" s="454"/>
      <c r="P434" s="455"/>
      <c r="Q434" s="453"/>
      <c r="R434" s="454"/>
      <c r="S434" s="455"/>
      <c r="T434" s="399"/>
      <c r="U434" s="399"/>
      <c r="V434" s="399"/>
      <c r="W434" s="399"/>
      <c r="X434" s="399"/>
      <c r="Y434" s="399"/>
      <c r="Z434" s="400"/>
      <c r="AA434" s="400"/>
      <c r="AB434" s="446"/>
      <c r="AC434" s="446"/>
      <c r="AD434" s="446"/>
      <c r="AF434" s="338"/>
      <c r="AG434" s="299">
        <f t="shared" si="8"/>
        <v>0</v>
      </c>
      <c r="AH434" s="344">
        <f t="shared" si="9"/>
        <v>0</v>
      </c>
      <c r="AI434" s="395" t="str">
        <f t="shared" si="10"/>
        <v/>
      </c>
      <c r="AJ434" s="396">
        <f t="shared" si="11"/>
        <v>0</v>
      </c>
      <c r="AK434" s="124"/>
      <c r="AL434" s="343">
        <f t="shared" si="12"/>
        <v>0</v>
      </c>
    </row>
    <row r="435" spans="1:38" ht="24.95" customHeight="1">
      <c r="A435" s="580"/>
      <c r="B435" s="579"/>
      <c r="C435" s="579"/>
      <c r="D435" s="579"/>
      <c r="E435" s="456" t="s">
        <v>310</v>
      </c>
      <c r="F435" s="456"/>
      <c r="G435" s="447" t="s">
        <v>175</v>
      </c>
      <c r="H435" s="447"/>
      <c r="I435" s="447"/>
      <c r="J435" s="447"/>
      <c r="K435" s="447"/>
      <c r="L435" s="447"/>
      <c r="M435" s="447"/>
      <c r="N435" s="453"/>
      <c r="O435" s="454"/>
      <c r="P435" s="455"/>
      <c r="Q435" s="453"/>
      <c r="R435" s="454"/>
      <c r="S435" s="455"/>
      <c r="T435" s="399"/>
      <c r="U435" s="399"/>
      <c r="V435" s="399"/>
      <c r="W435" s="399"/>
      <c r="X435" s="399"/>
      <c r="Y435" s="399"/>
      <c r="Z435" s="400"/>
      <c r="AA435" s="400"/>
      <c r="AB435" s="446"/>
      <c r="AC435" s="446"/>
      <c r="AD435" s="446"/>
      <c r="AF435" s="338"/>
      <c r="AG435" s="299">
        <f t="shared" si="8"/>
        <v>0</v>
      </c>
      <c r="AH435" s="344">
        <f t="shared" si="9"/>
        <v>0</v>
      </c>
      <c r="AI435" s="395" t="str">
        <f t="shared" si="10"/>
        <v/>
      </c>
      <c r="AJ435" s="396">
        <f t="shared" si="11"/>
        <v>0</v>
      </c>
      <c r="AK435" s="124"/>
      <c r="AL435" s="343">
        <f t="shared" si="12"/>
        <v>0</v>
      </c>
    </row>
    <row r="436" spans="1:38" ht="15" customHeight="1">
      <c r="A436" s="580" t="s">
        <v>213</v>
      </c>
      <c r="B436" s="579" t="s">
        <v>332</v>
      </c>
      <c r="C436" s="579"/>
      <c r="D436" s="579"/>
      <c r="E436" s="456" t="s">
        <v>311</v>
      </c>
      <c r="F436" s="456"/>
      <c r="G436" s="447" t="s">
        <v>122</v>
      </c>
      <c r="H436" s="447"/>
      <c r="I436" s="447"/>
      <c r="J436" s="447"/>
      <c r="K436" s="447"/>
      <c r="L436" s="447"/>
      <c r="M436" s="447"/>
      <c r="N436" s="453"/>
      <c r="O436" s="454"/>
      <c r="P436" s="455"/>
      <c r="Q436" s="453"/>
      <c r="R436" s="454"/>
      <c r="S436" s="455"/>
      <c r="T436" s="399"/>
      <c r="U436" s="399"/>
      <c r="V436" s="399"/>
      <c r="W436" s="399"/>
      <c r="X436" s="399"/>
      <c r="Y436" s="399"/>
      <c r="Z436" s="400"/>
      <c r="AA436" s="400"/>
      <c r="AB436" s="446"/>
      <c r="AC436" s="446"/>
      <c r="AD436" s="446"/>
      <c r="AF436" s="338"/>
      <c r="AG436" s="299">
        <f t="shared" si="8"/>
        <v>0</v>
      </c>
      <c r="AH436" s="344">
        <f t="shared" si="9"/>
        <v>0</v>
      </c>
      <c r="AI436" s="395" t="str">
        <f t="shared" si="10"/>
        <v/>
      </c>
      <c r="AJ436" s="396">
        <f t="shared" si="11"/>
        <v>0</v>
      </c>
      <c r="AK436" s="124"/>
      <c r="AL436" s="343">
        <f t="shared" si="12"/>
        <v>0</v>
      </c>
    </row>
    <row r="437" spans="1:38" ht="15" customHeight="1">
      <c r="A437" s="580"/>
      <c r="B437" s="579"/>
      <c r="C437" s="579"/>
      <c r="D437" s="579"/>
      <c r="E437" s="456" t="s">
        <v>312</v>
      </c>
      <c r="F437" s="456"/>
      <c r="G437" s="447" t="s">
        <v>121</v>
      </c>
      <c r="H437" s="447"/>
      <c r="I437" s="447"/>
      <c r="J437" s="447"/>
      <c r="K437" s="447"/>
      <c r="L437" s="447"/>
      <c r="M437" s="447"/>
      <c r="N437" s="453"/>
      <c r="O437" s="454"/>
      <c r="P437" s="455"/>
      <c r="Q437" s="453"/>
      <c r="R437" s="454"/>
      <c r="S437" s="455"/>
      <c r="T437" s="399"/>
      <c r="U437" s="399"/>
      <c r="V437" s="399"/>
      <c r="W437" s="399"/>
      <c r="X437" s="399"/>
      <c r="Y437" s="399"/>
      <c r="Z437" s="400"/>
      <c r="AA437" s="400"/>
      <c r="AB437" s="446"/>
      <c r="AC437" s="446"/>
      <c r="AD437" s="446"/>
      <c r="AF437" s="338"/>
      <c r="AG437" s="299">
        <f t="shared" si="8"/>
        <v>0</v>
      </c>
      <c r="AH437" s="344">
        <f t="shared" si="9"/>
        <v>0</v>
      </c>
      <c r="AI437" s="395" t="str">
        <f t="shared" si="10"/>
        <v/>
      </c>
      <c r="AJ437" s="396">
        <f t="shared" si="11"/>
        <v>0</v>
      </c>
      <c r="AK437" s="124"/>
      <c r="AL437" s="343">
        <f t="shared" si="12"/>
        <v>0</v>
      </c>
    </row>
    <row r="438" spans="1:38" ht="24.95" customHeight="1">
      <c r="A438" s="580"/>
      <c r="B438" s="579"/>
      <c r="C438" s="579"/>
      <c r="D438" s="579"/>
      <c r="E438" s="456" t="s">
        <v>313</v>
      </c>
      <c r="F438" s="456"/>
      <c r="G438" s="447" t="s">
        <v>79</v>
      </c>
      <c r="H438" s="447"/>
      <c r="I438" s="447"/>
      <c r="J438" s="447"/>
      <c r="K438" s="447"/>
      <c r="L438" s="447"/>
      <c r="M438" s="447"/>
      <c r="N438" s="453"/>
      <c r="O438" s="454"/>
      <c r="P438" s="455"/>
      <c r="Q438" s="453"/>
      <c r="R438" s="454"/>
      <c r="S438" s="455"/>
      <c r="T438" s="399"/>
      <c r="U438" s="399"/>
      <c r="V438" s="399"/>
      <c r="W438" s="399"/>
      <c r="X438" s="399"/>
      <c r="Y438" s="399"/>
      <c r="Z438" s="400"/>
      <c r="AA438" s="400"/>
      <c r="AB438" s="446"/>
      <c r="AC438" s="446"/>
      <c r="AD438" s="446"/>
      <c r="AF438" s="338"/>
      <c r="AG438" s="299">
        <f t="shared" si="8"/>
        <v>0</v>
      </c>
      <c r="AH438" s="344">
        <f t="shared" si="9"/>
        <v>0</v>
      </c>
      <c r="AI438" s="395" t="str">
        <f t="shared" si="10"/>
        <v/>
      </c>
      <c r="AJ438" s="396">
        <f t="shared" si="11"/>
        <v>0</v>
      </c>
      <c r="AK438" s="124"/>
      <c r="AL438" s="343">
        <f t="shared" si="12"/>
        <v>0</v>
      </c>
    </row>
    <row r="439" spans="1:38" ht="24.95" customHeight="1">
      <c r="A439" s="580"/>
      <c r="B439" s="579"/>
      <c r="C439" s="579"/>
      <c r="D439" s="579"/>
      <c r="E439" s="456" t="s">
        <v>314</v>
      </c>
      <c r="F439" s="456"/>
      <c r="G439" s="447" t="s">
        <v>176</v>
      </c>
      <c r="H439" s="447"/>
      <c r="I439" s="447"/>
      <c r="J439" s="447"/>
      <c r="K439" s="447"/>
      <c r="L439" s="447"/>
      <c r="M439" s="447"/>
      <c r="N439" s="453"/>
      <c r="O439" s="454"/>
      <c r="P439" s="455"/>
      <c r="Q439" s="453"/>
      <c r="R439" s="454"/>
      <c r="S439" s="455"/>
      <c r="T439" s="399"/>
      <c r="U439" s="399"/>
      <c r="V439" s="399"/>
      <c r="W439" s="399"/>
      <c r="X439" s="399"/>
      <c r="Y439" s="399"/>
      <c r="Z439" s="400"/>
      <c r="AA439" s="400"/>
      <c r="AB439" s="446"/>
      <c r="AC439" s="446"/>
      <c r="AD439" s="446"/>
      <c r="AF439" s="338"/>
      <c r="AG439" s="299">
        <f t="shared" si="8"/>
        <v>0</v>
      </c>
      <c r="AH439" s="344">
        <f t="shared" si="9"/>
        <v>0</v>
      </c>
      <c r="AI439" s="395" t="str">
        <f t="shared" si="10"/>
        <v/>
      </c>
      <c r="AJ439" s="396">
        <f t="shared" si="11"/>
        <v>0</v>
      </c>
      <c r="AK439" s="124"/>
      <c r="AL439" s="343">
        <f t="shared" si="12"/>
        <v>0</v>
      </c>
    </row>
    <row r="440" spans="1:38" ht="24.95" customHeight="1">
      <c r="A440" s="580" t="s">
        <v>214</v>
      </c>
      <c r="B440" s="579" t="s">
        <v>333</v>
      </c>
      <c r="C440" s="579"/>
      <c r="D440" s="579"/>
      <c r="E440" s="456" t="s">
        <v>315</v>
      </c>
      <c r="F440" s="456"/>
      <c r="G440" s="447" t="s">
        <v>80</v>
      </c>
      <c r="H440" s="447"/>
      <c r="I440" s="447"/>
      <c r="J440" s="447"/>
      <c r="K440" s="447"/>
      <c r="L440" s="447"/>
      <c r="M440" s="447"/>
      <c r="N440" s="453"/>
      <c r="O440" s="454"/>
      <c r="P440" s="455"/>
      <c r="Q440" s="453"/>
      <c r="R440" s="454"/>
      <c r="S440" s="455"/>
      <c r="T440" s="399"/>
      <c r="U440" s="399"/>
      <c r="V440" s="399"/>
      <c r="W440" s="399"/>
      <c r="X440" s="399"/>
      <c r="Y440" s="399"/>
      <c r="Z440" s="400"/>
      <c r="AA440" s="400"/>
      <c r="AB440" s="446"/>
      <c r="AC440" s="446"/>
      <c r="AD440" s="446"/>
      <c r="AF440" s="338"/>
      <c r="AG440" s="299">
        <f t="shared" si="8"/>
        <v>0</v>
      </c>
      <c r="AH440" s="344">
        <f t="shared" si="9"/>
        <v>0</v>
      </c>
      <c r="AI440" s="395" t="str">
        <f t="shared" si="10"/>
        <v/>
      </c>
      <c r="AJ440" s="396">
        <f t="shared" si="11"/>
        <v>0</v>
      </c>
      <c r="AK440" s="124"/>
      <c r="AL440" s="343">
        <f t="shared" si="12"/>
        <v>0</v>
      </c>
    </row>
    <row r="441" spans="1:38" ht="24.95" customHeight="1">
      <c r="A441" s="580"/>
      <c r="B441" s="579"/>
      <c r="C441" s="579"/>
      <c r="D441" s="579"/>
      <c r="E441" s="456" t="s">
        <v>316</v>
      </c>
      <c r="F441" s="456"/>
      <c r="G441" s="447" t="s">
        <v>81</v>
      </c>
      <c r="H441" s="447"/>
      <c r="I441" s="447"/>
      <c r="J441" s="447"/>
      <c r="K441" s="447"/>
      <c r="L441" s="447"/>
      <c r="M441" s="447"/>
      <c r="N441" s="453"/>
      <c r="O441" s="454"/>
      <c r="P441" s="455"/>
      <c r="Q441" s="453"/>
      <c r="R441" s="454"/>
      <c r="S441" s="455"/>
      <c r="T441" s="399"/>
      <c r="U441" s="399"/>
      <c r="V441" s="399"/>
      <c r="W441" s="399"/>
      <c r="X441" s="399"/>
      <c r="Y441" s="399"/>
      <c r="Z441" s="400"/>
      <c r="AA441" s="400"/>
      <c r="AB441" s="446"/>
      <c r="AC441" s="446"/>
      <c r="AD441" s="446"/>
      <c r="AF441" s="338"/>
      <c r="AG441" s="299">
        <f t="shared" si="8"/>
        <v>0</v>
      </c>
      <c r="AH441" s="344">
        <f t="shared" si="9"/>
        <v>0</v>
      </c>
      <c r="AI441" s="395" t="str">
        <f t="shared" si="10"/>
        <v/>
      </c>
      <c r="AJ441" s="396">
        <f t="shared" si="11"/>
        <v>0</v>
      </c>
      <c r="AK441" s="124"/>
      <c r="AL441" s="343">
        <f t="shared" si="12"/>
        <v>0</v>
      </c>
    </row>
    <row r="442" spans="1:38" ht="15" customHeight="1">
      <c r="A442" s="580"/>
      <c r="B442" s="579"/>
      <c r="C442" s="579"/>
      <c r="D442" s="579"/>
      <c r="E442" s="456" t="s">
        <v>317</v>
      </c>
      <c r="F442" s="456"/>
      <c r="G442" s="447" t="s">
        <v>82</v>
      </c>
      <c r="H442" s="447"/>
      <c r="I442" s="447"/>
      <c r="J442" s="447"/>
      <c r="K442" s="447"/>
      <c r="L442" s="447"/>
      <c r="M442" s="447"/>
      <c r="N442" s="453"/>
      <c r="O442" s="454"/>
      <c r="P442" s="455"/>
      <c r="Q442" s="453"/>
      <c r="R442" s="454"/>
      <c r="S442" s="455"/>
      <c r="T442" s="399"/>
      <c r="U442" s="399"/>
      <c r="V442" s="399"/>
      <c r="W442" s="399"/>
      <c r="X442" s="399"/>
      <c r="Y442" s="399"/>
      <c r="Z442" s="400"/>
      <c r="AA442" s="400"/>
      <c r="AB442" s="446"/>
      <c r="AC442" s="446"/>
      <c r="AD442" s="446"/>
      <c r="AF442" s="338"/>
      <c r="AG442" s="299">
        <f t="shared" si="8"/>
        <v>0</v>
      </c>
      <c r="AH442" s="344">
        <f t="shared" si="9"/>
        <v>0</v>
      </c>
      <c r="AI442" s="395" t="str">
        <f t="shared" si="10"/>
        <v/>
      </c>
      <c r="AJ442" s="396">
        <f t="shared" si="11"/>
        <v>0</v>
      </c>
      <c r="AK442" s="124"/>
      <c r="AL442" s="343">
        <f t="shared" si="12"/>
        <v>0</v>
      </c>
    </row>
    <row r="443" spans="1:38" ht="15" customHeight="1">
      <c r="A443" s="580"/>
      <c r="B443" s="579"/>
      <c r="C443" s="579"/>
      <c r="D443" s="579"/>
      <c r="E443" s="456" t="s">
        <v>318</v>
      </c>
      <c r="F443" s="456"/>
      <c r="G443" s="447" t="s">
        <v>83</v>
      </c>
      <c r="H443" s="447"/>
      <c r="I443" s="447"/>
      <c r="J443" s="447"/>
      <c r="K443" s="447"/>
      <c r="L443" s="447"/>
      <c r="M443" s="447"/>
      <c r="N443" s="453"/>
      <c r="O443" s="454"/>
      <c r="P443" s="455"/>
      <c r="Q443" s="453"/>
      <c r="R443" s="454"/>
      <c r="S443" s="455"/>
      <c r="T443" s="399"/>
      <c r="U443" s="399"/>
      <c r="V443" s="399"/>
      <c r="W443" s="399"/>
      <c r="X443" s="399"/>
      <c r="Y443" s="399"/>
      <c r="Z443" s="400"/>
      <c r="AA443" s="400"/>
      <c r="AB443" s="446"/>
      <c r="AC443" s="446"/>
      <c r="AD443" s="446"/>
      <c r="AF443" s="338"/>
      <c r="AG443" s="299">
        <f t="shared" si="8"/>
        <v>0</v>
      </c>
      <c r="AH443" s="344">
        <f t="shared" si="9"/>
        <v>0</v>
      </c>
      <c r="AI443" s="395" t="str">
        <f t="shared" si="10"/>
        <v/>
      </c>
      <c r="AJ443" s="396">
        <f t="shared" si="11"/>
        <v>0</v>
      </c>
      <c r="AK443" s="124"/>
      <c r="AL443" s="343">
        <f t="shared" si="12"/>
        <v>0</v>
      </c>
    </row>
    <row r="444" spans="1:38" ht="15" customHeight="1">
      <c r="A444" s="580"/>
      <c r="B444" s="579"/>
      <c r="C444" s="579"/>
      <c r="D444" s="579"/>
      <c r="E444" s="456" t="s">
        <v>319</v>
      </c>
      <c r="F444" s="456"/>
      <c r="G444" s="447" t="s">
        <v>84</v>
      </c>
      <c r="H444" s="447"/>
      <c r="I444" s="447"/>
      <c r="J444" s="447"/>
      <c r="K444" s="447"/>
      <c r="L444" s="447"/>
      <c r="M444" s="447"/>
      <c r="N444" s="453"/>
      <c r="O444" s="454"/>
      <c r="P444" s="455"/>
      <c r="Q444" s="453"/>
      <c r="R444" s="454"/>
      <c r="S444" s="455"/>
      <c r="T444" s="399"/>
      <c r="U444" s="399"/>
      <c r="V444" s="399"/>
      <c r="W444" s="399"/>
      <c r="X444" s="399"/>
      <c r="Y444" s="399"/>
      <c r="Z444" s="400"/>
      <c r="AA444" s="400"/>
      <c r="AB444" s="446"/>
      <c r="AC444" s="446"/>
      <c r="AD444" s="446"/>
      <c r="AF444" s="338"/>
      <c r="AG444" s="299">
        <f t="shared" si="8"/>
        <v>0</v>
      </c>
      <c r="AH444" s="344">
        <f t="shared" si="9"/>
        <v>0</v>
      </c>
      <c r="AI444" s="395" t="str">
        <f t="shared" si="10"/>
        <v/>
      </c>
      <c r="AJ444" s="396">
        <f t="shared" si="11"/>
        <v>0</v>
      </c>
      <c r="AK444" s="124"/>
      <c r="AL444" s="343">
        <f t="shared" si="12"/>
        <v>0</v>
      </c>
    </row>
    <row r="445" spans="1:38" ht="24.95" customHeight="1">
      <c r="A445" s="580"/>
      <c r="B445" s="579"/>
      <c r="C445" s="579"/>
      <c r="D445" s="579"/>
      <c r="E445" s="456" t="s">
        <v>320</v>
      </c>
      <c r="F445" s="456"/>
      <c r="G445" s="447" t="s">
        <v>85</v>
      </c>
      <c r="H445" s="447"/>
      <c r="I445" s="447"/>
      <c r="J445" s="447"/>
      <c r="K445" s="447"/>
      <c r="L445" s="447"/>
      <c r="M445" s="447"/>
      <c r="N445" s="453"/>
      <c r="O445" s="454"/>
      <c r="P445" s="455"/>
      <c r="Q445" s="453"/>
      <c r="R445" s="454"/>
      <c r="S445" s="455"/>
      <c r="T445" s="399"/>
      <c r="U445" s="399"/>
      <c r="V445" s="399"/>
      <c r="W445" s="399"/>
      <c r="X445" s="399"/>
      <c r="Y445" s="399"/>
      <c r="Z445" s="400"/>
      <c r="AA445" s="400"/>
      <c r="AB445" s="446"/>
      <c r="AC445" s="446"/>
      <c r="AD445" s="446"/>
      <c r="AF445" s="338"/>
      <c r="AG445" s="299">
        <f t="shared" si="8"/>
        <v>0</v>
      </c>
      <c r="AH445" s="344">
        <f t="shared" si="9"/>
        <v>0</v>
      </c>
      <c r="AI445" s="395" t="str">
        <f t="shared" si="10"/>
        <v/>
      </c>
      <c r="AJ445" s="396">
        <f t="shared" si="11"/>
        <v>0</v>
      </c>
      <c r="AK445" s="124"/>
      <c r="AL445" s="343">
        <f t="shared" si="12"/>
        <v>0</v>
      </c>
    </row>
    <row r="446" spans="1:38" ht="40.5" customHeight="1">
      <c r="A446" s="580"/>
      <c r="B446" s="579"/>
      <c r="C446" s="579"/>
      <c r="D446" s="579"/>
      <c r="E446" s="456" t="s">
        <v>321</v>
      </c>
      <c r="F446" s="456"/>
      <c r="G446" s="447" t="s">
        <v>86</v>
      </c>
      <c r="H446" s="447"/>
      <c r="I446" s="447"/>
      <c r="J446" s="447"/>
      <c r="K446" s="447"/>
      <c r="L446" s="447"/>
      <c r="M446" s="447"/>
      <c r="N446" s="453"/>
      <c r="O446" s="454"/>
      <c r="P446" s="455"/>
      <c r="Q446" s="453"/>
      <c r="R446" s="454"/>
      <c r="S446" s="455"/>
      <c r="T446" s="399"/>
      <c r="U446" s="399"/>
      <c r="V446" s="399"/>
      <c r="W446" s="399"/>
      <c r="X446" s="399"/>
      <c r="Y446" s="399"/>
      <c r="Z446" s="400"/>
      <c r="AA446" s="400"/>
      <c r="AB446" s="446"/>
      <c r="AC446" s="446"/>
      <c r="AD446" s="446"/>
      <c r="AF446" s="338"/>
      <c r="AG446" s="299">
        <f t="shared" si="8"/>
        <v>0</v>
      </c>
      <c r="AH446" s="344">
        <f t="shared" si="9"/>
        <v>0</v>
      </c>
      <c r="AI446" s="395" t="str">
        <f t="shared" si="10"/>
        <v/>
      </c>
      <c r="AJ446" s="396">
        <f t="shared" si="11"/>
        <v>0</v>
      </c>
      <c r="AK446" s="124"/>
      <c r="AL446" s="343">
        <f t="shared" si="12"/>
        <v>0</v>
      </c>
    </row>
    <row r="447" spans="1:38" ht="24.95" customHeight="1">
      <c r="A447" s="580"/>
      <c r="B447" s="579"/>
      <c r="C447" s="579"/>
      <c r="D447" s="579"/>
      <c r="E447" s="456" t="s">
        <v>322</v>
      </c>
      <c r="F447" s="456"/>
      <c r="G447" s="447" t="s">
        <v>177</v>
      </c>
      <c r="H447" s="447"/>
      <c r="I447" s="447"/>
      <c r="J447" s="447"/>
      <c r="K447" s="447"/>
      <c r="L447" s="447"/>
      <c r="M447" s="447"/>
      <c r="N447" s="453"/>
      <c r="O447" s="454"/>
      <c r="P447" s="455"/>
      <c r="Q447" s="453"/>
      <c r="R447" s="454"/>
      <c r="S447" s="455"/>
      <c r="T447" s="399"/>
      <c r="U447" s="399"/>
      <c r="V447" s="399"/>
      <c r="W447" s="399"/>
      <c r="X447" s="399"/>
      <c r="Y447" s="399"/>
      <c r="Z447" s="400"/>
      <c r="AA447" s="400"/>
      <c r="AB447" s="446"/>
      <c r="AC447" s="446"/>
      <c r="AD447" s="446"/>
      <c r="AF447" s="338"/>
      <c r="AG447" s="299">
        <f t="shared" si="8"/>
        <v>0</v>
      </c>
      <c r="AH447" s="344">
        <f t="shared" si="9"/>
        <v>0</v>
      </c>
      <c r="AI447" s="395" t="str">
        <f t="shared" si="10"/>
        <v/>
      </c>
      <c r="AJ447" s="396">
        <f t="shared" si="11"/>
        <v>0</v>
      </c>
      <c r="AK447" s="124"/>
      <c r="AL447" s="343">
        <f t="shared" si="12"/>
        <v>0</v>
      </c>
    </row>
    <row r="448" spans="1:38" ht="15" customHeight="1">
      <c r="A448" s="580" t="s">
        <v>215</v>
      </c>
      <c r="B448" s="579" t="s">
        <v>334</v>
      </c>
      <c r="C448" s="579"/>
      <c r="D448" s="579"/>
      <c r="E448" s="456" t="s">
        <v>323</v>
      </c>
      <c r="F448" s="456"/>
      <c r="G448" s="447" t="str">
        <f>IF(N327="","",N327)</f>
        <v/>
      </c>
      <c r="H448" s="447"/>
      <c r="I448" s="447"/>
      <c r="J448" s="447"/>
      <c r="K448" s="447"/>
      <c r="L448" s="447"/>
      <c r="M448" s="447"/>
      <c r="N448" s="453"/>
      <c r="O448" s="454"/>
      <c r="P448" s="455"/>
      <c r="Q448" s="453"/>
      <c r="R448" s="454"/>
      <c r="S448" s="455"/>
      <c r="T448" s="399"/>
      <c r="U448" s="399"/>
      <c r="V448" s="399"/>
      <c r="W448" s="399"/>
      <c r="X448" s="399"/>
      <c r="Y448" s="399"/>
      <c r="Z448" s="400"/>
      <c r="AA448" s="400"/>
      <c r="AB448" s="446"/>
      <c r="AC448" s="446"/>
      <c r="AD448" s="446"/>
      <c r="AF448" s="338"/>
      <c r="AG448" s="299">
        <f t="shared" si="8"/>
        <v>0</v>
      </c>
      <c r="AH448" s="344">
        <f t="shared" si="9"/>
        <v>0</v>
      </c>
      <c r="AI448" s="395" t="str">
        <f t="shared" si="10"/>
        <v/>
      </c>
      <c r="AJ448" s="396">
        <f t="shared" si="11"/>
        <v>0</v>
      </c>
      <c r="AK448" s="124"/>
      <c r="AL448" s="343">
        <f t="shared" si="12"/>
        <v>0</v>
      </c>
    </row>
    <row r="449" spans="1:38" ht="15" customHeight="1">
      <c r="A449" s="580"/>
      <c r="B449" s="579"/>
      <c r="C449" s="579"/>
      <c r="D449" s="579"/>
      <c r="E449" s="456" t="s">
        <v>324</v>
      </c>
      <c r="F449" s="456"/>
      <c r="G449" s="447" t="str">
        <f t="shared" ref="G449:G452" si="13">IF(N328="","",N328)</f>
        <v/>
      </c>
      <c r="H449" s="447"/>
      <c r="I449" s="447"/>
      <c r="J449" s="447"/>
      <c r="K449" s="447"/>
      <c r="L449" s="447"/>
      <c r="M449" s="447"/>
      <c r="N449" s="453"/>
      <c r="O449" s="454"/>
      <c r="P449" s="455"/>
      <c r="Q449" s="453"/>
      <c r="R449" s="454"/>
      <c r="S449" s="455"/>
      <c r="T449" s="399"/>
      <c r="U449" s="399"/>
      <c r="V449" s="399"/>
      <c r="W449" s="399"/>
      <c r="X449" s="399"/>
      <c r="Y449" s="399"/>
      <c r="Z449" s="400"/>
      <c r="AA449" s="400"/>
      <c r="AB449" s="446"/>
      <c r="AC449" s="446"/>
      <c r="AD449" s="446"/>
      <c r="AF449" s="338"/>
      <c r="AG449" s="299">
        <f t="shared" si="8"/>
        <v>0</v>
      </c>
      <c r="AH449" s="344">
        <f t="shared" si="9"/>
        <v>0</v>
      </c>
      <c r="AI449" s="395" t="str">
        <f t="shared" si="10"/>
        <v/>
      </c>
      <c r="AJ449" s="396">
        <f t="shared" si="11"/>
        <v>0</v>
      </c>
      <c r="AK449" s="124"/>
      <c r="AL449" s="343">
        <f t="shared" si="12"/>
        <v>0</v>
      </c>
    </row>
    <row r="450" spans="1:38" ht="15" customHeight="1">
      <c r="A450" s="580"/>
      <c r="B450" s="579"/>
      <c r="C450" s="579"/>
      <c r="D450" s="579"/>
      <c r="E450" s="456" t="s">
        <v>325</v>
      </c>
      <c r="F450" s="456"/>
      <c r="G450" s="447" t="str">
        <f t="shared" si="13"/>
        <v/>
      </c>
      <c r="H450" s="447"/>
      <c r="I450" s="447"/>
      <c r="J450" s="447"/>
      <c r="K450" s="447"/>
      <c r="L450" s="447"/>
      <c r="M450" s="447"/>
      <c r="N450" s="453"/>
      <c r="O450" s="454"/>
      <c r="P450" s="455"/>
      <c r="Q450" s="453"/>
      <c r="R450" s="454"/>
      <c r="S450" s="455"/>
      <c r="T450" s="399"/>
      <c r="U450" s="399"/>
      <c r="V450" s="399"/>
      <c r="W450" s="399"/>
      <c r="X450" s="399"/>
      <c r="Y450" s="399"/>
      <c r="Z450" s="400"/>
      <c r="AA450" s="400"/>
      <c r="AB450" s="446"/>
      <c r="AC450" s="446"/>
      <c r="AD450" s="446"/>
      <c r="AF450" s="338"/>
      <c r="AG450" s="299">
        <f t="shared" si="8"/>
        <v>0</v>
      </c>
      <c r="AH450" s="344">
        <f t="shared" si="9"/>
        <v>0</v>
      </c>
      <c r="AI450" s="395" t="str">
        <f t="shared" si="10"/>
        <v/>
      </c>
      <c r="AJ450" s="396">
        <f t="shared" si="11"/>
        <v>0</v>
      </c>
      <c r="AK450" s="124"/>
      <c r="AL450" s="343">
        <f t="shared" si="12"/>
        <v>0</v>
      </c>
    </row>
    <row r="451" spans="1:38" ht="15" customHeight="1">
      <c r="A451" s="580"/>
      <c r="B451" s="579"/>
      <c r="C451" s="579"/>
      <c r="D451" s="579"/>
      <c r="E451" s="456" t="s">
        <v>326</v>
      </c>
      <c r="F451" s="456"/>
      <c r="G451" s="447" t="str">
        <f t="shared" si="13"/>
        <v/>
      </c>
      <c r="H451" s="447"/>
      <c r="I451" s="447"/>
      <c r="J451" s="447"/>
      <c r="K451" s="447"/>
      <c r="L451" s="447"/>
      <c r="M451" s="447"/>
      <c r="N451" s="453"/>
      <c r="O451" s="454"/>
      <c r="P451" s="455"/>
      <c r="Q451" s="453"/>
      <c r="R451" s="454"/>
      <c r="S451" s="455"/>
      <c r="T451" s="399"/>
      <c r="U451" s="399"/>
      <c r="V451" s="399"/>
      <c r="W451" s="399"/>
      <c r="X451" s="399"/>
      <c r="Y451" s="399"/>
      <c r="Z451" s="400"/>
      <c r="AA451" s="400"/>
      <c r="AB451" s="446"/>
      <c r="AC451" s="446"/>
      <c r="AD451" s="446"/>
      <c r="AF451" s="338"/>
      <c r="AG451" s="299">
        <f t="shared" si="8"/>
        <v>0</v>
      </c>
      <c r="AH451" s="344">
        <f t="shared" si="9"/>
        <v>0</v>
      </c>
      <c r="AI451" s="395" t="str">
        <f t="shared" si="10"/>
        <v/>
      </c>
      <c r="AJ451" s="396">
        <f t="shared" si="11"/>
        <v>0</v>
      </c>
      <c r="AK451" s="124"/>
      <c r="AL451" s="343">
        <f t="shared" si="12"/>
        <v>0</v>
      </c>
    </row>
    <row r="452" spans="1:38" ht="15" customHeight="1">
      <c r="A452" s="580"/>
      <c r="B452" s="579"/>
      <c r="C452" s="579"/>
      <c r="D452" s="579"/>
      <c r="E452" s="456" t="s">
        <v>327</v>
      </c>
      <c r="F452" s="456"/>
      <c r="G452" s="447" t="str">
        <f t="shared" si="13"/>
        <v/>
      </c>
      <c r="H452" s="447"/>
      <c r="I452" s="447"/>
      <c r="J452" s="447"/>
      <c r="K452" s="447"/>
      <c r="L452" s="447"/>
      <c r="M452" s="447"/>
      <c r="N452" s="453"/>
      <c r="O452" s="454"/>
      <c r="P452" s="455"/>
      <c r="Q452" s="453"/>
      <c r="R452" s="454"/>
      <c r="S452" s="455"/>
      <c r="T452" s="399"/>
      <c r="U452" s="399"/>
      <c r="V452" s="399"/>
      <c r="W452" s="399"/>
      <c r="X452" s="399"/>
      <c r="Y452" s="399"/>
      <c r="Z452" s="400"/>
      <c r="AA452" s="400"/>
      <c r="AB452" s="446"/>
      <c r="AC452" s="446"/>
      <c r="AD452" s="446"/>
      <c r="AF452" s="338"/>
      <c r="AG452" s="299">
        <f t="shared" si="8"/>
        <v>0</v>
      </c>
      <c r="AH452" s="344">
        <f t="shared" si="9"/>
        <v>0</v>
      </c>
      <c r="AI452" s="395" t="str">
        <f t="shared" si="10"/>
        <v/>
      </c>
      <c r="AJ452" s="396">
        <f t="shared" si="11"/>
        <v>0</v>
      </c>
      <c r="AK452" s="124"/>
      <c r="AL452" s="343">
        <f t="shared" si="12"/>
        <v>0</v>
      </c>
    </row>
    <row r="453" spans="1:38" ht="15" customHeight="1">
      <c r="A453" s="294"/>
      <c r="B453" s="294"/>
      <c r="C453" s="294"/>
      <c r="D453" s="294"/>
      <c r="E453" s="295"/>
      <c r="F453" s="295"/>
      <c r="G453" s="296"/>
      <c r="H453" s="296"/>
      <c r="I453" s="296"/>
      <c r="J453" s="296"/>
      <c r="K453" s="296"/>
      <c r="L453" s="54"/>
      <c r="M453" s="66"/>
      <c r="N453" s="300"/>
      <c r="O453" s="300"/>
      <c r="P453" s="263" t="s">
        <v>194</v>
      </c>
      <c r="Q453" s="582">
        <f>IF(AND(SUM(Q406:S452)=0,COUNTIF(Q406:S452,"NS")&gt;0),"NS", SUM(Q406:S452))</f>
        <v>0</v>
      </c>
      <c r="R453" s="583"/>
      <c r="S453" s="584"/>
      <c r="T453" s="300"/>
      <c r="U453" s="300"/>
      <c r="V453" s="300"/>
      <c r="W453" s="300"/>
      <c r="X453" s="300"/>
      <c r="Y453" s="300"/>
      <c r="Z453" s="54"/>
      <c r="AA453" s="54"/>
      <c r="AB453" s="54"/>
      <c r="AC453" s="54"/>
      <c r="AD453" s="54"/>
      <c r="AF453" s="338"/>
      <c r="AG453" s="381">
        <f>SUM(AG406:AG452)</f>
        <v>0</v>
      </c>
      <c r="AH453" s="381">
        <f>SUM(AH406:AH452)</f>
        <v>0</v>
      </c>
      <c r="AI453" s="336"/>
      <c r="AJ453" s="336">
        <f>SUM(AJ406:AJ452)</f>
        <v>0</v>
      </c>
      <c r="AK453" s="336"/>
      <c r="AL453" s="343">
        <f>SUM(AL406:AL452)</f>
        <v>0</v>
      </c>
    </row>
    <row r="454" spans="1:38" ht="15">
      <c r="A454" s="294"/>
      <c r="B454" s="448" t="str">
        <f>IF(AG453=0,"","ERROR: Favor de llenar las celdas con la información solicitada")</f>
        <v/>
      </c>
      <c r="C454" s="448"/>
      <c r="D454" s="448"/>
      <c r="E454" s="448"/>
      <c r="F454" s="448"/>
      <c r="G454" s="448"/>
      <c r="H454" s="448"/>
      <c r="I454" s="448"/>
      <c r="J454" s="448"/>
      <c r="K454" s="448"/>
      <c r="L454" s="448"/>
      <c r="M454" s="448"/>
      <c r="N454" s="448"/>
      <c r="O454" s="448"/>
      <c r="P454" s="448"/>
      <c r="Q454" s="448"/>
      <c r="R454" s="448"/>
      <c r="S454" s="448"/>
      <c r="T454" s="448"/>
      <c r="U454" s="448"/>
      <c r="V454" s="448"/>
      <c r="W454" s="448"/>
      <c r="X454" s="448"/>
      <c r="Y454" s="448"/>
      <c r="Z454" s="448"/>
      <c r="AA454" s="448"/>
      <c r="AB454" s="448"/>
      <c r="AC454" s="448"/>
      <c r="AD454" s="448"/>
      <c r="AF454" s="338"/>
    </row>
    <row r="455" spans="1:38" ht="15">
      <c r="A455" s="267"/>
      <c r="B455" s="448" t="str">
        <f>IF(AH453=0,"","ERROR: Favor de verificar la opción 9 excluye al resto de las formas de aviso")</f>
        <v/>
      </c>
      <c r="C455" s="448"/>
      <c r="D455" s="448"/>
      <c r="E455" s="448"/>
      <c r="F455" s="448"/>
      <c r="G455" s="448"/>
      <c r="H455" s="448"/>
      <c r="I455" s="448"/>
      <c r="J455" s="448"/>
      <c r="K455" s="448"/>
      <c r="L455" s="448"/>
      <c r="M455" s="448"/>
      <c r="N455" s="448"/>
      <c r="O455" s="448"/>
      <c r="P455" s="448"/>
      <c r="Q455" s="448"/>
      <c r="R455" s="448"/>
      <c r="S455" s="448"/>
      <c r="T455" s="448"/>
      <c r="U455" s="448"/>
      <c r="V455" s="448"/>
      <c r="W455" s="448"/>
      <c r="X455" s="448"/>
      <c r="Y455" s="448"/>
      <c r="Z455" s="448"/>
      <c r="AA455" s="448"/>
      <c r="AB455" s="448"/>
      <c r="AC455" s="448"/>
      <c r="AD455" s="448"/>
      <c r="AE455" s="72"/>
      <c r="AF455" s="240"/>
    </row>
    <row r="456" spans="1:38" ht="15">
      <c r="A456" s="267"/>
      <c r="B456" s="448" t="str">
        <f>IF(AJ453=0,"","ERROR: La cantidad de fenómenos por fila no puede ser mayor a lo registrado en la pregunta 7.2")</f>
        <v/>
      </c>
      <c r="C456" s="448"/>
      <c r="D456" s="448"/>
      <c r="E456" s="448"/>
      <c r="F456" s="448"/>
      <c r="G456" s="448"/>
      <c r="H456" s="448"/>
      <c r="I456" s="448"/>
      <c r="J456" s="448"/>
      <c r="K456" s="448"/>
      <c r="L456" s="448"/>
      <c r="M456" s="448"/>
      <c r="N456" s="448"/>
      <c r="O456" s="448"/>
      <c r="P456" s="448"/>
      <c r="Q456" s="448"/>
      <c r="R456" s="448"/>
      <c r="S456" s="448"/>
      <c r="T456" s="448"/>
      <c r="U456" s="448"/>
      <c r="V456" s="448"/>
      <c r="W456" s="448"/>
      <c r="X456" s="448"/>
      <c r="Y456" s="448"/>
      <c r="Z456" s="448"/>
      <c r="AA456" s="448"/>
      <c r="AB456" s="448"/>
      <c r="AC456" s="448"/>
      <c r="AD456" s="448"/>
      <c r="AE456" s="72"/>
      <c r="AF456" s="240"/>
    </row>
    <row r="457" spans="1:38" ht="15">
      <c r="A457" s="267"/>
      <c r="B457" s="449" t="str">
        <f>IF(AL453=0,"","ERROR: Favor de llenar todas la celdas, si no se cuenta con la información registrar NS")</f>
        <v/>
      </c>
      <c r="C457" s="449"/>
      <c r="D457" s="449"/>
      <c r="E457" s="449"/>
      <c r="F457" s="449"/>
      <c r="G457" s="449"/>
      <c r="H457" s="449"/>
      <c r="I457" s="449"/>
      <c r="J457" s="449"/>
      <c r="K457" s="449"/>
      <c r="L457" s="449"/>
      <c r="M457" s="449"/>
      <c r="N457" s="449"/>
      <c r="O457" s="449"/>
      <c r="P457" s="449"/>
      <c r="Q457" s="449"/>
      <c r="R457" s="449"/>
      <c r="S457" s="449"/>
      <c r="T457" s="449"/>
      <c r="U457" s="449"/>
      <c r="V457" s="449"/>
      <c r="W457" s="449"/>
      <c r="X457" s="449"/>
      <c r="Y457" s="449"/>
      <c r="Z457" s="449"/>
      <c r="AA457" s="449"/>
      <c r="AB457" s="449"/>
      <c r="AC457" s="449"/>
      <c r="AD457" s="449"/>
      <c r="AE457" s="72"/>
      <c r="AF457" s="240"/>
    </row>
    <row r="458" spans="1:38" ht="15">
      <c r="A458" s="267"/>
      <c r="B458" s="376"/>
      <c r="C458" s="376"/>
      <c r="D458" s="376"/>
      <c r="E458" s="376"/>
      <c r="F458" s="376"/>
      <c r="G458" s="376"/>
      <c r="H458" s="376"/>
      <c r="I458" s="376"/>
      <c r="J458" s="581" t="s">
        <v>157</v>
      </c>
      <c r="K458" s="581"/>
      <c r="L458" s="581"/>
      <c r="M458" s="581"/>
      <c r="N458" s="581"/>
      <c r="O458" s="581"/>
      <c r="P458" s="581"/>
      <c r="Q458" s="581"/>
      <c r="R458" s="581"/>
      <c r="S458" s="581"/>
      <c r="T458" s="581"/>
      <c r="U458" s="581"/>
      <c r="V458" s="581"/>
      <c r="W458" s="581"/>
      <c r="X458" s="581"/>
      <c r="Y458" s="581"/>
      <c r="Z458" s="376"/>
      <c r="AA458" s="376"/>
      <c r="AB458" s="376"/>
      <c r="AC458" s="376"/>
      <c r="AD458" s="376"/>
      <c r="AE458" s="72"/>
      <c r="AF458" s="240"/>
    </row>
    <row r="459" spans="1:38" ht="15">
      <c r="A459" s="267"/>
      <c r="B459" s="376"/>
      <c r="C459" s="376"/>
      <c r="D459" s="376"/>
      <c r="E459" s="376"/>
      <c r="F459" s="376"/>
      <c r="G459" s="376"/>
      <c r="H459" s="376"/>
      <c r="I459" s="376"/>
      <c r="J459" s="261" t="s">
        <v>209</v>
      </c>
      <c r="K459" s="573" t="s">
        <v>335</v>
      </c>
      <c r="L459" s="573"/>
      <c r="M459" s="573"/>
      <c r="N459" s="573"/>
      <c r="O459" s="573"/>
      <c r="P459" s="573"/>
      <c r="Q459" s="573"/>
      <c r="R459" s="573"/>
      <c r="S459" s="573"/>
      <c r="T459" s="573"/>
      <c r="U459" s="573"/>
      <c r="V459" s="573"/>
      <c r="W459" s="573"/>
      <c r="X459" s="573"/>
      <c r="Y459" s="573"/>
      <c r="Z459" s="376"/>
      <c r="AA459" s="376"/>
      <c r="AB459" s="376"/>
      <c r="AC459" s="376"/>
      <c r="AD459" s="376"/>
      <c r="AE459" s="72"/>
      <c r="AF459" s="240"/>
    </row>
    <row r="460" spans="1:38" ht="15">
      <c r="A460" s="267"/>
      <c r="B460" s="376"/>
      <c r="C460" s="376"/>
      <c r="D460" s="376"/>
      <c r="E460" s="376"/>
      <c r="F460" s="376"/>
      <c r="G460" s="376"/>
      <c r="H460" s="376"/>
      <c r="I460" s="376"/>
      <c r="J460" s="261" t="s">
        <v>210</v>
      </c>
      <c r="K460" s="573" t="s">
        <v>460</v>
      </c>
      <c r="L460" s="573"/>
      <c r="M460" s="573"/>
      <c r="N460" s="573"/>
      <c r="O460" s="573"/>
      <c r="P460" s="573"/>
      <c r="Q460" s="573"/>
      <c r="R460" s="573"/>
      <c r="S460" s="573"/>
      <c r="T460" s="573"/>
      <c r="U460" s="573"/>
      <c r="V460" s="573"/>
      <c r="W460" s="573"/>
      <c r="X460" s="573"/>
      <c r="Y460" s="573"/>
      <c r="Z460" s="376"/>
      <c r="AA460" s="376"/>
      <c r="AB460" s="376"/>
      <c r="AC460" s="376"/>
      <c r="AD460" s="376"/>
      <c r="AE460" s="72"/>
      <c r="AF460" s="240"/>
    </row>
    <row r="461" spans="1:38" ht="25.5" customHeight="1">
      <c r="A461" s="267"/>
      <c r="B461" s="376"/>
      <c r="C461" s="376"/>
      <c r="D461" s="376"/>
      <c r="E461" s="376"/>
      <c r="F461" s="376"/>
      <c r="G461" s="376"/>
      <c r="H461" s="376"/>
      <c r="I461" s="376"/>
      <c r="J461" s="261" t="s">
        <v>211</v>
      </c>
      <c r="K461" s="573" t="s">
        <v>516</v>
      </c>
      <c r="L461" s="573"/>
      <c r="M461" s="573"/>
      <c r="N461" s="573"/>
      <c r="O461" s="573"/>
      <c r="P461" s="573"/>
      <c r="Q461" s="573"/>
      <c r="R461" s="573"/>
      <c r="S461" s="573"/>
      <c r="T461" s="573"/>
      <c r="U461" s="573"/>
      <c r="V461" s="573"/>
      <c r="W461" s="573"/>
      <c r="X461" s="573"/>
      <c r="Y461" s="573"/>
      <c r="Z461" s="376"/>
      <c r="AA461" s="376"/>
      <c r="AB461" s="376"/>
      <c r="AC461" s="376"/>
      <c r="AD461" s="376"/>
      <c r="AE461" s="72"/>
      <c r="AF461" s="240"/>
    </row>
    <row r="462" spans="1:38" ht="15">
      <c r="A462" s="267"/>
      <c r="B462" s="376"/>
      <c r="C462" s="376"/>
      <c r="D462" s="376"/>
      <c r="E462" s="376"/>
      <c r="F462" s="376"/>
      <c r="G462" s="376"/>
      <c r="H462" s="376"/>
      <c r="I462" s="376"/>
      <c r="J462" s="261" t="s">
        <v>212</v>
      </c>
      <c r="K462" s="573" t="s">
        <v>336</v>
      </c>
      <c r="L462" s="573"/>
      <c r="M462" s="573"/>
      <c r="N462" s="573"/>
      <c r="O462" s="573"/>
      <c r="P462" s="573"/>
      <c r="Q462" s="573"/>
      <c r="R462" s="573"/>
      <c r="S462" s="573"/>
      <c r="T462" s="573"/>
      <c r="U462" s="573"/>
      <c r="V462" s="573"/>
      <c r="W462" s="573"/>
      <c r="X462" s="573"/>
      <c r="Y462" s="573"/>
      <c r="Z462" s="376"/>
      <c r="AA462" s="376"/>
      <c r="AB462" s="376"/>
      <c r="AC462" s="376"/>
      <c r="AD462" s="376"/>
      <c r="AE462" s="72"/>
      <c r="AF462" s="240"/>
    </row>
    <row r="463" spans="1:38" ht="15">
      <c r="A463" s="267"/>
      <c r="B463" s="376"/>
      <c r="C463" s="376"/>
      <c r="D463" s="376"/>
      <c r="E463" s="376"/>
      <c r="F463" s="376"/>
      <c r="G463" s="376"/>
      <c r="H463" s="376"/>
      <c r="I463" s="376"/>
      <c r="J463" s="261" t="s">
        <v>213</v>
      </c>
      <c r="K463" s="573" t="s">
        <v>337</v>
      </c>
      <c r="L463" s="573"/>
      <c r="M463" s="573"/>
      <c r="N463" s="573"/>
      <c r="O463" s="573"/>
      <c r="P463" s="573"/>
      <c r="Q463" s="573"/>
      <c r="R463" s="573"/>
      <c r="S463" s="573"/>
      <c r="T463" s="573"/>
      <c r="U463" s="573"/>
      <c r="V463" s="573"/>
      <c r="W463" s="573"/>
      <c r="X463" s="573"/>
      <c r="Y463" s="573"/>
      <c r="Z463" s="376"/>
      <c r="AA463" s="376"/>
      <c r="AB463" s="376"/>
      <c r="AC463" s="376"/>
      <c r="AD463" s="376"/>
      <c r="AE463" s="72"/>
      <c r="AF463" s="240"/>
    </row>
    <row r="464" spans="1:38" ht="15">
      <c r="A464" s="267"/>
      <c r="B464" s="376"/>
      <c r="C464" s="376"/>
      <c r="D464" s="376"/>
      <c r="E464" s="376"/>
      <c r="F464" s="376"/>
      <c r="G464" s="376"/>
      <c r="H464" s="376"/>
      <c r="I464" s="376"/>
      <c r="J464" s="261" t="s">
        <v>214</v>
      </c>
      <c r="K464" s="577" t="s">
        <v>467</v>
      </c>
      <c r="L464" s="577"/>
      <c r="M464" s="577"/>
      <c r="N464" s="577"/>
      <c r="O464" s="577"/>
      <c r="P464" s="577"/>
      <c r="Q464" s="577"/>
      <c r="R464" s="577"/>
      <c r="S464" s="577"/>
      <c r="T464" s="577"/>
      <c r="U464" s="577"/>
      <c r="V464" s="577"/>
      <c r="W464" s="577"/>
      <c r="X464" s="577"/>
      <c r="Y464" s="577"/>
      <c r="Z464" s="376"/>
      <c r="AA464" s="376"/>
      <c r="AB464" s="376"/>
      <c r="AC464" s="376"/>
      <c r="AD464" s="376"/>
      <c r="AE464" s="72"/>
      <c r="AF464" s="240"/>
    </row>
    <row r="465" spans="1:38" ht="15">
      <c r="A465" s="267"/>
      <c r="B465" s="376"/>
      <c r="C465" s="376"/>
      <c r="D465" s="376"/>
      <c r="E465" s="376"/>
      <c r="F465" s="376"/>
      <c r="G465" s="376"/>
      <c r="H465" s="376"/>
      <c r="I465" s="376"/>
      <c r="J465" s="261" t="s">
        <v>215</v>
      </c>
      <c r="K465" s="573" t="s">
        <v>468</v>
      </c>
      <c r="L465" s="573"/>
      <c r="M465" s="573"/>
      <c r="N465" s="573"/>
      <c r="O465" s="573"/>
      <c r="P465" s="573"/>
      <c r="Q465" s="573"/>
      <c r="R465" s="573"/>
      <c r="S465" s="573"/>
      <c r="T465" s="573"/>
      <c r="U465" s="573"/>
      <c r="V465" s="573"/>
      <c r="W465" s="573"/>
      <c r="X465" s="573"/>
      <c r="Y465" s="573"/>
      <c r="Z465" s="376"/>
      <c r="AA465" s="376"/>
      <c r="AB465" s="376"/>
      <c r="AC465" s="376"/>
      <c r="AD465" s="376"/>
      <c r="AE465" s="72"/>
      <c r="AF465" s="240"/>
    </row>
    <row r="466" spans="1:38" ht="15">
      <c r="A466" s="267"/>
      <c r="B466" s="376"/>
      <c r="C466" s="376"/>
      <c r="D466" s="376"/>
      <c r="E466" s="376"/>
      <c r="F466" s="376"/>
      <c r="G466" s="376"/>
      <c r="H466" s="376"/>
      <c r="I466" s="376"/>
      <c r="J466" s="261" t="s">
        <v>217</v>
      </c>
      <c r="K466" s="573" t="s">
        <v>338</v>
      </c>
      <c r="L466" s="573"/>
      <c r="M466" s="573"/>
      <c r="N466" s="573"/>
      <c r="O466" s="573"/>
      <c r="P466" s="573"/>
      <c r="Q466" s="573"/>
      <c r="R466" s="573"/>
      <c r="S466" s="573"/>
      <c r="T466" s="573"/>
      <c r="U466" s="573"/>
      <c r="V466" s="573"/>
      <c r="W466" s="573"/>
      <c r="X466" s="573"/>
      <c r="Y466" s="573"/>
      <c r="Z466" s="376"/>
      <c r="AA466" s="376"/>
      <c r="AB466" s="376"/>
      <c r="AC466" s="376"/>
      <c r="AD466" s="376"/>
      <c r="AE466" s="72"/>
      <c r="AF466" s="240"/>
    </row>
    <row r="467" spans="1:38" s="65" customFormat="1" ht="47.25" customHeight="1">
      <c r="A467" s="382" t="s">
        <v>178</v>
      </c>
      <c r="B467" s="572" t="s">
        <v>517</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4"/>
      <c r="AF467" s="338"/>
      <c r="AG467" s="383" t="s">
        <v>623</v>
      </c>
      <c r="AH467" s="124"/>
      <c r="AI467" s="124"/>
      <c r="AJ467" s="124"/>
      <c r="AK467" s="124"/>
      <c r="AL467" s="124"/>
    </row>
    <row r="468" spans="1:38" ht="25.5" customHeight="1">
      <c r="A468" s="238"/>
      <c r="B468" s="372"/>
      <c r="C468" s="452" t="s">
        <v>618</v>
      </c>
      <c r="D468" s="452"/>
      <c r="E468" s="452"/>
      <c r="F468" s="452"/>
      <c r="G468" s="452"/>
      <c r="H468" s="452"/>
      <c r="I468" s="452"/>
      <c r="J468" s="452"/>
      <c r="K468" s="452"/>
      <c r="L468" s="452"/>
      <c r="M468" s="452"/>
      <c r="N468" s="452"/>
      <c r="O468" s="452"/>
      <c r="P468" s="452"/>
      <c r="Q468" s="452"/>
      <c r="R468" s="452"/>
      <c r="S468" s="452"/>
      <c r="T468" s="452"/>
      <c r="U468" s="452"/>
      <c r="V468" s="452"/>
      <c r="W468" s="452"/>
      <c r="X468" s="452"/>
      <c r="Y468" s="452"/>
      <c r="Z468" s="452"/>
      <c r="AA468" s="452"/>
      <c r="AB468" s="452"/>
      <c r="AC468" s="452"/>
      <c r="AD468" s="452"/>
      <c r="AE468" s="72"/>
      <c r="AF468" s="240"/>
      <c r="AG468" s="124"/>
      <c r="AH468" s="124"/>
      <c r="AI468" s="124"/>
      <c r="AJ468" s="124"/>
      <c r="AK468" s="124"/>
      <c r="AL468" s="124"/>
    </row>
    <row r="469" spans="1:38" ht="15">
      <c r="A469" s="256"/>
      <c r="B469" s="622" t="str">
        <f>IF(OR($J$263="X",$R$263="X"),"De acuerdo con la respuesta de la pregunta 7 esta pregunta no debe ser contestada","")</f>
        <v/>
      </c>
      <c r="C469" s="622"/>
      <c r="D469" s="622"/>
      <c r="E469" s="622"/>
      <c r="F469" s="622"/>
      <c r="G469" s="622"/>
      <c r="H469" s="622"/>
      <c r="I469" s="622"/>
      <c r="J469" s="622"/>
      <c r="K469" s="622"/>
      <c r="L469" s="622"/>
      <c r="M469" s="622"/>
      <c r="N469" s="622"/>
      <c r="O469" s="622"/>
      <c r="P469" s="622"/>
      <c r="Q469" s="622"/>
      <c r="R469" s="622"/>
      <c r="S469" s="622"/>
      <c r="T469" s="622"/>
      <c r="U469" s="622"/>
      <c r="V469" s="622"/>
      <c r="W469" s="622"/>
      <c r="X469" s="622"/>
      <c r="Y469" s="622"/>
      <c r="Z469" s="622"/>
      <c r="AA469" s="622"/>
      <c r="AB469" s="622"/>
      <c r="AC469" s="374"/>
      <c r="AD469" s="374"/>
      <c r="AE469" s="72"/>
      <c r="AF469" s="240"/>
      <c r="AG469" s="384">
        <f>COUNTBLANK(O472:AB518)</f>
        <v>658</v>
      </c>
      <c r="AH469" s="72"/>
      <c r="AI469" s="72"/>
      <c r="AJ469" s="72"/>
      <c r="AK469" s="124"/>
      <c r="AL469" s="124"/>
    </row>
    <row r="470" spans="1:38" ht="30" customHeight="1">
      <c r="A470" s="66"/>
      <c r="B470" s="571" t="s">
        <v>171</v>
      </c>
      <c r="C470" s="571"/>
      <c r="D470" s="571"/>
      <c r="E470" s="571"/>
      <c r="F470" s="571" t="s">
        <v>169</v>
      </c>
      <c r="G470" s="571"/>
      <c r="H470" s="571" t="s">
        <v>170</v>
      </c>
      <c r="I470" s="571"/>
      <c r="J470" s="571"/>
      <c r="K470" s="571"/>
      <c r="L470" s="571"/>
      <c r="M470" s="571"/>
      <c r="N470" s="571"/>
      <c r="O470" s="571"/>
      <c r="P470" s="571" t="s">
        <v>54</v>
      </c>
      <c r="Q470" s="571"/>
      <c r="R470" s="571"/>
      <c r="S470" s="571" t="s">
        <v>52</v>
      </c>
      <c r="T470" s="571"/>
      <c r="U470" s="571"/>
      <c r="V470" s="571"/>
      <c r="W470" s="571"/>
      <c r="X470" s="571"/>
      <c r="Y470" s="571"/>
      <c r="Z470" s="571"/>
      <c r="AA470" s="571"/>
      <c r="AB470" s="571"/>
      <c r="AC470" s="571"/>
      <c r="AD470" s="66"/>
      <c r="AG470" s="54"/>
      <c r="AH470" s="54"/>
      <c r="AI470" s="54"/>
      <c r="AJ470" s="54"/>
      <c r="AK470" s="124"/>
      <c r="AL470" s="124"/>
    </row>
    <row r="471" spans="1:38" ht="74.25" customHeight="1">
      <c r="A471" s="66"/>
      <c r="B471" s="571"/>
      <c r="C471" s="571"/>
      <c r="D471" s="571"/>
      <c r="E471" s="571"/>
      <c r="F471" s="571"/>
      <c r="G471" s="571"/>
      <c r="H471" s="571"/>
      <c r="I471" s="571"/>
      <c r="J471" s="571"/>
      <c r="K471" s="571"/>
      <c r="L471" s="571"/>
      <c r="M471" s="571"/>
      <c r="N471" s="571"/>
      <c r="O471" s="571"/>
      <c r="P471" s="571"/>
      <c r="Q471" s="571"/>
      <c r="R471" s="571"/>
      <c r="S471" s="619" t="s">
        <v>353</v>
      </c>
      <c r="T471" s="619"/>
      <c r="U471" s="619"/>
      <c r="V471" s="618" t="s">
        <v>49</v>
      </c>
      <c r="W471" s="618"/>
      <c r="X471" s="618" t="s">
        <v>50</v>
      </c>
      <c r="Y471" s="618"/>
      <c r="Z471" s="618" t="s">
        <v>51</v>
      </c>
      <c r="AA471" s="618"/>
      <c r="AB471" s="618" t="s">
        <v>53</v>
      </c>
      <c r="AC471" s="618"/>
      <c r="AD471" s="66"/>
      <c r="AG471" s="385" t="s">
        <v>623</v>
      </c>
      <c r="AH471" s="386" t="s">
        <v>627</v>
      </c>
      <c r="AI471" s="387" t="s">
        <v>625</v>
      </c>
      <c r="AJ471" s="387" t="s">
        <v>626</v>
      </c>
      <c r="AK471" s="358" t="s">
        <v>644</v>
      </c>
      <c r="AL471" s="397" t="s">
        <v>645</v>
      </c>
    </row>
    <row r="472" spans="1:38" ht="15" customHeight="1">
      <c r="A472" s="66"/>
      <c r="B472" s="580" t="s">
        <v>209</v>
      </c>
      <c r="C472" s="595" t="s">
        <v>328</v>
      </c>
      <c r="D472" s="595"/>
      <c r="E472" s="595"/>
      <c r="F472" s="456" t="s">
        <v>281</v>
      </c>
      <c r="G472" s="456"/>
      <c r="H472" s="577" t="s">
        <v>55</v>
      </c>
      <c r="I472" s="577"/>
      <c r="J472" s="577"/>
      <c r="K472" s="577"/>
      <c r="L472" s="577"/>
      <c r="M472" s="577"/>
      <c r="N472" s="577"/>
      <c r="O472" s="577"/>
      <c r="P472" s="576"/>
      <c r="Q472" s="576"/>
      <c r="R472" s="576"/>
      <c r="S472" s="576"/>
      <c r="T472" s="576"/>
      <c r="U472" s="576"/>
      <c r="V472" s="574"/>
      <c r="W472" s="575"/>
      <c r="X472" s="574"/>
      <c r="Y472" s="575"/>
      <c r="Z472" s="574"/>
      <c r="AA472" s="575"/>
      <c r="AB472" s="574"/>
      <c r="AC472" s="575"/>
      <c r="AD472" s="66"/>
      <c r="AG472" s="361">
        <f>IF($AG$469=658,0,IF(AND(OR(AK472=0,AK472=""),COUNTBLANK(P472:AC472)=14),0,IF(AND(OR(AK472&gt;0,AK472="NS"),COUNTBLANK(P472:AC472)=8),0,1)))</f>
        <v>0</v>
      </c>
      <c r="AH472" s="388">
        <f>COUNTIF(V472:AC472,"NS")</f>
        <v>0</v>
      </c>
      <c r="AI472" s="389">
        <f>SUM(V472:AC472)</f>
        <v>0</v>
      </c>
      <c r="AJ472" s="387">
        <f>IF($AG$469=658,0,IF(OR(AND(S472=0,AH472&gt;0),AND(S472="NS",AI472&gt;0),AND(S472="NS",AH472=0,AI472=0)),1,IF(OR(AND(AH472&gt;=2,AI472&lt;S472),AND(S472="NS",AI472=0,AH472&gt;0),S472=AI472),0,1)))</f>
        <v>0</v>
      </c>
      <c r="AK472" s="390" t="str">
        <f>IF(AA285="","",AA285)</f>
        <v/>
      </c>
      <c r="AL472" s="394">
        <f>IF(AND(AK472=0,P472&lt;&gt;0),1,0)</f>
        <v>0</v>
      </c>
    </row>
    <row r="473" spans="1:38" ht="15" customHeight="1">
      <c r="A473" s="66"/>
      <c r="B473" s="579"/>
      <c r="C473" s="595"/>
      <c r="D473" s="595"/>
      <c r="E473" s="595"/>
      <c r="F473" s="456">
        <v>1.2</v>
      </c>
      <c r="G473" s="456"/>
      <c r="H473" s="577" t="s">
        <v>56</v>
      </c>
      <c r="I473" s="577"/>
      <c r="J473" s="577"/>
      <c r="K473" s="577"/>
      <c r="L473" s="577"/>
      <c r="M473" s="577"/>
      <c r="N473" s="577"/>
      <c r="O473" s="577"/>
      <c r="P473" s="576"/>
      <c r="Q473" s="576"/>
      <c r="R473" s="576"/>
      <c r="S473" s="576"/>
      <c r="T473" s="576"/>
      <c r="U473" s="576"/>
      <c r="V473" s="574"/>
      <c r="W473" s="575"/>
      <c r="X473" s="574"/>
      <c r="Y473" s="575"/>
      <c r="Z473" s="574"/>
      <c r="AA473" s="575"/>
      <c r="AB473" s="574"/>
      <c r="AC473" s="575"/>
      <c r="AD473" s="66"/>
      <c r="AG473" s="361">
        <f t="shared" ref="AG473:AG518" si="14">IF($AG$469=658,0,IF(AND(OR(AK473=0,AK473=""),COUNTBLANK(P473:AC473)=14),0,IF(AND(OR(AK473&gt;0,AK473="NS"),COUNTBLANK(P473:AC473)=8),0,1)))</f>
        <v>0</v>
      </c>
      <c r="AH473" s="388">
        <f t="shared" ref="AH473:AH518" si="15">COUNTIF(V473:AC473,"NS")</f>
        <v>0</v>
      </c>
      <c r="AI473" s="389">
        <f t="shared" ref="AI473:AI518" si="16">SUM(V473:AC473)</f>
        <v>0</v>
      </c>
      <c r="AJ473" s="387">
        <f t="shared" ref="AJ473:AJ518" si="17">IF($AG$469=658,0,IF(OR(AND(S473=0,AH473&gt;0),AND(S473="NS",AI473&gt;0),AND(S473="NS",AH473=0,AI473=0)),1,IF(OR(AND(AH473&gt;=2,AI473&lt;S473),AND(S473="NS",AI473=0,AH473&gt;0),S473=AI473),0,1)))</f>
        <v>0</v>
      </c>
      <c r="AK473" s="390" t="str">
        <f t="shared" ref="AK473:AK518" si="18">IF(AA286="","",AA286)</f>
        <v/>
      </c>
      <c r="AL473" s="394">
        <f t="shared" ref="AL473:AL518" si="19">IF(AND(AK473=0,P473&lt;&gt;0),1,0)</f>
        <v>0</v>
      </c>
    </row>
    <row r="474" spans="1:38" ht="15" customHeight="1">
      <c r="A474" s="66"/>
      <c r="B474" s="579"/>
      <c r="C474" s="595"/>
      <c r="D474" s="595"/>
      <c r="E474" s="595"/>
      <c r="F474" s="456">
        <v>1.3</v>
      </c>
      <c r="G474" s="456"/>
      <c r="H474" s="577" t="s">
        <v>172</v>
      </c>
      <c r="I474" s="577"/>
      <c r="J474" s="577"/>
      <c r="K474" s="577"/>
      <c r="L474" s="577"/>
      <c r="M474" s="577"/>
      <c r="N474" s="577"/>
      <c r="O474" s="577"/>
      <c r="P474" s="576"/>
      <c r="Q474" s="576"/>
      <c r="R474" s="576"/>
      <c r="S474" s="576"/>
      <c r="T474" s="576"/>
      <c r="U474" s="576"/>
      <c r="V474" s="574"/>
      <c r="W474" s="575"/>
      <c r="X474" s="574"/>
      <c r="Y474" s="575"/>
      <c r="Z474" s="574"/>
      <c r="AA474" s="575"/>
      <c r="AB474" s="574"/>
      <c r="AC474" s="575"/>
      <c r="AD474" s="66"/>
      <c r="AG474" s="361">
        <f t="shared" si="14"/>
        <v>0</v>
      </c>
      <c r="AH474" s="388">
        <f t="shared" si="15"/>
        <v>0</v>
      </c>
      <c r="AI474" s="389">
        <f t="shared" si="16"/>
        <v>0</v>
      </c>
      <c r="AJ474" s="387">
        <f t="shared" si="17"/>
        <v>0</v>
      </c>
      <c r="AK474" s="390" t="str">
        <f t="shared" si="18"/>
        <v/>
      </c>
      <c r="AL474" s="394">
        <f t="shared" si="19"/>
        <v>0</v>
      </c>
    </row>
    <row r="475" spans="1:38" ht="15" customHeight="1">
      <c r="A475" s="66"/>
      <c r="B475" s="580" t="s">
        <v>210</v>
      </c>
      <c r="C475" s="579" t="s">
        <v>329</v>
      </c>
      <c r="D475" s="579"/>
      <c r="E475" s="579"/>
      <c r="F475" s="456" t="s">
        <v>284</v>
      </c>
      <c r="G475" s="456"/>
      <c r="H475" s="577" t="s">
        <v>57</v>
      </c>
      <c r="I475" s="577"/>
      <c r="J475" s="577"/>
      <c r="K475" s="577"/>
      <c r="L475" s="577"/>
      <c r="M475" s="577"/>
      <c r="N475" s="577"/>
      <c r="O475" s="577"/>
      <c r="P475" s="576"/>
      <c r="Q475" s="576"/>
      <c r="R475" s="576"/>
      <c r="S475" s="576"/>
      <c r="T475" s="576"/>
      <c r="U475" s="576"/>
      <c r="V475" s="574"/>
      <c r="W475" s="575"/>
      <c r="X475" s="574"/>
      <c r="Y475" s="575"/>
      <c r="Z475" s="574"/>
      <c r="AA475" s="575"/>
      <c r="AB475" s="574"/>
      <c r="AC475" s="575"/>
      <c r="AD475" s="66"/>
      <c r="AG475" s="361">
        <f t="shared" si="14"/>
        <v>0</v>
      </c>
      <c r="AH475" s="388">
        <f t="shared" si="15"/>
        <v>0</v>
      </c>
      <c r="AI475" s="389">
        <f t="shared" si="16"/>
        <v>0</v>
      </c>
      <c r="AJ475" s="387">
        <f t="shared" si="17"/>
        <v>0</v>
      </c>
      <c r="AK475" s="390" t="str">
        <f t="shared" si="18"/>
        <v/>
      </c>
      <c r="AL475" s="394">
        <f t="shared" si="19"/>
        <v>0</v>
      </c>
    </row>
    <row r="476" spans="1:38" ht="15" customHeight="1">
      <c r="A476" s="66"/>
      <c r="B476" s="580"/>
      <c r="C476" s="579"/>
      <c r="D476" s="579"/>
      <c r="E476" s="579"/>
      <c r="F476" s="456" t="s">
        <v>285</v>
      </c>
      <c r="G476" s="456"/>
      <c r="H476" s="577" t="s">
        <v>58</v>
      </c>
      <c r="I476" s="577"/>
      <c r="J476" s="577"/>
      <c r="K476" s="577"/>
      <c r="L476" s="577"/>
      <c r="M476" s="577"/>
      <c r="N476" s="577"/>
      <c r="O476" s="577"/>
      <c r="P476" s="576"/>
      <c r="Q476" s="576"/>
      <c r="R476" s="576"/>
      <c r="S476" s="576"/>
      <c r="T476" s="576"/>
      <c r="U476" s="576"/>
      <c r="V476" s="574"/>
      <c r="W476" s="575"/>
      <c r="X476" s="574"/>
      <c r="Y476" s="575"/>
      <c r="Z476" s="574"/>
      <c r="AA476" s="575"/>
      <c r="AB476" s="574"/>
      <c r="AC476" s="575"/>
      <c r="AD476" s="66"/>
      <c r="AG476" s="361">
        <f t="shared" si="14"/>
        <v>0</v>
      </c>
      <c r="AH476" s="388">
        <f t="shared" si="15"/>
        <v>0</v>
      </c>
      <c r="AI476" s="389">
        <f t="shared" si="16"/>
        <v>0</v>
      </c>
      <c r="AJ476" s="387">
        <f t="shared" si="17"/>
        <v>0</v>
      </c>
      <c r="AK476" s="390" t="str">
        <f t="shared" si="18"/>
        <v/>
      </c>
      <c r="AL476" s="394">
        <f t="shared" si="19"/>
        <v>0</v>
      </c>
    </row>
    <row r="477" spans="1:38" ht="15" customHeight="1">
      <c r="A477" s="66"/>
      <c r="B477" s="580"/>
      <c r="C477" s="579"/>
      <c r="D477" s="579"/>
      <c r="E477" s="579"/>
      <c r="F477" s="456" t="s">
        <v>286</v>
      </c>
      <c r="G477" s="456"/>
      <c r="H477" s="577" t="s">
        <v>59</v>
      </c>
      <c r="I477" s="577"/>
      <c r="J477" s="577"/>
      <c r="K477" s="577"/>
      <c r="L477" s="577"/>
      <c r="M477" s="577"/>
      <c r="N477" s="577"/>
      <c r="O477" s="577"/>
      <c r="P477" s="576"/>
      <c r="Q477" s="576"/>
      <c r="R477" s="576"/>
      <c r="S477" s="576"/>
      <c r="T477" s="576"/>
      <c r="U477" s="576"/>
      <c r="V477" s="574"/>
      <c r="W477" s="575"/>
      <c r="X477" s="574"/>
      <c r="Y477" s="575"/>
      <c r="Z477" s="574"/>
      <c r="AA477" s="575"/>
      <c r="AB477" s="574"/>
      <c r="AC477" s="575"/>
      <c r="AD477" s="66"/>
      <c r="AG477" s="361">
        <f t="shared" si="14"/>
        <v>0</v>
      </c>
      <c r="AH477" s="388">
        <f t="shared" si="15"/>
        <v>0</v>
      </c>
      <c r="AI477" s="389">
        <f t="shared" si="16"/>
        <v>0</v>
      </c>
      <c r="AJ477" s="387">
        <f t="shared" si="17"/>
        <v>0</v>
      </c>
      <c r="AK477" s="390" t="str">
        <f t="shared" si="18"/>
        <v/>
      </c>
      <c r="AL477" s="394">
        <f t="shared" si="19"/>
        <v>0</v>
      </c>
    </row>
    <row r="478" spans="1:38" ht="15" customHeight="1">
      <c r="A478" s="66"/>
      <c r="B478" s="580"/>
      <c r="C478" s="579"/>
      <c r="D478" s="579"/>
      <c r="E478" s="579"/>
      <c r="F478" s="456" t="s">
        <v>287</v>
      </c>
      <c r="G478" s="456"/>
      <c r="H478" s="577" t="s">
        <v>60</v>
      </c>
      <c r="I478" s="577"/>
      <c r="J478" s="577"/>
      <c r="K478" s="577"/>
      <c r="L478" s="577"/>
      <c r="M478" s="577"/>
      <c r="N478" s="577"/>
      <c r="O478" s="577"/>
      <c r="P478" s="576"/>
      <c r="Q478" s="576"/>
      <c r="R478" s="576"/>
      <c r="S478" s="576"/>
      <c r="T478" s="576"/>
      <c r="U478" s="576"/>
      <c r="V478" s="574"/>
      <c r="W478" s="575"/>
      <c r="X478" s="574"/>
      <c r="Y478" s="575"/>
      <c r="Z478" s="574"/>
      <c r="AA478" s="575"/>
      <c r="AB478" s="574"/>
      <c r="AC478" s="575"/>
      <c r="AD478" s="66"/>
      <c r="AG478" s="361">
        <f t="shared" si="14"/>
        <v>0</v>
      </c>
      <c r="AH478" s="388">
        <f t="shared" si="15"/>
        <v>0</v>
      </c>
      <c r="AI478" s="389">
        <f t="shared" si="16"/>
        <v>0</v>
      </c>
      <c r="AJ478" s="387">
        <f t="shared" si="17"/>
        <v>0</v>
      </c>
      <c r="AK478" s="390" t="str">
        <f t="shared" si="18"/>
        <v/>
      </c>
      <c r="AL478" s="394">
        <f t="shared" si="19"/>
        <v>0</v>
      </c>
    </row>
    <row r="479" spans="1:38" ht="15" customHeight="1">
      <c r="A479" s="66"/>
      <c r="B479" s="580"/>
      <c r="C479" s="579"/>
      <c r="D479" s="579"/>
      <c r="E479" s="579"/>
      <c r="F479" s="456" t="s">
        <v>288</v>
      </c>
      <c r="G479" s="456"/>
      <c r="H479" s="577" t="s">
        <v>61</v>
      </c>
      <c r="I479" s="577"/>
      <c r="J479" s="577"/>
      <c r="K479" s="577"/>
      <c r="L479" s="577"/>
      <c r="M479" s="577"/>
      <c r="N479" s="577"/>
      <c r="O479" s="577"/>
      <c r="P479" s="576"/>
      <c r="Q479" s="576"/>
      <c r="R479" s="576"/>
      <c r="S479" s="576"/>
      <c r="T479" s="576"/>
      <c r="U479" s="576"/>
      <c r="V479" s="574"/>
      <c r="W479" s="575"/>
      <c r="X479" s="574"/>
      <c r="Y479" s="575"/>
      <c r="Z479" s="574"/>
      <c r="AA479" s="575"/>
      <c r="AB479" s="574"/>
      <c r="AC479" s="575"/>
      <c r="AD479" s="66"/>
      <c r="AG479" s="361">
        <f t="shared" si="14"/>
        <v>0</v>
      </c>
      <c r="AH479" s="388">
        <f t="shared" si="15"/>
        <v>0</v>
      </c>
      <c r="AI479" s="389">
        <f t="shared" si="16"/>
        <v>0</v>
      </c>
      <c r="AJ479" s="387">
        <f t="shared" si="17"/>
        <v>0</v>
      </c>
      <c r="AK479" s="390" t="str">
        <f t="shared" si="18"/>
        <v/>
      </c>
      <c r="AL479" s="394">
        <f t="shared" si="19"/>
        <v>0</v>
      </c>
    </row>
    <row r="480" spans="1:38" ht="15" customHeight="1">
      <c r="A480" s="66"/>
      <c r="B480" s="580"/>
      <c r="C480" s="579"/>
      <c r="D480" s="579"/>
      <c r="E480" s="579"/>
      <c r="F480" s="456" t="s">
        <v>289</v>
      </c>
      <c r="G480" s="456"/>
      <c r="H480" s="577" t="s">
        <v>62</v>
      </c>
      <c r="I480" s="577"/>
      <c r="J480" s="577"/>
      <c r="K480" s="577"/>
      <c r="L480" s="577"/>
      <c r="M480" s="577"/>
      <c r="N480" s="577"/>
      <c r="O480" s="577"/>
      <c r="P480" s="576"/>
      <c r="Q480" s="576"/>
      <c r="R480" s="576"/>
      <c r="S480" s="576"/>
      <c r="T480" s="576"/>
      <c r="U480" s="576"/>
      <c r="V480" s="574"/>
      <c r="W480" s="575"/>
      <c r="X480" s="574"/>
      <c r="Y480" s="575"/>
      <c r="Z480" s="574"/>
      <c r="AA480" s="575"/>
      <c r="AB480" s="574"/>
      <c r="AC480" s="575"/>
      <c r="AD480" s="66"/>
      <c r="AG480" s="361">
        <f t="shared" si="14"/>
        <v>0</v>
      </c>
      <c r="AH480" s="388">
        <f t="shared" si="15"/>
        <v>0</v>
      </c>
      <c r="AI480" s="389">
        <f t="shared" si="16"/>
        <v>0</v>
      </c>
      <c r="AJ480" s="387">
        <f t="shared" si="17"/>
        <v>0</v>
      </c>
      <c r="AK480" s="390" t="str">
        <f t="shared" si="18"/>
        <v/>
      </c>
      <c r="AL480" s="394">
        <f t="shared" si="19"/>
        <v>0</v>
      </c>
    </row>
    <row r="481" spans="1:38" ht="15" customHeight="1">
      <c r="A481" s="66"/>
      <c r="B481" s="580"/>
      <c r="C481" s="579"/>
      <c r="D481" s="579"/>
      <c r="E481" s="579"/>
      <c r="F481" s="456" t="s">
        <v>290</v>
      </c>
      <c r="G481" s="456"/>
      <c r="H481" s="577" t="s">
        <v>63</v>
      </c>
      <c r="I481" s="577"/>
      <c r="J481" s="577"/>
      <c r="K481" s="577"/>
      <c r="L481" s="577"/>
      <c r="M481" s="577"/>
      <c r="N481" s="577"/>
      <c r="O481" s="577"/>
      <c r="P481" s="576"/>
      <c r="Q481" s="576"/>
      <c r="R481" s="576"/>
      <c r="S481" s="576"/>
      <c r="T481" s="576"/>
      <c r="U481" s="576"/>
      <c r="V481" s="574"/>
      <c r="W481" s="575"/>
      <c r="X481" s="574"/>
      <c r="Y481" s="575"/>
      <c r="Z481" s="574"/>
      <c r="AA481" s="575"/>
      <c r="AB481" s="574"/>
      <c r="AC481" s="575"/>
      <c r="AD481" s="66"/>
      <c r="AG481" s="361">
        <f t="shared" si="14"/>
        <v>0</v>
      </c>
      <c r="AH481" s="388">
        <f t="shared" si="15"/>
        <v>0</v>
      </c>
      <c r="AI481" s="389">
        <f t="shared" si="16"/>
        <v>0</v>
      </c>
      <c r="AJ481" s="387">
        <f t="shared" si="17"/>
        <v>0</v>
      </c>
      <c r="AK481" s="390" t="str">
        <f t="shared" si="18"/>
        <v/>
      </c>
      <c r="AL481" s="394">
        <f t="shared" si="19"/>
        <v>0</v>
      </c>
    </row>
    <row r="482" spans="1:38" ht="15" customHeight="1">
      <c r="A482" s="66"/>
      <c r="B482" s="580"/>
      <c r="C482" s="579"/>
      <c r="D482" s="579"/>
      <c r="E482" s="579"/>
      <c r="F482" s="456" t="s">
        <v>291</v>
      </c>
      <c r="G482" s="456"/>
      <c r="H482" s="577" t="s">
        <v>64</v>
      </c>
      <c r="I482" s="577"/>
      <c r="J482" s="577"/>
      <c r="K482" s="577"/>
      <c r="L482" s="577"/>
      <c r="M482" s="577"/>
      <c r="N482" s="577"/>
      <c r="O482" s="577"/>
      <c r="P482" s="576"/>
      <c r="Q482" s="576"/>
      <c r="R482" s="576"/>
      <c r="S482" s="576"/>
      <c r="T482" s="576"/>
      <c r="U482" s="576"/>
      <c r="V482" s="574"/>
      <c r="W482" s="575"/>
      <c r="X482" s="574"/>
      <c r="Y482" s="575"/>
      <c r="Z482" s="574"/>
      <c r="AA482" s="575"/>
      <c r="AB482" s="574"/>
      <c r="AC482" s="575"/>
      <c r="AD482" s="66"/>
      <c r="AG482" s="361">
        <f t="shared" si="14"/>
        <v>0</v>
      </c>
      <c r="AH482" s="388">
        <f t="shared" si="15"/>
        <v>0</v>
      </c>
      <c r="AI482" s="389">
        <f t="shared" si="16"/>
        <v>0</v>
      </c>
      <c r="AJ482" s="387">
        <f t="shared" si="17"/>
        <v>0</v>
      </c>
      <c r="AK482" s="390" t="str">
        <f t="shared" si="18"/>
        <v/>
      </c>
      <c r="AL482" s="394">
        <f t="shared" si="19"/>
        <v>0</v>
      </c>
    </row>
    <row r="483" spans="1:38" ht="15" customHeight="1">
      <c r="A483" s="66"/>
      <c r="B483" s="580"/>
      <c r="C483" s="579"/>
      <c r="D483" s="579"/>
      <c r="E483" s="579"/>
      <c r="F483" s="456" t="s">
        <v>292</v>
      </c>
      <c r="G483" s="456"/>
      <c r="H483" s="577" t="s">
        <v>65</v>
      </c>
      <c r="I483" s="577"/>
      <c r="J483" s="577"/>
      <c r="K483" s="577"/>
      <c r="L483" s="577"/>
      <c r="M483" s="577"/>
      <c r="N483" s="577"/>
      <c r="O483" s="577"/>
      <c r="P483" s="576"/>
      <c r="Q483" s="576"/>
      <c r="R483" s="576"/>
      <c r="S483" s="576"/>
      <c r="T483" s="576"/>
      <c r="U483" s="576"/>
      <c r="V483" s="574"/>
      <c r="W483" s="575"/>
      <c r="X483" s="574"/>
      <c r="Y483" s="575"/>
      <c r="Z483" s="574"/>
      <c r="AA483" s="575"/>
      <c r="AB483" s="574"/>
      <c r="AC483" s="575"/>
      <c r="AD483" s="66"/>
      <c r="AG483" s="361">
        <f t="shared" si="14"/>
        <v>0</v>
      </c>
      <c r="AH483" s="388">
        <f t="shared" si="15"/>
        <v>0</v>
      </c>
      <c r="AI483" s="389">
        <f t="shared" si="16"/>
        <v>0</v>
      </c>
      <c r="AJ483" s="387">
        <f t="shared" si="17"/>
        <v>0</v>
      </c>
      <c r="AK483" s="390" t="str">
        <f t="shared" si="18"/>
        <v/>
      </c>
      <c r="AL483" s="394">
        <f t="shared" si="19"/>
        <v>0</v>
      </c>
    </row>
    <row r="484" spans="1:38" ht="15" customHeight="1">
      <c r="A484" s="66"/>
      <c r="B484" s="580"/>
      <c r="C484" s="579"/>
      <c r="D484" s="579"/>
      <c r="E484" s="579"/>
      <c r="F484" s="456" t="s">
        <v>293</v>
      </c>
      <c r="G484" s="456"/>
      <c r="H484" s="577" t="s">
        <v>123</v>
      </c>
      <c r="I484" s="577"/>
      <c r="J484" s="577"/>
      <c r="K484" s="577"/>
      <c r="L484" s="577"/>
      <c r="M484" s="577"/>
      <c r="N484" s="577"/>
      <c r="O484" s="577"/>
      <c r="P484" s="576"/>
      <c r="Q484" s="576"/>
      <c r="R484" s="576"/>
      <c r="S484" s="576"/>
      <c r="T484" s="576"/>
      <c r="U484" s="576"/>
      <c r="V484" s="574"/>
      <c r="W484" s="575"/>
      <c r="X484" s="574"/>
      <c r="Y484" s="575"/>
      <c r="Z484" s="574"/>
      <c r="AA484" s="575"/>
      <c r="AB484" s="574"/>
      <c r="AC484" s="575"/>
      <c r="AD484" s="66"/>
      <c r="AG484" s="361">
        <f t="shared" si="14"/>
        <v>0</v>
      </c>
      <c r="AH484" s="388">
        <f t="shared" si="15"/>
        <v>0</v>
      </c>
      <c r="AI484" s="389">
        <f t="shared" si="16"/>
        <v>0</v>
      </c>
      <c r="AJ484" s="387">
        <f t="shared" si="17"/>
        <v>0</v>
      </c>
      <c r="AK484" s="390" t="str">
        <f t="shared" si="18"/>
        <v/>
      </c>
      <c r="AL484" s="394">
        <f t="shared" si="19"/>
        <v>0</v>
      </c>
    </row>
    <row r="485" spans="1:38" ht="15" customHeight="1">
      <c r="A485" s="66"/>
      <c r="B485" s="580"/>
      <c r="C485" s="579"/>
      <c r="D485" s="579"/>
      <c r="E485" s="579"/>
      <c r="F485" s="456" t="s">
        <v>294</v>
      </c>
      <c r="G485" s="456"/>
      <c r="H485" s="577" t="s">
        <v>173</v>
      </c>
      <c r="I485" s="577"/>
      <c r="J485" s="577"/>
      <c r="K485" s="577"/>
      <c r="L485" s="577"/>
      <c r="M485" s="577"/>
      <c r="N485" s="577"/>
      <c r="O485" s="577"/>
      <c r="P485" s="576"/>
      <c r="Q485" s="576"/>
      <c r="R485" s="576"/>
      <c r="S485" s="576"/>
      <c r="T485" s="576"/>
      <c r="U485" s="576"/>
      <c r="V485" s="574"/>
      <c r="W485" s="575"/>
      <c r="X485" s="574"/>
      <c r="Y485" s="575"/>
      <c r="Z485" s="574"/>
      <c r="AA485" s="575"/>
      <c r="AB485" s="574"/>
      <c r="AC485" s="575"/>
      <c r="AD485" s="66"/>
      <c r="AG485" s="361">
        <f t="shared" si="14"/>
        <v>0</v>
      </c>
      <c r="AH485" s="388">
        <f t="shared" si="15"/>
        <v>0</v>
      </c>
      <c r="AI485" s="389">
        <f t="shared" si="16"/>
        <v>0</v>
      </c>
      <c r="AJ485" s="387">
        <f t="shared" si="17"/>
        <v>0</v>
      </c>
      <c r="AK485" s="390" t="str">
        <f t="shared" si="18"/>
        <v/>
      </c>
      <c r="AL485" s="394">
        <f t="shared" si="19"/>
        <v>0</v>
      </c>
    </row>
    <row r="486" spans="1:38" ht="15" customHeight="1">
      <c r="A486" s="66"/>
      <c r="B486" s="580" t="s">
        <v>211</v>
      </c>
      <c r="C486" s="579" t="s">
        <v>330</v>
      </c>
      <c r="D486" s="579"/>
      <c r="E486" s="579"/>
      <c r="F486" s="456" t="s">
        <v>295</v>
      </c>
      <c r="G486" s="456"/>
      <c r="H486" s="577" t="s">
        <v>120</v>
      </c>
      <c r="I486" s="577"/>
      <c r="J486" s="577"/>
      <c r="K486" s="577"/>
      <c r="L486" s="577"/>
      <c r="M486" s="577"/>
      <c r="N486" s="577"/>
      <c r="O486" s="577"/>
      <c r="P486" s="576"/>
      <c r="Q486" s="576"/>
      <c r="R486" s="576"/>
      <c r="S486" s="576"/>
      <c r="T486" s="576"/>
      <c r="U486" s="576"/>
      <c r="V486" s="574"/>
      <c r="W486" s="575"/>
      <c r="X486" s="574"/>
      <c r="Y486" s="575"/>
      <c r="Z486" s="574"/>
      <c r="AA486" s="575"/>
      <c r="AB486" s="574"/>
      <c r="AC486" s="575"/>
      <c r="AD486" s="66"/>
      <c r="AG486" s="361">
        <f t="shared" si="14"/>
        <v>0</v>
      </c>
      <c r="AH486" s="388">
        <f t="shared" si="15"/>
        <v>0</v>
      </c>
      <c r="AI486" s="389">
        <f t="shared" si="16"/>
        <v>0</v>
      </c>
      <c r="AJ486" s="387">
        <f t="shared" si="17"/>
        <v>0</v>
      </c>
      <c r="AK486" s="390" t="str">
        <f t="shared" si="18"/>
        <v/>
      </c>
      <c r="AL486" s="394">
        <f t="shared" si="19"/>
        <v>0</v>
      </c>
    </row>
    <row r="487" spans="1:38" ht="15" customHeight="1">
      <c r="A487" s="66"/>
      <c r="B487" s="580"/>
      <c r="C487" s="579"/>
      <c r="D487" s="579"/>
      <c r="E487" s="579"/>
      <c r="F487" s="456" t="s">
        <v>296</v>
      </c>
      <c r="G487" s="456"/>
      <c r="H487" s="577" t="s">
        <v>66</v>
      </c>
      <c r="I487" s="577"/>
      <c r="J487" s="577"/>
      <c r="K487" s="577"/>
      <c r="L487" s="577"/>
      <c r="M487" s="577"/>
      <c r="N487" s="577"/>
      <c r="O487" s="577"/>
      <c r="P487" s="576"/>
      <c r="Q487" s="576"/>
      <c r="R487" s="576"/>
      <c r="S487" s="576"/>
      <c r="T487" s="576"/>
      <c r="U487" s="576"/>
      <c r="V487" s="574"/>
      <c r="W487" s="575"/>
      <c r="X487" s="574"/>
      <c r="Y487" s="575"/>
      <c r="Z487" s="574"/>
      <c r="AA487" s="575"/>
      <c r="AB487" s="574"/>
      <c r="AC487" s="575"/>
      <c r="AD487" s="66"/>
      <c r="AG487" s="361">
        <f t="shared" si="14"/>
        <v>0</v>
      </c>
      <c r="AH487" s="388">
        <f t="shared" si="15"/>
        <v>0</v>
      </c>
      <c r="AI487" s="389">
        <f t="shared" si="16"/>
        <v>0</v>
      </c>
      <c r="AJ487" s="387">
        <f t="shared" si="17"/>
        <v>0</v>
      </c>
      <c r="AK487" s="390" t="str">
        <f t="shared" si="18"/>
        <v/>
      </c>
      <c r="AL487" s="394">
        <f t="shared" si="19"/>
        <v>0</v>
      </c>
    </row>
    <row r="488" spans="1:38" ht="15" customHeight="1">
      <c r="A488" s="66"/>
      <c r="B488" s="580"/>
      <c r="C488" s="579"/>
      <c r="D488" s="579"/>
      <c r="E488" s="579"/>
      <c r="F488" s="456" t="s">
        <v>297</v>
      </c>
      <c r="G488" s="456"/>
      <c r="H488" s="577" t="s">
        <v>67</v>
      </c>
      <c r="I488" s="577"/>
      <c r="J488" s="577"/>
      <c r="K488" s="577"/>
      <c r="L488" s="577"/>
      <c r="M488" s="577"/>
      <c r="N488" s="577"/>
      <c r="O488" s="577"/>
      <c r="P488" s="576"/>
      <c r="Q488" s="576"/>
      <c r="R488" s="576"/>
      <c r="S488" s="576"/>
      <c r="T488" s="576"/>
      <c r="U488" s="576"/>
      <c r="V488" s="574"/>
      <c r="W488" s="575"/>
      <c r="X488" s="574"/>
      <c r="Y488" s="575"/>
      <c r="Z488" s="574"/>
      <c r="AA488" s="575"/>
      <c r="AB488" s="574"/>
      <c r="AC488" s="575"/>
      <c r="AD488" s="66"/>
      <c r="AG488" s="361">
        <f t="shared" si="14"/>
        <v>0</v>
      </c>
      <c r="AH488" s="388">
        <f t="shared" si="15"/>
        <v>0</v>
      </c>
      <c r="AI488" s="389">
        <f t="shared" si="16"/>
        <v>0</v>
      </c>
      <c r="AJ488" s="387">
        <f t="shared" si="17"/>
        <v>0</v>
      </c>
      <c r="AK488" s="390" t="str">
        <f t="shared" si="18"/>
        <v/>
      </c>
      <c r="AL488" s="394">
        <f t="shared" si="19"/>
        <v>0</v>
      </c>
    </row>
    <row r="489" spans="1:38" ht="24.95" customHeight="1">
      <c r="A489" s="66"/>
      <c r="B489" s="580"/>
      <c r="C489" s="579"/>
      <c r="D489" s="579"/>
      <c r="E489" s="579"/>
      <c r="F489" s="456" t="s">
        <v>298</v>
      </c>
      <c r="G489" s="456"/>
      <c r="H489" s="577" t="s">
        <v>68</v>
      </c>
      <c r="I489" s="577"/>
      <c r="J489" s="577"/>
      <c r="K489" s="577"/>
      <c r="L489" s="577"/>
      <c r="M489" s="577"/>
      <c r="N489" s="577"/>
      <c r="O489" s="577"/>
      <c r="P489" s="576"/>
      <c r="Q489" s="576"/>
      <c r="R489" s="576"/>
      <c r="S489" s="576"/>
      <c r="T489" s="576"/>
      <c r="U489" s="576"/>
      <c r="V489" s="574"/>
      <c r="W489" s="575"/>
      <c r="X489" s="574"/>
      <c r="Y489" s="575"/>
      <c r="Z489" s="574"/>
      <c r="AA489" s="575"/>
      <c r="AB489" s="574"/>
      <c r="AC489" s="575"/>
      <c r="AD489" s="66"/>
      <c r="AG489" s="361">
        <f t="shared" si="14"/>
        <v>0</v>
      </c>
      <c r="AH489" s="388">
        <f t="shared" si="15"/>
        <v>0</v>
      </c>
      <c r="AI489" s="389">
        <f t="shared" si="16"/>
        <v>0</v>
      </c>
      <c r="AJ489" s="387">
        <f t="shared" si="17"/>
        <v>0</v>
      </c>
      <c r="AK489" s="390" t="str">
        <f t="shared" si="18"/>
        <v/>
      </c>
      <c r="AL489" s="394">
        <f t="shared" si="19"/>
        <v>0</v>
      </c>
    </row>
    <row r="490" spans="1:38" ht="24.95" customHeight="1">
      <c r="A490" s="66"/>
      <c r="B490" s="580"/>
      <c r="C490" s="579"/>
      <c r="D490" s="579"/>
      <c r="E490" s="579"/>
      <c r="F490" s="456" t="s">
        <v>299</v>
      </c>
      <c r="G490" s="456"/>
      <c r="H490" s="577" t="s">
        <v>69</v>
      </c>
      <c r="I490" s="577"/>
      <c r="J490" s="577"/>
      <c r="K490" s="577"/>
      <c r="L490" s="577"/>
      <c r="M490" s="577"/>
      <c r="N490" s="577"/>
      <c r="O490" s="577"/>
      <c r="P490" s="576"/>
      <c r="Q490" s="576"/>
      <c r="R490" s="576"/>
      <c r="S490" s="576"/>
      <c r="T490" s="576"/>
      <c r="U490" s="576"/>
      <c r="V490" s="574"/>
      <c r="W490" s="575"/>
      <c r="X490" s="574"/>
      <c r="Y490" s="575"/>
      <c r="Z490" s="574"/>
      <c r="AA490" s="575"/>
      <c r="AB490" s="574"/>
      <c r="AC490" s="575"/>
      <c r="AD490" s="66"/>
      <c r="AG490" s="361">
        <f t="shared" si="14"/>
        <v>0</v>
      </c>
      <c r="AH490" s="388">
        <f t="shared" si="15"/>
        <v>0</v>
      </c>
      <c r="AI490" s="389">
        <f t="shared" si="16"/>
        <v>0</v>
      </c>
      <c r="AJ490" s="387">
        <f t="shared" si="17"/>
        <v>0</v>
      </c>
      <c r="AK490" s="390" t="str">
        <f t="shared" si="18"/>
        <v/>
      </c>
      <c r="AL490" s="394">
        <f t="shared" si="19"/>
        <v>0</v>
      </c>
    </row>
    <row r="491" spans="1:38" ht="15" customHeight="1">
      <c r="A491" s="66"/>
      <c r="B491" s="580"/>
      <c r="C491" s="579"/>
      <c r="D491" s="579"/>
      <c r="E491" s="579"/>
      <c r="F491" s="456" t="s">
        <v>300</v>
      </c>
      <c r="G491" s="456"/>
      <c r="H491" s="577" t="s">
        <v>70</v>
      </c>
      <c r="I491" s="577"/>
      <c r="J491" s="577"/>
      <c r="K491" s="577"/>
      <c r="L491" s="577"/>
      <c r="M491" s="577"/>
      <c r="N491" s="577"/>
      <c r="O491" s="577"/>
      <c r="P491" s="576"/>
      <c r="Q491" s="576"/>
      <c r="R491" s="576"/>
      <c r="S491" s="576"/>
      <c r="T491" s="576"/>
      <c r="U491" s="576"/>
      <c r="V491" s="574"/>
      <c r="W491" s="575"/>
      <c r="X491" s="574"/>
      <c r="Y491" s="575"/>
      <c r="Z491" s="574"/>
      <c r="AA491" s="575"/>
      <c r="AB491" s="574"/>
      <c r="AC491" s="575"/>
      <c r="AD491" s="66"/>
      <c r="AG491" s="361">
        <f t="shared" si="14"/>
        <v>0</v>
      </c>
      <c r="AH491" s="388">
        <f t="shared" si="15"/>
        <v>0</v>
      </c>
      <c r="AI491" s="389">
        <f t="shared" si="16"/>
        <v>0</v>
      </c>
      <c r="AJ491" s="387">
        <f t="shared" si="17"/>
        <v>0</v>
      </c>
      <c r="AK491" s="390" t="str">
        <f t="shared" si="18"/>
        <v/>
      </c>
      <c r="AL491" s="394">
        <f t="shared" si="19"/>
        <v>0</v>
      </c>
    </row>
    <row r="492" spans="1:38" ht="15" customHeight="1">
      <c r="A492" s="66"/>
      <c r="B492" s="580"/>
      <c r="C492" s="579"/>
      <c r="D492" s="579"/>
      <c r="E492" s="579"/>
      <c r="F492" s="456" t="s">
        <v>301</v>
      </c>
      <c r="G492" s="456"/>
      <c r="H492" s="577" t="s">
        <v>71</v>
      </c>
      <c r="I492" s="577"/>
      <c r="J492" s="577"/>
      <c r="K492" s="577"/>
      <c r="L492" s="577"/>
      <c r="M492" s="577"/>
      <c r="N492" s="577"/>
      <c r="O492" s="577"/>
      <c r="P492" s="576"/>
      <c r="Q492" s="576"/>
      <c r="R492" s="576"/>
      <c r="S492" s="576"/>
      <c r="T492" s="576"/>
      <c r="U492" s="576"/>
      <c r="V492" s="574"/>
      <c r="W492" s="575"/>
      <c r="X492" s="574"/>
      <c r="Y492" s="575"/>
      <c r="Z492" s="574"/>
      <c r="AA492" s="575"/>
      <c r="AB492" s="574"/>
      <c r="AC492" s="575"/>
      <c r="AD492" s="66"/>
      <c r="AG492" s="361">
        <f t="shared" si="14"/>
        <v>0</v>
      </c>
      <c r="AH492" s="388">
        <f t="shared" si="15"/>
        <v>0</v>
      </c>
      <c r="AI492" s="389">
        <f t="shared" si="16"/>
        <v>0</v>
      </c>
      <c r="AJ492" s="387">
        <f t="shared" si="17"/>
        <v>0</v>
      </c>
      <c r="AK492" s="390" t="str">
        <f t="shared" si="18"/>
        <v/>
      </c>
      <c r="AL492" s="394">
        <f t="shared" si="19"/>
        <v>0</v>
      </c>
    </row>
    <row r="493" spans="1:38" ht="15" customHeight="1">
      <c r="A493" s="66"/>
      <c r="B493" s="580"/>
      <c r="C493" s="579"/>
      <c r="D493" s="579"/>
      <c r="E493" s="579"/>
      <c r="F493" s="456" t="s">
        <v>302</v>
      </c>
      <c r="G493" s="456"/>
      <c r="H493" s="577" t="s">
        <v>72</v>
      </c>
      <c r="I493" s="577"/>
      <c r="J493" s="577"/>
      <c r="K493" s="577"/>
      <c r="L493" s="577"/>
      <c r="M493" s="577"/>
      <c r="N493" s="577"/>
      <c r="O493" s="577"/>
      <c r="P493" s="576"/>
      <c r="Q493" s="576"/>
      <c r="R493" s="576"/>
      <c r="S493" s="576"/>
      <c r="T493" s="576"/>
      <c r="U493" s="576"/>
      <c r="V493" s="574"/>
      <c r="W493" s="575"/>
      <c r="X493" s="574"/>
      <c r="Y493" s="575"/>
      <c r="Z493" s="574"/>
      <c r="AA493" s="575"/>
      <c r="AB493" s="574"/>
      <c r="AC493" s="575"/>
      <c r="AD493" s="66"/>
      <c r="AG493" s="361">
        <f t="shared" si="14"/>
        <v>0</v>
      </c>
      <c r="AH493" s="388">
        <f t="shared" si="15"/>
        <v>0</v>
      </c>
      <c r="AI493" s="389">
        <f t="shared" si="16"/>
        <v>0</v>
      </c>
      <c r="AJ493" s="387">
        <f t="shared" si="17"/>
        <v>0</v>
      </c>
      <c r="AK493" s="390" t="str">
        <f t="shared" si="18"/>
        <v/>
      </c>
      <c r="AL493" s="394">
        <f t="shared" si="19"/>
        <v>0</v>
      </c>
    </row>
    <row r="494" spans="1:38" ht="15" customHeight="1">
      <c r="A494" s="66"/>
      <c r="B494" s="580"/>
      <c r="C494" s="579"/>
      <c r="D494" s="579"/>
      <c r="E494" s="579"/>
      <c r="F494" s="456" t="s">
        <v>303</v>
      </c>
      <c r="G494" s="456"/>
      <c r="H494" s="577" t="s">
        <v>73</v>
      </c>
      <c r="I494" s="577"/>
      <c r="J494" s="577"/>
      <c r="K494" s="577"/>
      <c r="L494" s="577"/>
      <c r="M494" s="577"/>
      <c r="N494" s="577"/>
      <c r="O494" s="577"/>
      <c r="P494" s="576"/>
      <c r="Q494" s="576"/>
      <c r="R494" s="576"/>
      <c r="S494" s="576"/>
      <c r="T494" s="576"/>
      <c r="U494" s="576"/>
      <c r="V494" s="574"/>
      <c r="W494" s="575"/>
      <c r="X494" s="574"/>
      <c r="Y494" s="575"/>
      <c r="Z494" s="574"/>
      <c r="AA494" s="575"/>
      <c r="AB494" s="574"/>
      <c r="AC494" s="575"/>
      <c r="AD494" s="66"/>
      <c r="AG494" s="361">
        <f t="shared" si="14"/>
        <v>0</v>
      </c>
      <c r="AH494" s="388">
        <f t="shared" si="15"/>
        <v>0</v>
      </c>
      <c r="AI494" s="389">
        <f t="shared" si="16"/>
        <v>0</v>
      </c>
      <c r="AJ494" s="387">
        <f t="shared" si="17"/>
        <v>0</v>
      </c>
      <c r="AK494" s="390" t="str">
        <f t="shared" si="18"/>
        <v/>
      </c>
      <c r="AL494" s="394">
        <f t="shared" si="19"/>
        <v>0</v>
      </c>
    </row>
    <row r="495" spans="1:38" ht="24.95" customHeight="1">
      <c r="A495" s="66"/>
      <c r="B495" s="580"/>
      <c r="C495" s="579"/>
      <c r="D495" s="579"/>
      <c r="E495" s="579"/>
      <c r="F495" s="456" t="s">
        <v>304</v>
      </c>
      <c r="G495" s="456"/>
      <c r="H495" s="577" t="s">
        <v>174</v>
      </c>
      <c r="I495" s="577"/>
      <c r="J495" s="577"/>
      <c r="K495" s="577"/>
      <c r="L495" s="577"/>
      <c r="M495" s="577"/>
      <c r="N495" s="577"/>
      <c r="O495" s="577"/>
      <c r="P495" s="576"/>
      <c r="Q495" s="576"/>
      <c r="R495" s="576"/>
      <c r="S495" s="576"/>
      <c r="T495" s="576"/>
      <c r="U495" s="576"/>
      <c r="V495" s="574"/>
      <c r="W495" s="575"/>
      <c r="X495" s="574"/>
      <c r="Y495" s="575"/>
      <c r="Z495" s="574"/>
      <c r="AA495" s="575"/>
      <c r="AB495" s="574"/>
      <c r="AC495" s="575"/>
      <c r="AD495" s="66"/>
      <c r="AG495" s="361">
        <f t="shared" si="14"/>
        <v>0</v>
      </c>
      <c r="AH495" s="388">
        <f t="shared" si="15"/>
        <v>0</v>
      </c>
      <c r="AI495" s="389">
        <f t="shared" si="16"/>
        <v>0</v>
      </c>
      <c r="AJ495" s="387">
        <f t="shared" si="17"/>
        <v>0</v>
      </c>
      <c r="AK495" s="390" t="str">
        <f t="shared" si="18"/>
        <v/>
      </c>
      <c r="AL495" s="394">
        <f t="shared" si="19"/>
        <v>0</v>
      </c>
    </row>
    <row r="496" spans="1:38" ht="15" customHeight="1">
      <c r="A496" s="66"/>
      <c r="B496" s="580" t="s">
        <v>212</v>
      </c>
      <c r="C496" s="579" t="s">
        <v>331</v>
      </c>
      <c r="D496" s="579"/>
      <c r="E496" s="579"/>
      <c r="F496" s="456" t="s">
        <v>305</v>
      </c>
      <c r="G496" s="456"/>
      <c r="H496" s="577" t="s">
        <v>74</v>
      </c>
      <c r="I496" s="577"/>
      <c r="J496" s="577"/>
      <c r="K496" s="577"/>
      <c r="L496" s="577"/>
      <c r="M496" s="577"/>
      <c r="N496" s="577"/>
      <c r="O496" s="577"/>
      <c r="P496" s="576"/>
      <c r="Q496" s="576"/>
      <c r="R496" s="576"/>
      <c r="S496" s="576"/>
      <c r="T496" s="576"/>
      <c r="U496" s="576"/>
      <c r="V496" s="574"/>
      <c r="W496" s="575"/>
      <c r="X496" s="574"/>
      <c r="Y496" s="575"/>
      <c r="Z496" s="574"/>
      <c r="AA496" s="575"/>
      <c r="AB496" s="574"/>
      <c r="AC496" s="575"/>
      <c r="AD496" s="66"/>
      <c r="AG496" s="361">
        <f t="shared" si="14"/>
        <v>0</v>
      </c>
      <c r="AH496" s="388">
        <f t="shared" si="15"/>
        <v>0</v>
      </c>
      <c r="AI496" s="389">
        <f t="shared" si="16"/>
        <v>0</v>
      </c>
      <c r="AJ496" s="387">
        <f t="shared" si="17"/>
        <v>0</v>
      </c>
      <c r="AK496" s="390" t="str">
        <f t="shared" si="18"/>
        <v/>
      </c>
      <c r="AL496" s="394">
        <f t="shared" si="19"/>
        <v>0</v>
      </c>
    </row>
    <row r="497" spans="1:38" ht="15" customHeight="1">
      <c r="A497" s="66"/>
      <c r="B497" s="580"/>
      <c r="C497" s="579"/>
      <c r="D497" s="579"/>
      <c r="E497" s="579"/>
      <c r="F497" s="456" t="s">
        <v>306</v>
      </c>
      <c r="G497" s="456"/>
      <c r="H497" s="577" t="s">
        <v>75</v>
      </c>
      <c r="I497" s="577"/>
      <c r="J497" s="577"/>
      <c r="K497" s="577"/>
      <c r="L497" s="577"/>
      <c r="M497" s="577"/>
      <c r="N497" s="577"/>
      <c r="O497" s="577"/>
      <c r="P497" s="576"/>
      <c r="Q497" s="576"/>
      <c r="R497" s="576"/>
      <c r="S497" s="576"/>
      <c r="T497" s="576"/>
      <c r="U497" s="576"/>
      <c r="V497" s="574"/>
      <c r="W497" s="575"/>
      <c r="X497" s="574"/>
      <c r="Y497" s="575"/>
      <c r="Z497" s="574"/>
      <c r="AA497" s="575"/>
      <c r="AB497" s="574"/>
      <c r="AC497" s="575"/>
      <c r="AD497" s="66"/>
      <c r="AG497" s="361">
        <f t="shared" si="14"/>
        <v>0</v>
      </c>
      <c r="AH497" s="388">
        <f t="shared" si="15"/>
        <v>0</v>
      </c>
      <c r="AI497" s="389">
        <f t="shared" si="16"/>
        <v>0</v>
      </c>
      <c r="AJ497" s="387">
        <f t="shared" si="17"/>
        <v>0</v>
      </c>
      <c r="AK497" s="390" t="str">
        <f t="shared" si="18"/>
        <v/>
      </c>
      <c r="AL497" s="394">
        <f t="shared" si="19"/>
        <v>0</v>
      </c>
    </row>
    <row r="498" spans="1:38" ht="15" customHeight="1">
      <c r="A498" s="66"/>
      <c r="B498" s="580"/>
      <c r="C498" s="579"/>
      <c r="D498" s="579"/>
      <c r="E498" s="579"/>
      <c r="F498" s="456" t="s">
        <v>307</v>
      </c>
      <c r="G498" s="456"/>
      <c r="H498" s="577" t="s">
        <v>76</v>
      </c>
      <c r="I498" s="577"/>
      <c r="J498" s="577"/>
      <c r="K498" s="577"/>
      <c r="L498" s="577"/>
      <c r="M498" s="577"/>
      <c r="N498" s="577"/>
      <c r="O498" s="577"/>
      <c r="P498" s="576"/>
      <c r="Q498" s="576"/>
      <c r="R498" s="576"/>
      <c r="S498" s="576"/>
      <c r="T498" s="576"/>
      <c r="U498" s="576"/>
      <c r="V498" s="574"/>
      <c r="W498" s="575"/>
      <c r="X498" s="574"/>
      <c r="Y498" s="575"/>
      <c r="Z498" s="574"/>
      <c r="AA498" s="575"/>
      <c r="AB498" s="574"/>
      <c r="AC498" s="575"/>
      <c r="AD498" s="66"/>
      <c r="AG498" s="361">
        <f t="shared" si="14"/>
        <v>0</v>
      </c>
      <c r="AH498" s="388">
        <f t="shared" si="15"/>
        <v>0</v>
      </c>
      <c r="AI498" s="389">
        <f t="shared" si="16"/>
        <v>0</v>
      </c>
      <c r="AJ498" s="387">
        <f t="shared" si="17"/>
        <v>0</v>
      </c>
      <c r="AK498" s="390" t="str">
        <f t="shared" si="18"/>
        <v/>
      </c>
      <c r="AL498" s="394">
        <f t="shared" si="19"/>
        <v>0</v>
      </c>
    </row>
    <row r="499" spans="1:38" ht="15" customHeight="1">
      <c r="A499" s="66"/>
      <c r="B499" s="580"/>
      <c r="C499" s="579"/>
      <c r="D499" s="579"/>
      <c r="E499" s="579"/>
      <c r="F499" s="456" t="s">
        <v>308</v>
      </c>
      <c r="G499" s="456"/>
      <c r="H499" s="577" t="s">
        <v>77</v>
      </c>
      <c r="I499" s="577"/>
      <c r="J499" s="577"/>
      <c r="K499" s="577"/>
      <c r="L499" s="577"/>
      <c r="M499" s="577"/>
      <c r="N499" s="577"/>
      <c r="O499" s="577"/>
      <c r="P499" s="576"/>
      <c r="Q499" s="576"/>
      <c r="R499" s="576"/>
      <c r="S499" s="576"/>
      <c r="T499" s="576"/>
      <c r="U499" s="576"/>
      <c r="V499" s="574"/>
      <c r="W499" s="575"/>
      <c r="X499" s="574"/>
      <c r="Y499" s="575"/>
      <c r="Z499" s="574"/>
      <c r="AA499" s="575"/>
      <c r="AB499" s="574"/>
      <c r="AC499" s="575"/>
      <c r="AD499" s="66"/>
      <c r="AG499" s="361">
        <f t="shared" si="14"/>
        <v>0</v>
      </c>
      <c r="AH499" s="388">
        <f t="shared" si="15"/>
        <v>0</v>
      </c>
      <c r="AI499" s="389">
        <f t="shared" si="16"/>
        <v>0</v>
      </c>
      <c r="AJ499" s="387">
        <f t="shared" si="17"/>
        <v>0</v>
      </c>
      <c r="AK499" s="390" t="str">
        <f t="shared" si="18"/>
        <v/>
      </c>
      <c r="AL499" s="394">
        <f t="shared" si="19"/>
        <v>0</v>
      </c>
    </row>
    <row r="500" spans="1:38" ht="15" customHeight="1">
      <c r="A500" s="66"/>
      <c r="B500" s="580"/>
      <c r="C500" s="579"/>
      <c r="D500" s="579"/>
      <c r="E500" s="579"/>
      <c r="F500" s="456" t="s">
        <v>309</v>
      </c>
      <c r="G500" s="456"/>
      <c r="H500" s="577" t="s">
        <v>78</v>
      </c>
      <c r="I500" s="577"/>
      <c r="J500" s="577"/>
      <c r="K500" s="577"/>
      <c r="L500" s="577"/>
      <c r="M500" s="577"/>
      <c r="N500" s="577"/>
      <c r="O500" s="577"/>
      <c r="P500" s="576"/>
      <c r="Q500" s="576"/>
      <c r="R500" s="576"/>
      <c r="S500" s="576"/>
      <c r="T500" s="576"/>
      <c r="U500" s="576"/>
      <c r="V500" s="574"/>
      <c r="W500" s="575"/>
      <c r="X500" s="574"/>
      <c r="Y500" s="575"/>
      <c r="Z500" s="574"/>
      <c r="AA500" s="575"/>
      <c r="AB500" s="574"/>
      <c r="AC500" s="575"/>
      <c r="AD500" s="66"/>
      <c r="AG500" s="361">
        <f t="shared" si="14"/>
        <v>0</v>
      </c>
      <c r="AH500" s="388">
        <f t="shared" si="15"/>
        <v>0</v>
      </c>
      <c r="AI500" s="389">
        <f t="shared" si="16"/>
        <v>0</v>
      </c>
      <c r="AJ500" s="387">
        <f t="shared" si="17"/>
        <v>0</v>
      </c>
      <c r="AK500" s="390" t="str">
        <f t="shared" si="18"/>
        <v/>
      </c>
      <c r="AL500" s="394">
        <f t="shared" si="19"/>
        <v>0</v>
      </c>
    </row>
    <row r="501" spans="1:38" ht="24.95" customHeight="1">
      <c r="A501" s="66"/>
      <c r="B501" s="580"/>
      <c r="C501" s="579"/>
      <c r="D501" s="579"/>
      <c r="E501" s="579"/>
      <c r="F501" s="456" t="s">
        <v>310</v>
      </c>
      <c r="G501" s="456"/>
      <c r="H501" s="577" t="s">
        <v>175</v>
      </c>
      <c r="I501" s="577"/>
      <c r="J501" s="577"/>
      <c r="K501" s="577"/>
      <c r="L501" s="577"/>
      <c r="M501" s="577"/>
      <c r="N501" s="577"/>
      <c r="O501" s="577"/>
      <c r="P501" s="576"/>
      <c r="Q501" s="576"/>
      <c r="R501" s="576"/>
      <c r="S501" s="576"/>
      <c r="T501" s="576"/>
      <c r="U501" s="576"/>
      <c r="V501" s="574"/>
      <c r="W501" s="575"/>
      <c r="X501" s="574"/>
      <c r="Y501" s="575"/>
      <c r="Z501" s="574"/>
      <c r="AA501" s="575"/>
      <c r="AB501" s="574"/>
      <c r="AC501" s="575"/>
      <c r="AD501" s="66"/>
      <c r="AG501" s="361">
        <f t="shared" si="14"/>
        <v>0</v>
      </c>
      <c r="AH501" s="388">
        <f t="shared" si="15"/>
        <v>0</v>
      </c>
      <c r="AI501" s="389">
        <f t="shared" si="16"/>
        <v>0</v>
      </c>
      <c r="AJ501" s="387">
        <f t="shared" si="17"/>
        <v>0</v>
      </c>
      <c r="AK501" s="390" t="str">
        <f t="shared" si="18"/>
        <v/>
      </c>
      <c r="AL501" s="394">
        <f t="shared" si="19"/>
        <v>0</v>
      </c>
    </row>
    <row r="502" spans="1:38" ht="15" customHeight="1">
      <c r="A502" s="66"/>
      <c r="B502" s="580" t="s">
        <v>213</v>
      </c>
      <c r="C502" s="579" t="s">
        <v>332</v>
      </c>
      <c r="D502" s="579"/>
      <c r="E502" s="579"/>
      <c r="F502" s="456" t="s">
        <v>311</v>
      </c>
      <c r="G502" s="456"/>
      <c r="H502" s="577" t="s">
        <v>122</v>
      </c>
      <c r="I502" s="577"/>
      <c r="J502" s="577"/>
      <c r="K502" s="577"/>
      <c r="L502" s="577"/>
      <c r="M502" s="577"/>
      <c r="N502" s="577"/>
      <c r="O502" s="577"/>
      <c r="P502" s="576"/>
      <c r="Q502" s="576"/>
      <c r="R502" s="576"/>
      <c r="S502" s="576"/>
      <c r="T502" s="576"/>
      <c r="U502" s="576"/>
      <c r="V502" s="576"/>
      <c r="W502" s="576"/>
      <c r="X502" s="576"/>
      <c r="Y502" s="576"/>
      <c r="Z502" s="576"/>
      <c r="AA502" s="576"/>
      <c r="AB502" s="576"/>
      <c r="AC502" s="576"/>
      <c r="AD502" s="66"/>
      <c r="AG502" s="361">
        <f t="shared" si="14"/>
        <v>0</v>
      </c>
      <c r="AH502" s="388">
        <f t="shared" si="15"/>
        <v>0</v>
      </c>
      <c r="AI502" s="389">
        <f t="shared" si="16"/>
        <v>0</v>
      </c>
      <c r="AJ502" s="387">
        <f t="shared" si="17"/>
        <v>0</v>
      </c>
      <c r="AK502" s="390" t="str">
        <f t="shared" si="18"/>
        <v/>
      </c>
      <c r="AL502" s="394">
        <f t="shared" si="19"/>
        <v>0</v>
      </c>
    </row>
    <row r="503" spans="1:38" ht="15" customHeight="1">
      <c r="A503" s="66"/>
      <c r="B503" s="580"/>
      <c r="C503" s="579"/>
      <c r="D503" s="579"/>
      <c r="E503" s="579"/>
      <c r="F503" s="456" t="s">
        <v>312</v>
      </c>
      <c r="G503" s="456"/>
      <c r="H503" s="577" t="s">
        <v>121</v>
      </c>
      <c r="I503" s="577"/>
      <c r="J503" s="577"/>
      <c r="K503" s="577"/>
      <c r="L503" s="577"/>
      <c r="M503" s="577"/>
      <c r="N503" s="577"/>
      <c r="O503" s="577"/>
      <c r="P503" s="576"/>
      <c r="Q503" s="576"/>
      <c r="R503" s="576"/>
      <c r="S503" s="576"/>
      <c r="T503" s="576"/>
      <c r="U503" s="576"/>
      <c r="V503" s="576"/>
      <c r="W503" s="576"/>
      <c r="X503" s="576"/>
      <c r="Y503" s="576"/>
      <c r="Z503" s="576"/>
      <c r="AA503" s="576"/>
      <c r="AB503" s="576"/>
      <c r="AC503" s="576"/>
      <c r="AD503" s="66"/>
      <c r="AG503" s="361">
        <f t="shared" si="14"/>
        <v>0</v>
      </c>
      <c r="AH503" s="388">
        <f t="shared" si="15"/>
        <v>0</v>
      </c>
      <c r="AI503" s="389">
        <f t="shared" si="16"/>
        <v>0</v>
      </c>
      <c r="AJ503" s="387">
        <f t="shared" si="17"/>
        <v>0</v>
      </c>
      <c r="AK503" s="390" t="str">
        <f t="shared" si="18"/>
        <v/>
      </c>
      <c r="AL503" s="394">
        <f t="shared" si="19"/>
        <v>0</v>
      </c>
    </row>
    <row r="504" spans="1:38" ht="24.95" customHeight="1">
      <c r="A504" s="66"/>
      <c r="B504" s="580"/>
      <c r="C504" s="579"/>
      <c r="D504" s="579"/>
      <c r="E504" s="579"/>
      <c r="F504" s="456" t="s">
        <v>313</v>
      </c>
      <c r="G504" s="456"/>
      <c r="H504" s="577" t="s">
        <v>79</v>
      </c>
      <c r="I504" s="577"/>
      <c r="J504" s="577"/>
      <c r="K504" s="577"/>
      <c r="L504" s="577"/>
      <c r="M504" s="577"/>
      <c r="N504" s="577"/>
      <c r="O504" s="577"/>
      <c r="P504" s="576"/>
      <c r="Q504" s="576"/>
      <c r="R504" s="576"/>
      <c r="S504" s="576"/>
      <c r="T504" s="576"/>
      <c r="U504" s="576"/>
      <c r="V504" s="576"/>
      <c r="W504" s="576"/>
      <c r="X504" s="576"/>
      <c r="Y504" s="576"/>
      <c r="Z504" s="576"/>
      <c r="AA504" s="576"/>
      <c r="AB504" s="576"/>
      <c r="AC504" s="576"/>
      <c r="AD504" s="66"/>
      <c r="AG504" s="361">
        <f t="shared" si="14"/>
        <v>0</v>
      </c>
      <c r="AH504" s="388">
        <f t="shared" si="15"/>
        <v>0</v>
      </c>
      <c r="AI504" s="389">
        <f t="shared" si="16"/>
        <v>0</v>
      </c>
      <c r="AJ504" s="387">
        <f t="shared" si="17"/>
        <v>0</v>
      </c>
      <c r="AK504" s="390" t="str">
        <f t="shared" si="18"/>
        <v/>
      </c>
      <c r="AL504" s="394">
        <f t="shared" si="19"/>
        <v>0</v>
      </c>
    </row>
    <row r="505" spans="1:38" ht="24.95" customHeight="1">
      <c r="A505" s="66"/>
      <c r="B505" s="580"/>
      <c r="C505" s="579"/>
      <c r="D505" s="579"/>
      <c r="E505" s="579"/>
      <c r="F505" s="456" t="s">
        <v>314</v>
      </c>
      <c r="G505" s="456"/>
      <c r="H505" s="577" t="s">
        <v>176</v>
      </c>
      <c r="I505" s="577"/>
      <c r="J505" s="577"/>
      <c r="K505" s="577"/>
      <c r="L505" s="577"/>
      <c r="M505" s="577"/>
      <c r="N505" s="577"/>
      <c r="O505" s="577"/>
      <c r="P505" s="576"/>
      <c r="Q505" s="576"/>
      <c r="R505" s="576"/>
      <c r="S505" s="576"/>
      <c r="T505" s="576"/>
      <c r="U505" s="576"/>
      <c r="V505" s="576"/>
      <c r="W505" s="576"/>
      <c r="X505" s="576"/>
      <c r="Y505" s="576"/>
      <c r="Z505" s="576"/>
      <c r="AA505" s="576"/>
      <c r="AB505" s="576"/>
      <c r="AC505" s="576"/>
      <c r="AD505" s="66"/>
      <c r="AG505" s="361">
        <f t="shared" si="14"/>
        <v>0</v>
      </c>
      <c r="AH505" s="388">
        <f t="shared" si="15"/>
        <v>0</v>
      </c>
      <c r="AI505" s="389">
        <f t="shared" si="16"/>
        <v>0</v>
      </c>
      <c r="AJ505" s="387">
        <f t="shared" si="17"/>
        <v>0</v>
      </c>
      <c r="AK505" s="390" t="str">
        <f t="shared" si="18"/>
        <v/>
      </c>
      <c r="AL505" s="394">
        <f t="shared" si="19"/>
        <v>0</v>
      </c>
    </row>
    <row r="506" spans="1:38" ht="24.95" customHeight="1">
      <c r="A506" s="66"/>
      <c r="B506" s="580" t="s">
        <v>214</v>
      </c>
      <c r="C506" s="579" t="s">
        <v>333</v>
      </c>
      <c r="D506" s="579"/>
      <c r="E506" s="579"/>
      <c r="F506" s="456" t="s">
        <v>315</v>
      </c>
      <c r="G506" s="456"/>
      <c r="H506" s="577" t="s">
        <v>80</v>
      </c>
      <c r="I506" s="577"/>
      <c r="J506" s="577"/>
      <c r="K506" s="577"/>
      <c r="L506" s="577"/>
      <c r="M506" s="577"/>
      <c r="N506" s="577"/>
      <c r="O506" s="577"/>
      <c r="P506" s="576"/>
      <c r="Q506" s="576"/>
      <c r="R506" s="576"/>
      <c r="S506" s="576"/>
      <c r="T506" s="576"/>
      <c r="U506" s="576"/>
      <c r="V506" s="576"/>
      <c r="W506" s="576"/>
      <c r="X506" s="576"/>
      <c r="Y506" s="576"/>
      <c r="Z506" s="576"/>
      <c r="AA506" s="576"/>
      <c r="AB506" s="576"/>
      <c r="AC506" s="576"/>
      <c r="AD506" s="66"/>
      <c r="AG506" s="361">
        <f t="shared" si="14"/>
        <v>0</v>
      </c>
      <c r="AH506" s="388">
        <f t="shared" si="15"/>
        <v>0</v>
      </c>
      <c r="AI506" s="389">
        <f t="shared" si="16"/>
        <v>0</v>
      </c>
      <c r="AJ506" s="387">
        <f t="shared" si="17"/>
        <v>0</v>
      </c>
      <c r="AK506" s="390" t="str">
        <f t="shared" si="18"/>
        <v/>
      </c>
      <c r="AL506" s="394">
        <f t="shared" si="19"/>
        <v>0</v>
      </c>
    </row>
    <row r="507" spans="1:38" ht="15" customHeight="1">
      <c r="A507" s="66"/>
      <c r="B507" s="580"/>
      <c r="C507" s="579"/>
      <c r="D507" s="579"/>
      <c r="E507" s="579"/>
      <c r="F507" s="456" t="s">
        <v>316</v>
      </c>
      <c r="G507" s="456"/>
      <c r="H507" s="577" t="s">
        <v>81</v>
      </c>
      <c r="I507" s="577"/>
      <c r="J507" s="577"/>
      <c r="K507" s="577"/>
      <c r="L507" s="577"/>
      <c r="M507" s="577"/>
      <c r="N507" s="577"/>
      <c r="O507" s="577"/>
      <c r="P507" s="576"/>
      <c r="Q507" s="576"/>
      <c r="R507" s="576"/>
      <c r="S507" s="576"/>
      <c r="T507" s="576"/>
      <c r="U507" s="576"/>
      <c r="V507" s="576"/>
      <c r="W507" s="576"/>
      <c r="X507" s="576"/>
      <c r="Y507" s="576"/>
      <c r="Z507" s="576"/>
      <c r="AA507" s="576"/>
      <c r="AB507" s="576"/>
      <c r="AC507" s="576"/>
      <c r="AD507" s="66"/>
      <c r="AG507" s="361">
        <f t="shared" si="14"/>
        <v>0</v>
      </c>
      <c r="AH507" s="388">
        <f t="shared" si="15"/>
        <v>0</v>
      </c>
      <c r="AI507" s="389">
        <f t="shared" si="16"/>
        <v>0</v>
      </c>
      <c r="AJ507" s="387">
        <f t="shared" si="17"/>
        <v>0</v>
      </c>
      <c r="AK507" s="390" t="str">
        <f t="shared" si="18"/>
        <v/>
      </c>
      <c r="AL507" s="394">
        <f t="shared" si="19"/>
        <v>0</v>
      </c>
    </row>
    <row r="508" spans="1:38" ht="15" customHeight="1">
      <c r="A508" s="66"/>
      <c r="B508" s="580"/>
      <c r="C508" s="579"/>
      <c r="D508" s="579"/>
      <c r="E508" s="579"/>
      <c r="F508" s="456" t="s">
        <v>317</v>
      </c>
      <c r="G508" s="456"/>
      <c r="H508" s="577" t="s">
        <v>82</v>
      </c>
      <c r="I508" s="577"/>
      <c r="J508" s="577"/>
      <c r="K508" s="577"/>
      <c r="L508" s="577"/>
      <c r="M508" s="577"/>
      <c r="N508" s="577"/>
      <c r="O508" s="577"/>
      <c r="P508" s="576"/>
      <c r="Q508" s="576"/>
      <c r="R508" s="576"/>
      <c r="S508" s="576"/>
      <c r="T508" s="576"/>
      <c r="U508" s="576"/>
      <c r="V508" s="576"/>
      <c r="W508" s="576"/>
      <c r="X508" s="576"/>
      <c r="Y508" s="576"/>
      <c r="Z508" s="576"/>
      <c r="AA508" s="576"/>
      <c r="AB508" s="576"/>
      <c r="AC508" s="576"/>
      <c r="AD508" s="66"/>
      <c r="AG508" s="361">
        <f t="shared" si="14"/>
        <v>0</v>
      </c>
      <c r="AH508" s="388">
        <f t="shared" si="15"/>
        <v>0</v>
      </c>
      <c r="AI508" s="389">
        <f t="shared" si="16"/>
        <v>0</v>
      </c>
      <c r="AJ508" s="387">
        <f t="shared" si="17"/>
        <v>0</v>
      </c>
      <c r="AK508" s="390" t="str">
        <f t="shared" si="18"/>
        <v/>
      </c>
      <c r="AL508" s="394">
        <f t="shared" si="19"/>
        <v>0</v>
      </c>
    </row>
    <row r="509" spans="1:38" ht="15" customHeight="1">
      <c r="A509" s="66"/>
      <c r="B509" s="580"/>
      <c r="C509" s="579"/>
      <c r="D509" s="579"/>
      <c r="E509" s="579"/>
      <c r="F509" s="456" t="s">
        <v>318</v>
      </c>
      <c r="G509" s="456"/>
      <c r="H509" s="577" t="s">
        <v>83</v>
      </c>
      <c r="I509" s="577"/>
      <c r="J509" s="577"/>
      <c r="K509" s="577"/>
      <c r="L509" s="577"/>
      <c r="M509" s="577"/>
      <c r="N509" s="577"/>
      <c r="O509" s="577"/>
      <c r="P509" s="576"/>
      <c r="Q509" s="576"/>
      <c r="R509" s="576"/>
      <c r="S509" s="576"/>
      <c r="T509" s="576"/>
      <c r="U509" s="576"/>
      <c r="V509" s="576"/>
      <c r="W509" s="576"/>
      <c r="X509" s="576"/>
      <c r="Y509" s="576"/>
      <c r="Z509" s="576"/>
      <c r="AA509" s="576"/>
      <c r="AB509" s="576"/>
      <c r="AC509" s="576"/>
      <c r="AD509" s="66"/>
      <c r="AG509" s="361">
        <f t="shared" si="14"/>
        <v>0</v>
      </c>
      <c r="AH509" s="388">
        <f t="shared" si="15"/>
        <v>0</v>
      </c>
      <c r="AI509" s="389">
        <f t="shared" si="16"/>
        <v>0</v>
      </c>
      <c r="AJ509" s="387">
        <f t="shared" si="17"/>
        <v>0</v>
      </c>
      <c r="AK509" s="390" t="str">
        <f t="shared" si="18"/>
        <v/>
      </c>
      <c r="AL509" s="394">
        <f t="shared" si="19"/>
        <v>0</v>
      </c>
    </row>
    <row r="510" spans="1:38" ht="15" customHeight="1">
      <c r="A510" s="66"/>
      <c r="B510" s="580"/>
      <c r="C510" s="579"/>
      <c r="D510" s="579"/>
      <c r="E510" s="579"/>
      <c r="F510" s="456" t="s">
        <v>319</v>
      </c>
      <c r="G510" s="456"/>
      <c r="H510" s="577" t="s">
        <v>84</v>
      </c>
      <c r="I510" s="577"/>
      <c r="J510" s="577"/>
      <c r="K510" s="577"/>
      <c r="L510" s="577"/>
      <c r="M510" s="577"/>
      <c r="N510" s="577"/>
      <c r="O510" s="577"/>
      <c r="P510" s="576"/>
      <c r="Q510" s="576"/>
      <c r="R510" s="576"/>
      <c r="S510" s="576"/>
      <c r="T510" s="576"/>
      <c r="U510" s="576"/>
      <c r="V510" s="576"/>
      <c r="W510" s="576"/>
      <c r="X510" s="576"/>
      <c r="Y510" s="576"/>
      <c r="Z510" s="576"/>
      <c r="AA510" s="576"/>
      <c r="AB510" s="576"/>
      <c r="AC510" s="576"/>
      <c r="AD510" s="66"/>
      <c r="AG510" s="361">
        <f t="shared" si="14"/>
        <v>0</v>
      </c>
      <c r="AH510" s="388">
        <f t="shared" si="15"/>
        <v>0</v>
      </c>
      <c r="AI510" s="389">
        <f t="shared" si="16"/>
        <v>0</v>
      </c>
      <c r="AJ510" s="387">
        <f t="shared" si="17"/>
        <v>0</v>
      </c>
      <c r="AK510" s="390" t="str">
        <f t="shared" si="18"/>
        <v/>
      </c>
      <c r="AL510" s="394">
        <f t="shared" si="19"/>
        <v>0</v>
      </c>
    </row>
    <row r="511" spans="1:38" ht="24.95" customHeight="1">
      <c r="A511" s="66"/>
      <c r="B511" s="580"/>
      <c r="C511" s="579"/>
      <c r="D511" s="579"/>
      <c r="E511" s="579"/>
      <c r="F511" s="456" t="s">
        <v>320</v>
      </c>
      <c r="G511" s="456"/>
      <c r="H511" s="577" t="s">
        <v>85</v>
      </c>
      <c r="I511" s="577"/>
      <c r="J511" s="577"/>
      <c r="K511" s="577"/>
      <c r="L511" s="577"/>
      <c r="M511" s="577"/>
      <c r="N511" s="577"/>
      <c r="O511" s="577"/>
      <c r="P511" s="576"/>
      <c r="Q511" s="576"/>
      <c r="R511" s="576"/>
      <c r="S511" s="576"/>
      <c r="T511" s="576"/>
      <c r="U511" s="576"/>
      <c r="V511" s="576"/>
      <c r="W511" s="576"/>
      <c r="X511" s="576"/>
      <c r="Y511" s="576"/>
      <c r="Z511" s="576"/>
      <c r="AA511" s="576"/>
      <c r="AB511" s="576"/>
      <c r="AC511" s="576"/>
      <c r="AD511" s="66"/>
      <c r="AG511" s="361">
        <f t="shared" si="14"/>
        <v>0</v>
      </c>
      <c r="AH511" s="388">
        <f t="shared" si="15"/>
        <v>0</v>
      </c>
      <c r="AI511" s="389">
        <f t="shared" si="16"/>
        <v>0</v>
      </c>
      <c r="AJ511" s="387">
        <f t="shared" si="17"/>
        <v>0</v>
      </c>
      <c r="AK511" s="390" t="str">
        <f t="shared" si="18"/>
        <v/>
      </c>
      <c r="AL511" s="394">
        <f t="shared" si="19"/>
        <v>0</v>
      </c>
    </row>
    <row r="512" spans="1:38" ht="37.5" customHeight="1">
      <c r="A512" s="66"/>
      <c r="B512" s="580"/>
      <c r="C512" s="579"/>
      <c r="D512" s="579"/>
      <c r="E512" s="579"/>
      <c r="F512" s="456" t="s">
        <v>321</v>
      </c>
      <c r="G512" s="456"/>
      <c r="H512" s="577" t="s">
        <v>86</v>
      </c>
      <c r="I512" s="577"/>
      <c r="J512" s="577"/>
      <c r="K512" s="577"/>
      <c r="L512" s="577"/>
      <c r="M512" s="577"/>
      <c r="N512" s="577"/>
      <c r="O512" s="577"/>
      <c r="P512" s="576"/>
      <c r="Q512" s="576"/>
      <c r="R512" s="576"/>
      <c r="S512" s="576"/>
      <c r="T512" s="576"/>
      <c r="U512" s="576"/>
      <c r="V512" s="576"/>
      <c r="W512" s="576"/>
      <c r="X512" s="576"/>
      <c r="Y512" s="576"/>
      <c r="Z512" s="576"/>
      <c r="AA512" s="576"/>
      <c r="AB512" s="576"/>
      <c r="AC512" s="576"/>
      <c r="AD512" s="66"/>
      <c r="AG512" s="361">
        <f t="shared" si="14"/>
        <v>0</v>
      </c>
      <c r="AH512" s="388">
        <f t="shared" si="15"/>
        <v>0</v>
      </c>
      <c r="AI512" s="389">
        <f t="shared" si="16"/>
        <v>0</v>
      </c>
      <c r="AJ512" s="387">
        <f t="shared" si="17"/>
        <v>0</v>
      </c>
      <c r="AK512" s="390" t="str">
        <f t="shared" si="18"/>
        <v/>
      </c>
      <c r="AL512" s="394">
        <f t="shared" si="19"/>
        <v>0</v>
      </c>
    </row>
    <row r="513" spans="1:38" ht="24.95" customHeight="1">
      <c r="A513" s="66"/>
      <c r="B513" s="580"/>
      <c r="C513" s="579"/>
      <c r="D513" s="579"/>
      <c r="E513" s="579"/>
      <c r="F513" s="456" t="s">
        <v>322</v>
      </c>
      <c r="G513" s="456"/>
      <c r="H513" s="577" t="s">
        <v>177</v>
      </c>
      <c r="I513" s="577"/>
      <c r="J513" s="577"/>
      <c r="K513" s="577"/>
      <c r="L513" s="577"/>
      <c r="M513" s="577"/>
      <c r="N513" s="577"/>
      <c r="O513" s="577"/>
      <c r="P513" s="576"/>
      <c r="Q513" s="576"/>
      <c r="R513" s="576"/>
      <c r="S513" s="576"/>
      <c r="T513" s="576"/>
      <c r="U513" s="576"/>
      <c r="V513" s="576"/>
      <c r="W513" s="576"/>
      <c r="X513" s="576"/>
      <c r="Y513" s="576"/>
      <c r="Z513" s="576"/>
      <c r="AA513" s="576"/>
      <c r="AB513" s="576"/>
      <c r="AC513" s="576"/>
      <c r="AD513" s="66"/>
      <c r="AG513" s="361">
        <f t="shared" si="14"/>
        <v>0</v>
      </c>
      <c r="AH513" s="388">
        <f t="shared" si="15"/>
        <v>0</v>
      </c>
      <c r="AI513" s="389">
        <f t="shared" si="16"/>
        <v>0</v>
      </c>
      <c r="AJ513" s="387">
        <f t="shared" si="17"/>
        <v>0</v>
      </c>
      <c r="AK513" s="390" t="str">
        <f t="shared" si="18"/>
        <v/>
      </c>
      <c r="AL513" s="394">
        <f t="shared" si="19"/>
        <v>0</v>
      </c>
    </row>
    <row r="514" spans="1:38" ht="15" customHeight="1">
      <c r="A514" s="66"/>
      <c r="B514" s="580" t="s">
        <v>215</v>
      </c>
      <c r="C514" s="579" t="s">
        <v>334</v>
      </c>
      <c r="D514" s="579"/>
      <c r="E514" s="579"/>
      <c r="F514" s="456" t="s">
        <v>323</v>
      </c>
      <c r="G514" s="456"/>
      <c r="H514" s="577" t="str">
        <f>IF(N327="","",N327)</f>
        <v/>
      </c>
      <c r="I514" s="577"/>
      <c r="J514" s="577"/>
      <c r="K514" s="577"/>
      <c r="L514" s="577"/>
      <c r="M514" s="577"/>
      <c r="N514" s="577"/>
      <c r="O514" s="577"/>
      <c r="P514" s="576"/>
      <c r="Q514" s="576"/>
      <c r="R514" s="576"/>
      <c r="S514" s="576"/>
      <c r="T514" s="576"/>
      <c r="U514" s="576"/>
      <c r="V514" s="574"/>
      <c r="W514" s="575"/>
      <c r="X514" s="574"/>
      <c r="Y514" s="575"/>
      <c r="Z514" s="574"/>
      <c r="AA514" s="575"/>
      <c r="AB514" s="574"/>
      <c r="AC514" s="575"/>
      <c r="AD514" s="66"/>
      <c r="AG514" s="361">
        <f t="shared" si="14"/>
        <v>0</v>
      </c>
      <c r="AH514" s="388">
        <f t="shared" si="15"/>
        <v>0</v>
      </c>
      <c r="AI514" s="389">
        <f t="shared" si="16"/>
        <v>0</v>
      </c>
      <c r="AJ514" s="387">
        <f t="shared" si="17"/>
        <v>0</v>
      </c>
      <c r="AK514" s="390" t="str">
        <f t="shared" si="18"/>
        <v/>
      </c>
      <c r="AL514" s="394">
        <f t="shared" si="19"/>
        <v>0</v>
      </c>
    </row>
    <row r="515" spans="1:38" ht="15" customHeight="1">
      <c r="A515" s="66"/>
      <c r="B515" s="580"/>
      <c r="C515" s="579"/>
      <c r="D515" s="579"/>
      <c r="E515" s="579"/>
      <c r="F515" s="456" t="s">
        <v>324</v>
      </c>
      <c r="G515" s="456"/>
      <c r="H515" s="577" t="str">
        <f>IF(N328="","",N328)</f>
        <v/>
      </c>
      <c r="I515" s="577"/>
      <c r="J515" s="577"/>
      <c r="K515" s="577"/>
      <c r="L515" s="577"/>
      <c r="M515" s="577"/>
      <c r="N515" s="577"/>
      <c r="O515" s="577"/>
      <c r="P515" s="576"/>
      <c r="Q515" s="576"/>
      <c r="R515" s="576"/>
      <c r="S515" s="576"/>
      <c r="T515" s="576"/>
      <c r="U515" s="576"/>
      <c r="V515" s="574"/>
      <c r="W515" s="575"/>
      <c r="X515" s="574"/>
      <c r="Y515" s="575"/>
      <c r="Z515" s="574"/>
      <c r="AA515" s="575"/>
      <c r="AB515" s="574"/>
      <c r="AC515" s="575"/>
      <c r="AD515" s="66"/>
      <c r="AG515" s="361">
        <f t="shared" si="14"/>
        <v>0</v>
      </c>
      <c r="AH515" s="388">
        <f t="shared" si="15"/>
        <v>0</v>
      </c>
      <c r="AI515" s="389">
        <f t="shared" si="16"/>
        <v>0</v>
      </c>
      <c r="AJ515" s="387">
        <f t="shared" si="17"/>
        <v>0</v>
      </c>
      <c r="AK515" s="390" t="str">
        <f t="shared" si="18"/>
        <v/>
      </c>
      <c r="AL515" s="394">
        <f t="shared" si="19"/>
        <v>0</v>
      </c>
    </row>
    <row r="516" spans="1:38" ht="15" customHeight="1">
      <c r="A516" s="66"/>
      <c r="B516" s="580"/>
      <c r="C516" s="579"/>
      <c r="D516" s="579"/>
      <c r="E516" s="579"/>
      <c r="F516" s="456" t="s">
        <v>325</v>
      </c>
      <c r="G516" s="456"/>
      <c r="H516" s="577" t="str">
        <f t="shared" ref="H516:H518" si="20">IF(N329="","",N329)</f>
        <v/>
      </c>
      <c r="I516" s="577"/>
      <c r="J516" s="577"/>
      <c r="K516" s="577"/>
      <c r="L516" s="577"/>
      <c r="M516" s="577"/>
      <c r="N516" s="577"/>
      <c r="O516" s="577"/>
      <c r="P516" s="576"/>
      <c r="Q516" s="576"/>
      <c r="R516" s="576"/>
      <c r="S516" s="576"/>
      <c r="T516" s="576"/>
      <c r="U516" s="576"/>
      <c r="V516" s="574"/>
      <c r="W516" s="575"/>
      <c r="X516" s="574"/>
      <c r="Y516" s="575"/>
      <c r="Z516" s="574"/>
      <c r="AA516" s="575"/>
      <c r="AB516" s="574"/>
      <c r="AC516" s="575"/>
      <c r="AD516" s="66"/>
      <c r="AG516" s="361">
        <f t="shared" si="14"/>
        <v>0</v>
      </c>
      <c r="AH516" s="388">
        <f t="shared" si="15"/>
        <v>0</v>
      </c>
      <c r="AI516" s="389">
        <f t="shared" si="16"/>
        <v>0</v>
      </c>
      <c r="AJ516" s="387">
        <f t="shared" si="17"/>
        <v>0</v>
      </c>
      <c r="AK516" s="390" t="str">
        <f t="shared" si="18"/>
        <v/>
      </c>
      <c r="AL516" s="394">
        <f t="shared" si="19"/>
        <v>0</v>
      </c>
    </row>
    <row r="517" spans="1:38" ht="15" customHeight="1">
      <c r="A517" s="66"/>
      <c r="B517" s="580"/>
      <c r="C517" s="579"/>
      <c r="D517" s="579"/>
      <c r="E517" s="579"/>
      <c r="F517" s="456" t="s">
        <v>326</v>
      </c>
      <c r="G517" s="456"/>
      <c r="H517" s="577" t="str">
        <f t="shared" si="20"/>
        <v/>
      </c>
      <c r="I517" s="577"/>
      <c r="J517" s="577"/>
      <c r="K517" s="577"/>
      <c r="L517" s="577"/>
      <c r="M517" s="577"/>
      <c r="N517" s="577"/>
      <c r="O517" s="577"/>
      <c r="P517" s="576"/>
      <c r="Q517" s="576"/>
      <c r="R517" s="576"/>
      <c r="S517" s="576"/>
      <c r="T517" s="576"/>
      <c r="U517" s="576"/>
      <c r="V517" s="574"/>
      <c r="W517" s="575"/>
      <c r="X517" s="574"/>
      <c r="Y517" s="575"/>
      <c r="Z517" s="574"/>
      <c r="AA517" s="575"/>
      <c r="AB517" s="574"/>
      <c r="AC517" s="575"/>
      <c r="AD517" s="66"/>
      <c r="AG517" s="361">
        <f t="shared" si="14"/>
        <v>0</v>
      </c>
      <c r="AH517" s="388">
        <f t="shared" si="15"/>
        <v>0</v>
      </c>
      <c r="AI517" s="389">
        <f t="shared" si="16"/>
        <v>0</v>
      </c>
      <c r="AJ517" s="387">
        <f t="shared" si="17"/>
        <v>0</v>
      </c>
      <c r="AK517" s="390" t="str">
        <f t="shared" si="18"/>
        <v/>
      </c>
      <c r="AL517" s="394">
        <f t="shared" si="19"/>
        <v>0</v>
      </c>
    </row>
    <row r="518" spans="1:38" ht="15" customHeight="1">
      <c r="A518" s="66"/>
      <c r="B518" s="580"/>
      <c r="C518" s="579"/>
      <c r="D518" s="579"/>
      <c r="E518" s="579"/>
      <c r="F518" s="456" t="s">
        <v>327</v>
      </c>
      <c r="G518" s="456"/>
      <c r="H518" s="577" t="str">
        <f t="shared" si="20"/>
        <v/>
      </c>
      <c r="I518" s="577"/>
      <c r="J518" s="577"/>
      <c r="K518" s="577"/>
      <c r="L518" s="577"/>
      <c r="M518" s="577"/>
      <c r="N518" s="577"/>
      <c r="O518" s="577"/>
      <c r="P518" s="576"/>
      <c r="Q518" s="576"/>
      <c r="R518" s="576"/>
      <c r="S518" s="576"/>
      <c r="T518" s="576"/>
      <c r="U518" s="576"/>
      <c r="V518" s="574"/>
      <c r="W518" s="575"/>
      <c r="X518" s="574"/>
      <c r="Y518" s="575"/>
      <c r="Z518" s="574"/>
      <c r="AA518" s="575"/>
      <c r="AB518" s="574"/>
      <c r="AC518" s="575"/>
      <c r="AD518" s="66"/>
      <c r="AG518" s="361">
        <f t="shared" si="14"/>
        <v>0</v>
      </c>
      <c r="AH518" s="388">
        <f t="shared" si="15"/>
        <v>0</v>
      </c>
      <c r="AI518" s="389">
        <f t="shared" si="16"/>
        <v>0</v>
      </c>
      <c r="AJ518" s="387">
        <f t="shared" si="17"/>
        <v>0</v>
      </c>
      <c r="AK518" s="390" t="str">
        <f t="shared" si="18"/>
        <v/>
      </c>
      <c r="AL518" s="394">
        <f t="shared" si="19"/>
        <v>0</v>
      </c>
    </row>
    <row r="519" spans="1:38" ht="15" customHeight="1">
      <c r="A519" s="66"/>
      <c r="B519" s="294"/>
      <c r="C519" s="294"/>
      <c r="D519" s="294"/>
      <c r="E519" s="294"/>
      <c r="F519" s="295"/>
      <c r="G519" s="295"/>
      <c r="H519" s="296"/>
      <c r="I519" s="296"/>
      <c r="J519" s="296"/>
      <c r="K519" s="296"/>
      <c r="L519" s="296"/>
      <c r="M519" s="54"/>
      <c r="N519" s="364"/>
      <c r="O519" s="263" t="s">
        <v>194</v>
      </c>
      <c r="P519" s="625">
        <f>IF(AND(SUM(P472:R518)=0,COUNTIF(P472:R518,"NS")&gt;0),"NS", SUM(P472:R518))</f>
        <v>0</v>
      </c>
      <c r="Q519" s="626"/>
      <c r="R519" s="627"/>
      <c r="S519" s="625">
        <f>IF(AND(SUM(S472:U518)=0,COUNTIF(S472:U518,"NS")&gt;0),"NS", SUM(S472:U518))</f>
        <v>0</v>
      </c>
      <c r="T519" s="626"/>
      <c r="U519" s="627"/>
      <c r="V519" s="620">
        <f>IF(AND(SUM(V472:W518)=0,COUNTIF(V472:W518,"NS")&gt;0),"NS", SUM(V472:W518))</f>
        <v>0</v>
      </c>
      <c r="W519" s="621"/>
      <c r="X519" s="620">
        <f>IF(AND(SUM(X472:Y518)=0,COUNTIF(X472:Y518,"NS")&gt;0),"NS", SUM(X472:Y518))</f>
        <v>0</v>
      </c>
      <c r="Y519" s="621"/>
      <c r="Z519" s="620">
        <f>IF(AND(SUM(Z472:AA518)=0,COUNTIF(Z472:AA518,"NS")&gt;0),"NS", SUM(Z472:AA518))</f>
        <v>0</v>
      </c>
      <c r="AA519" s="621"/>
      <c r="AB519" s="620">
        <f>IF(AND(SUM(AB472:AC518)=0,COUNTIF(AB472:AC518,"NS")&gt;0),"NS", SUM(AB472:AC518))</f>
        <v>0</v>
      </c>
      <c r="AC519" s="621"/>
      <c r="AD519" s="301"/>
      <c r="AE519" s="364"/>
      <c r="AG519" s="54">
        <f>SUM(AG472:AG518)</f>
        <v>0</v>
      </c>
      <c r="AH519" s="54"/>
      <c r="AI519" s="54"/>
      <c r="AJ519" s="387">
        <f>SUM(AJ472:AJ518)</f>
        <v>0</v>
      </c>
      <c r="AK519" s="124"/>
      <c r="AL519" s="398">
        <f>SUM(AL472:AL518)</f>
        <v>0</v>
      </c>
    </row>
    <row r="520" spans="1:38" ht="15">
      <c r="A520" s="66"/>
      <c r="B520" s="450" t="str">
        <f>IF(AJ519=0,"","ERROR: Favor de revisar la suma por Fila ya que coincide con su Total")</f>
        <v/>
      </c>
      <c r="C520" s="450"/>
      <c r="D520" s="450"/>
      <c r="E520" s="450"/>
      <c r="F520" s="450"/>
      <c r="G520" s="450"/>
      <c r="H520" s="450"/>
      <c r="I520" s="450"/>
      <c r="J520" s="450"/>
      <c r="K520" s="450"/>
      <c r="L520" s="450"/>
      <c r="M520" s="450"/>
      <c r="N520" s="450"/>
      <c r="O520" s="450"/>
      <c r="P520" s="450"/>
      <c r="Q520" s="450"/>
      <c r="R520" s="450"/>
      <c r="S520" s="450"/>
      <c r="T520" s="450"/>
      <c r="U520" s="450"/>
      <c r="V520" s="450"/>
      <c r="W520" s="450"/>
      <c r="X520" s="450"/>
      <c r="Y520" s="450"/>
      <c r="Z520" s="450"/>
      <c r="AA520" s="450"/>
      <c r="AB520" s="450"/>
      <c r="AC520" s="450"/>
      <c r="AD520" s="450"/>
      <c r="AE520" s="298"/>
    </row>
    <row r="521" spans="1:38" ht="15">
      <c r="A521" s="66"/>
      <c r="B521" s="451" t="str">
        <f>IF(AG519=0,"","ERROR: Favor de llenar todas la celdas, si no se cuenta con la información registrar NS")</f>
        <v/>
      </c>
      <c r="C521" s="451"/>
      <c r="D521" s="451"/>
      <c r="E521" s="451"/>
      <c r="F521" s="451"/>
      <c r="G521" s="451"/>
      <c r="H521" s="451"/>
      <c r="I521" s="451"/>
      <c r="J521" s="451"/>
      <c r="K521" s="451"/>
      <c r="L521" s="451"/>
      <c r="M521" s="451"/>
      <c r="N521" s="451"/>
      <c r="O521" s="451"/>
      <c r="P521" s="451"/>
      <c r="Q521" s="451"/>
      <c r="R521" s="451"/>
      <c r="S521" s="451"/>
      <c r="T521" s="451"/>
      <c r="U521" s="451"/>
      <c r="V521" s="451"/>
      <c r="W521" s="451"/>
      <c r="X521" s="451"/>
      <c r="Y521" s="451"/>
      <c r="Z521" s="451"/>
      <c r="AA521" s="451"/>
      <c r="AB521" s="451"/>
      <c r="AC521" s="451"/>
      <c r="AD521" s="451"/>
      <c r="AE521" s="298"/>
    </row>
    <row r="522" spans="1:38" ht="15">
      <c r="A522" s="294"/>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F522" s="338"/>
    </row>
    <row r="523" spans="1:38" ht="26.25" customHeight="1">
      <c r="A523" s="267" t="s">
        <v>96</v>
      </c>
      <c r="B523" s="501" t="s">
        <v>518</v>
      </c>
      <c r="C523" s="501"/>
      <c r="D523" s="501"/>
      <c r="E523" s="501"/>
      <c r="F523" s="501"/>
      <c r="G523" s="501"/>
      <c r="H523" s="501"/>
      <c r="I523" s="501"/>
      <c r="J523" s="501"/>
      <c r="K523" s="501"/>
      <c r="L523" s="501"/>
      <c r="M523" s="501"/>
      <c r="N523" s="501"/>
      <c r="O523" s="501"/>
      <c r="P523" s="501"/>
      <c r="Q523" s="501"/>
      <c r="R523" s="501"/>
      <c r="S523" s="501"/>
      <c r="T523" s="501"/>
      <c r="U523" s="501"/>
      <c r="V523" s="501"/>
      <c r="W523" s="501"/>
      <c r="X523" s="501"/>
      <c r="Y523" s="501"/>
      <c r="Z523" s="501"/>
      <c r="AA523" s="501"/>
      <c r="AB523" s="501"/>
      <c r="AC523" s="501"/>
      <c r="AD523" s="501"/>
      <c r="AE523" s="72"/>
      <c r="AF523" s="240"/>
    </row>
    <row r="524" spans="1:38" ht="15" customHeight="1">
      <c r="A524" s="238"/>
      <c r="B524" s="247"/>
      <c r="C524" s="471" t="s">
        <v>397</v>
      </c>
      <c r="D524" s="471"/>
      <c r="E524" s="471"/>
      <c r="F524" s="471"/>
      <c r="G524" s="471"/>
      <c r="H524" s="471"/>
      <c r="I524" s="471"/>
      <c r="J524" s="471"/>
      <c r="K524" s="471"/>
      <c r="L524" s="471"/>
      <c r="M524" s="471"/>
      <c r="N524" s="471"/>
      <c r="O524" s="471"/>
      <c r="P524" s="471"/>
      <c r="Q524" s="471"/>
      <c r="R524" s="471"/>
      <c r="S524" s="471"/>
      <c r="T524" s="471"/>
      <c r="U524" s="471"/>
      <c r="V524" s="471"/>
      <c r="W524" s="471"/>
      <c r="X524" s="471"/>
      <c r="Y524" s="471"/>
      <c r="Z524" s="471"/>
      <c r="AA524" s="471"/>
      <c r="AB524" s="471"/>
      <c r="AC524" s="471"/>
      <c r="AD524" s="471"/>
      <c r="AE524" s="72"/>
      <c r="AF524" s="240"/>
    </row>
    <row r="525" spans="1:38" ht="15" customHeight="1" thickBot="1">
      <c r="A525" s="238"/>
      <c r="B525" s="622" t="str">
        <f>IF(OR($J$263="X",$R$263="X"),"De acuerdo con la respuesta de la pregunta 7 esta pregunta no debe ser contestada","")</f>
        <v/>
      </c>
      <c r="C525" s="622"/>
      <c r="D525" s="622"/>
      <c r="E525" s="622"/>
      <c r="F525" s="622"/>
      <c r="G525" s="622"/>
      <c r="H525" s="622"/>
      <c r="I525" s="622"/>
      <c r="J525" s="622"/>
      <c r="K525" s="622"/>
      <c r="L525" s="622"/>
      <c r="M525" s="622"/>
      <c r="N525" s="622"/>
      <c r="O525" s="622"/>
      <c r="P525" s="622"/>
      <c r="Q525" s="622"/>
      <c r="R525" s="622"/>
      <c r="S525" s="622"/>
      <c r="T525" s="622"/>
      <c r="U525" s="622"/>
      <c r="V525" s="622"/>
      <c r="W525" s="622"/>
      <c r="X525" s="622"/>
      <c r="Y525" s="622"/>
      <c r="Z525" s="622"/>
      <c r="AA525" s="622"/>
      <c r="AB525" s="622"/>
      <c r="AC525" s="249"/>
      <c r="AD525" s="249"/>
      <c r="AE525" s="72"/>
      <c r="AF525" s="240"/>
    </row>
    <row r="526" spans="1:38" ht="15" customHeight="1" thickBot="1">
      <c r="A526" s="243"/>
      <c r="B526" s="251"/>
      <c r="C526" s="235" t="s">
        <v>206</v>
      </c>
      <c r="D526" s="235"/>
      <c r="E526" s="65"/>
      <c r="F526" s="65"/>
      <c r="G526" s="65"/>
      <c r="H526" s="65"/>
      <c r="I526" s="65"/>
      <c r="J526" s="251"/>
      <c r="K526" s="232" t="s">
        <v>570</v>
      </c>
      <c r="L526" s="65"/>
      <c r="M526" s="235"/>
      <c r="N526" s="65"/>
      <c r="O526" s="232"/>
      <c r="P526" s="232"/>
      <c r="Q526" s="65"/>
      <c r="R526" s="251"/>
      <c r="S526" s="232" t="s">
        <v>571</v>
      </c>
      <c r="T526" s="65"/>
      <c r="U526" s="65"/>
      <c r="V526" s="232"/>
      <c r="W526" s="232"/>
      <c r="X526" s="232"/>
      <c r="Y526" s="232"/>
      <c r="Z526" s="232"/>
      <c r="AA526" s="232"/>
      <c r="AB526" s="232"/>
      <c r="AC526" s="232"/>
      <c r="AD526" s="232"/>
      <c r="AE526" s="72"/>
      <c r="AF526" s="240"/>
    </row>
    <row r="527" spans="1:38" ht="15">
      <c r="A527" s="243"/>
      <c r="B527" s="450" t="str">
        <f>IF(COUNTIF(B526:R526,"X")&gt;1,"ERROR: Seleccionar sólo un código","")</f>
        <v/>
      </c>
      <c r="C527" s="450"/>
      <c r="D527" s="450"/>
      <c r="E527" s="450"/>
      <c r="F527" s="450"/>
      <c r="G527" s="450"/>
      <c r="H527" s="450"/>
      <c r="I527" s="450"/>
      <c r="J527" s="450"/>
      <c r="K527" s="450"/>
      <c r="L527" s="450"/>
      <c r="M527" s="450"/>
      <c r="N527" s="450"/>
      <c r="O527" s="450"/>
      <c r="P527" s="450"/>
      <c r="Q527" s="450"/>
      <c r="R527" s="450"/>
      <c r="S527" s="450"/>
      <c r="T527" s="450"/>
      <c r="U527" s="450"/>
      <c r="V527" s="450"/>
      <c r="W527" s="450"/>
      <c r="X527" s="450"/>
      <c r="Y527" s="450"/>
      <c r="Z527" s="450"/>
      <c r="AA527" s="450"/>
      <c r="AB527" s="450"/>
      <c r="AC527" s="450"/>
      <c r="AD527" s="450"/>
      <c r="AE527" s="72"/>
      <c r="AF527" s="240"/>
    </row>
    <row r="528" spans="1:38" ht="4.5" customHeight="1">
      <c r="A528" s="243"/>
      <c r="B528" s="252"/>
      <c r="C528" s="252"/>
      <c r="D528" s="252"/>
      <c r="E528" s="252"/>
      <c r="F528" s="252"/>
      <c r="G528" s="252"/>
      <c r="H528" s="252"/>
      <c r="I528" s="252"/>
      <c r="J528" s="252"/>
      <c r="K528" s="252"/>
      <c r="L528" s="252"/>
      <c r="M528" s="252"/>
      <c r="N528" s="252"/>
      <c r="O528" s="252"/>
      <c r="P528" s="252"/>
      <c r="Q528" s="252"/>
      <c r="R528" s="252"/>
      <c r="S528" s="252"/>
      <c r="T528" s="252"/>
      <c r="U528" s="252"/>
      <c r="V528" s="252"/>
      <c r="W528" s="252"/>
      <c r="X528" s="252"/>
      <c r="Y528" s="252"/>
      <c r="Z528" s="252"/>
      <c r="AA528" s="252"/>
      <c r="AB528" s="252"/>
      <c r="AC528" s="252"/>
      <c r="AD528" s="252"/>
      <c r="AE528" s="72"/>
      <c r="AF528" s="240"/>
    </row>
    <row r="529" spans="1:34" ht="4.5" customHeight="1">
      <c r="A529" s="243"/>
      <c r="B529" s="253"/>
      <c r="C529" s="235"/>
      <c r="D529" s="235"/>
      <c r="E529" s="65"/>
      <c r="F529" s="65"/>
      <c r="G529" s="65"/>
      <c r="H529" s="65"/>
      <c r="I529" s="65"/>
      <c r="J529" s="253"/>
      <c r="K529" s="232"/>
      <c r="L529" s="65"/>
      <c r="M529" s="235"/>
      <c r="N529" s="65"/>
      <c r="O529" s="232"/>
      <c r="P529" s="232"/>
      <c r="Q529" s="65"/>
      <c r="R529" s="253"/>
      <c r="S529" s="232"/>
      <c r="T529" s="65"/>
      <c r="U529" s="65"/>
      <c r="V529" s="232"/>
      <c r="W529" s="232"/>
      <c r="X529" s="232"/>
      <c r="Y529" s="232"/>
      <c r="Z529" s="232"/>
      <c r="AA529" s="232"/>
      <c r="AB529" s="232"/>
      <c r="AC529" s="232"/>
      <c r="AD529" s="232"/>
      <c r="AE529" s="72"/>
      <c r="AF529" s="240"/>
    </row>
    <row r="530" spans="1:34" ht="26.25" customHeight="1">
      <c r="A530" s="256" t="s">
        <v>190</v>
      </c>
      <c r="B530" s="501" t="s">
        <v>519</v>
      </c>
      <c r="C530" s="501"/>
      <c r="D530" s="501"/>
      <c r="E530" s="501"/>
      <c r="F530" s="501"/>
      <c r="G530" s="501"/>
      <c r="H530" s="501"/>
      <c r="I530" s="501"/>
      <c r="J530" s="501"/>
      <c r="K530" s="501"/>
      <c r="L530" s="501"/>
      <c r="M530" s="501"/>
      <c r="N530" s="501"/>
      <c r="O530" s="501"/>
      <c r="P530" s="501"/>
      <c r="Q530" s="501"/>
      <c r="R530" s="501"/>
      <c r="S530" s="501"/>
      <c r="T530" s="501"/>
      <c r="U530" s="501"/>
      <c r="V530" s="501"/>
      <c r="W530" s="501"/>
      <c r="X530" s="501"/>
      <c r="Y530" s="501"/>
      <c r="Z530" s="501"/>
      <c r="AA530" s="501"/>
      <c r="AB530" s="501"/>
      <c r="AC530" s="501"/>
      <c r="AD530" s="501"/>
      <c r="AE530" s="72"/>
      <c r="AF530" s="240"/>
      <c r="AG530" s="358" t="s">
        <v>646</v>
      </c>
      <c r="AH530" s="377">
        <f>COUNTIF(B533:E535,"")</f>
        <v>12</v>
      </c>
    </row>
    <row r="531" spans="1:34" ht="15" customHeight="1">
      <c r="A531" s="238"/>
      <c r="B531" s="372"/>
      <c r="C531" s="452" t="s">
        <v>454</v>
      </c>
      <c r="D531" s="452"/>
      <c r="E531" s="452"/>
      <c r="F531" s="452"/>
      <c r="G531" s="452"/>
      <c r="H531" s="452"/>
      <c r="I531" s="452"/>
      <c r="J531" s="452"/>
      <c r="K531" s="452"/>
      <c r="L531" s="452"/>
      <c r="M531" s="452"/>
      <c r="N531" s="452"/>
      <c r="O531" s="452"/>
      <c r="P531" s="452"/>
      <c r="Q531" s="452"/>
      <c r="R531" s="452"/>
      <c r="S531" s="452"/>
      <c r="T531" s="452"/>
      <c r="U531" s="452"/>
      <c r="V531" s="452"/>
      <c r="W531" s="452"/>
      <c r="X531" s="452"/>
      <c r="Y531" s="452"/>
      <c r="Z531" s="452"/>
      <c r="AA531" s="452"/>
      <c r="AB531" s="452"/>
      <c r="AC531" s="452"/>
      <c r="AD531" s="452"/>
      <c r="AE531" s="72"/>
      <c r="AF531" s="240"/>
      <c r="AG531" s="358" t="s">
        <v>647</v>
      </c>
      <c r="AH531" s="391">
        <f>IF(OR(AND($D$275=0,B533="NS"),AND($D$275="NS",B533&lt;&gt;"NS",B533&gt;0)),1,IF(OR(AND(B533="NS",$D$275&gt;0),$D$275&gt;=B533),0,1))</f>
        <v>0</v>
      </c>
    </row>
    <row r="532" spans="1:34" ht="15" customHeight="1" thickBot="1">
      <c r="A532" s="238"/>
      <c r="B532" s="622" t="str">
        <f>IF(OR($J$263="X",$R$263="X",J526="X",R526="X"),"De acuerdo con la respuesta de la pregunta anterior esta pregunta no debe ser contestada","")</f>
        <v/>
      </c>
      <c r="C532" s="622"/>
      <c r="D532" s="622"/>
      <c r="E532" s="622"/>
      <c r="F532" s="622"/>
      <c r="G532" s="622"/>
      <c r="H532" s="622"/>
      <c r="I532" s="622"/>
      <c r="J532" s="622"/>
      <c r="K532" s="622"/>
      <c r="L532" s="622"/>
      <c r="M532" s="622"/>
      <c r="N532" s="622"/>
      <c r="O532" s="622"/>
      <c r="P532" s="622"/>
      <c r="Q532" s="622"/>
      <c r="R532" s="622"/>
      <c r="S532" s="622"/>
      <c r="T532" s="622"/>
      <c r="U532" s="622"/>
      <c r="V532" s="622"/>
      <c r="W532" s="622"/>
      <c r="X532" s="622"/>
      <c r="Y532" s="622"/>
      <c r="Z532" s="622"/>
      <c r="AA532" s="622"/>
      <c r="AB532" s="622"/>
      <c r="AC532" s="373"/>
      <c r="AD532" s="373"/>
      <c r="AE532" s="72"/>
      <c r="AF532" s="240"/>
      <c r="AG532" s="299"/>
      <c r="AH532" s="377"/>
    </row>
    <row r="533" spans="1:34" ht="15" customHeight="1" thickBot="1">
      <c r="A533" s="238"/>
      <c r="B533" s="490"/>
      <c r="C533" s="491"/>
      <c r="D533" s="491"/>
      <c r="E533" s="492"/>
      <c r="F533" s="273" t="s">
        <v>339</v>
      </c>
      <c r="G533" s="273"/>
      <c r="H533" s="273"/>
      <c r="I533" s="273"/>
      <c r="J533" s="273"/>
      <c r="K533" s="373"/>
      <c r="L533" s="373"/>
      <c r="M533" s="373"/>
      <c r="N533" s="373"/>
      <c r="O533" s="373"/>
      <c r="P533" s="373"/>
      <c r="Q533" s="373"/>
      <c r="R533" s="373"/>
      <c r="S533" s="373"/>
      <c r="T533" s="373"/>
      <c r="U533" s="373"/>
      <c r="V533" s="373"/>
      <c r="W533" s="373"/>
      <c r="X533" s="373"/>
      <c r="Y533" s="373"/>
      <c r="Z533" s="373"/>
      <c r="AA533" s="373"/>
      <c r="AB533" s="373"/>
      <c r="AC533" s="373"/>
      <c r="AD533" s="373"/>
      <c r="AE533" s="72"/>
      <c r="AF533" s="240"/>
      <c r="AG533" s="299" t="s">
        <v>648</v>
      </c>
      <c r="AH533" s="391">
        <f>IF(OR(AND($D$273=0,B535="NS"),AND($D$273="NS",B535&lt;&gt;"NS",B535&gt;0)),1,IF(OR(AND(B535="NS",$D$273&gt;0),$D$273&gt;=B535),0,1))</f>
        <v>0</v>
      </c>
    </row>
    <row r="534" spans="1:34" ht="6" customHeight="1" thickBot="1">
      <c r="A534" s="267"/>
      <c r="B534" s="376"/>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376"/>
      <c r="AD534" s="376"/>
      <c r="AE534" s="72"/>
      <c r="AF534" s="240"/>
      <c r="AG534" s="299"/>
      <c r="AH534" s="391">
        <f>SUM(AH531:AH533)</f>
        <v>0</v>
      </c>
    </row>
    <row r="535" spans="1:34" ht="15" customHeight="1" thickBot="1">
      <c r="A535" s="238"/>
      <c r="B535" s="490"/>
      <c r="C535" s="491"/>
      <c r="D535" s="491"/>
      <c r="E535" s="492"/>
      <c r="F535" s="273" t="s">
        <v>340</v>
      </c>
      <c r="G535" s="273"/>
      <c r="H535" s="273"/>
      <c r="I535" s="273"/>
      <c r="J535" s="273"/>
      <c r="K535" s="373"/>
      <c r="L535" s="373"/>
      <c r="M535" s="373"/>
      <c r="N535" s="373"/>
      <c r="O535" s="373"/>
      <c r="P535" s="373"/>
      <c r="Q535" s="373"/>
      <c r="R535" s="373"/>
      <c r="S535" s="373"/>
      <c r="T535" s="373"/>
      <c r="U535" s="373"/>
      <c r="V535" s="373"/>
      <c r="W535" s="373"/>
      <c r="X535" s="373"/>
      <c r="Y535" s="373"/>
      <c r="Z535" s="373"/>
      <c r="AA535" s="373"/>
      <c r="AB535" s="373"/>
      <c r="AC535" s="373"/>
      <c r="AD535" s="373"/>
      <c r="AE535" s="72"/>
      <c r="AF535" s="240"/>
    </row>
    <row r="536" spans="1:34" ht="15">
      <c r="A536" s="238"/>
      <c r="B536" s="450" t="str">
        <f>IF(AH534=0,"","ERROR:Las cantidades no pueden ser mayores a las cantidades correspondientes a la pregunta 7.1")</f>
        <v/>
      </c>
      <c r="C536" s="450"/>
      <c r="D536" s="450"/>
      <c r="E536" s="450"/>
      <c r="F536" s="450"/>
      <c r="G536" s="450"/>
      <c r="H536" s="450"/>
      <c r="I536" s="450"/>
      <c r="J536" s="450"/>
      <c r="K536" s="450"/>
      <c r="L536" s="450"/>
      <c r="M536" s="450"/>
      <c r="N536" s="450"/>
      <c r="O536" s="450"/>
      <c r="P536" s="450"/>
      <c r="Q536" s="450"/>
      <c r="R536" s="450"/>
      <c r="S536" s="450"/>
      <c r="T536" s="450"/>
      <c r="U536" s="450"/>
      <c r="V536" s="450"/>
      <c r="W536" s="450"/>
      <c r="X536" s="450"/>
      <c r="Y536" s="450"/>
      <c r="Z536" s="450"/>
      <c r="AA536" s="450"/>
      <c r="AB536" s="450"/>
      <c r="AC536" s="450"/>
      <c r="AD536" s="450"/>
      <c r="AE536" s="72"/>
      <c r="AF536" s="240"/>
    </row>
    <row r="537" spans="1:34" ht="15">
      <c r="A537" s="238"/>
      <c r="B537" s="451" t="str">
        <f>IF(OR(AH530=12,AH530=10),"","ERROR: Favor de llenar todas la celdas, si no se cuenta con la información registrar NS")</f>
        <v/>
      </c>
      <c r="C537" s="451"/>
      <c r="D537" s="451"/>
      <c r="E537" s="451"/>
      <c r="F537" s="451"/>
      <c r="G537" s="451"/>
      <c r="H537" s="451"/>
      <c r="I537" s="451"/>
      <c r="J537" s="451"/>
      <c r="K537" s="451"/>
      <c r="L537" s="451"/>
      <c r="M537" s="451"/>
      <c r="N537" s="451"/>
      <c r="O537" s="451"/>
      <c r="P537" s="451"/>
      <c r="Q537" s="451"/>
      <c r="R537" s="451"/>
      <c r="S537" s="451"/>
      <c r="T537" s="451"/>
      <c r="U537" s="451"/>
      <c r="V537" s="451"/>
      <c r="W537" s="451"/>
      <c r="X537" s="451"/>
      <c r="Y537" s="451"/>
      <c r="Z537" s="451"/>
      <c r="AA537" s="451"/>
      <c r="AB537" s="451"/>
      <c r="AC537" s="451"/>
      <c r="AD537" s="451"/>
      <c r="AE537" s="72"/>
      <c r="AF537" s="240"/>
    </row>
    <row r="538" spans="1:34" ht="6" customHeight="1">
      <c r="A538" s="238"/>
      <c r="B538" s="280"/>
      <c r="C538" s="280"/>
      <c r="D538" s="280"/>
      <c r="E538" s="91"/>
      <c r="F538" s="273"/>
      <c r="G538" s="273"/>
      <c r="H538" s="273"/>
      <c r="I538" s="273"/>
      <c r="J538" s="273"/>
      <c r="K538" s="373"/>
      <c r="L538" s="373"/>
      <c r="M538" s="373"/>
      <c r="N538" s="373"/>
      <c r="O538" s="373"/>
      <c r="P538" s="373"/>
      <c r="Q538" s="373"/>
      <c r="R538" s="373"/>
      <c r="S538" s="373"/>
      <c r="T538" s="373"/>
      <c r="U538" s="373"/>
      <c r="V538" s="373"/>
      <c r="W538" s="373"/>
      <c r="X538" s="373"/>
      <c r="Y538" s="373"/>
      <c r="Z538" s="373"/>
      <c r="AA538" s="373"/>
      <c r="AB538" s="373"/>
      <c r="AC538" s="373"/>
      <c r="AD538" s="373"/>
      <c r="AE538" s="72"/>
      <c r="AF538" s="240"/>
    </row>
    <row r="539" spans="1:34" ht="25.5" customHeight="1">
      <c r="A539" s="267" t="s">
        <v>150</v>
      </c>
      <c r="B539" s="578" t="s">
        <v>520</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72"/>
      <c r="AF539" s="240"/>
    </row>
    <row r="540" spans="1:34" ht="15" customHeight="1">
      <c r="A540" s="238"/>
      <c r="B540" s="247"/>
      <c r="C540" s="471" t="s">
        <v>397</v>
      </c>
      <c r="D540" s="471"/>
      <c r="E540" s="471"/>
      <c r="F540" s="471"/>
      <c r="G540" s="471"/>
      <c r="H540" s="471"/>
      <c r="I540" s="471"/>
      <c r="J540" s="471"/>
      <c r="K540" s="471"/>
      <c r="L540" s="471"/>
      <c r="M540" s="471"/>
      <c r="N540" s="471"/>
      <c r="O540" s="471"/>
      <c r="P540" s="471"/>
      <c r="Q540" s="471"/>
      <c r="R540" s="471"/>
      <c r="S540" s="471"/>
      <c r="T540" s="471"/>
      <c r="U540" s="471"/>
      <c r="V540" s="471"/>
      <c r="W540" s="471"/>
      <c r="X540" s="471"/>
      <c r="Y540" s="471"/>
      <c r="Z540" s="471"/>
      <c r="AA540" s="471"/>
      <c r="AB540" s="471"/>
      <c r="AC540" s="471"/>
      <c r="AD540" s="471"/>
      <c r="AE540" s="72"/>
      <c r="AF540" s="240"/>
    </row>
    <row r="541" spans="1:34" ht="15" customHeight="1" thickBot="1">
      <c r="A541" s="238"/>
      <c r="B541" s="622" t="str">
        <f>IF(OR($J$263="X",$R$263="X"),"De acuerdo con la respuesta de la pregunta 7 esta pregunta no debe ser contestada","")</f>
        <v/>
      </c>
      <c r="C541" s="622"/>
      <c r="D541" s="622"/>
      <c r="E541" s="622"/>
      <c r="F541" s="622"/>
      <c r="G541" s="622"/>
      <c r="H541" s="622"/>
      <c r="I541" s="622"/>
      <c r="J541" s="622"/>
      <c r="K541" s="622"/>
      <c r="L541" s="622"/>
      <c r="M541" s="622"/>
      <c r="N541" s="622"/>
      <c r="O541" s="622"/>
      <c r="P541" s="622"/>
      <c r="Q541" s="622"/>
      <c r="R541" s="622"/>
      <c r="S541" s="622"/>
      <c r="T541" s="622"/>
      <c r="U541" s="622"/>
      <c r="V541" s="622"/>
      <c r="W541" s="622"/>
      <c r="X541" s="622"/>
      <c r="Y541" s="622"/>
      <c r="Z541" s="622"/>
      <c r="AA541" s="622"/>
      <c r="AB541" s="622"/>
      <c r="AC541" s="249"/>
      <c r="AD541" s="249"/>
      <c r="AE541" s="72"/>
      <c r="AF541" s="240"/>
    </row>
    <row r="542" spans="1:34" ht="15.75" thickBot="1">
      <c r="A542" s="243"/>
      <c r="B542" s="251"/>
      <c r="C542" s="235" t="s">
        <v>206</v>
      </c>
      <c r="D542" s="235"/>
      <c r="E542" s="65"/>
      <c r="F542" s="65"/>
      <c r="G542" s="65"/>
      <c r="H542" s="65"/>
      <c r="I542" s="65"/>
      <c r="J542" s="251"/>
      <c r="K542" s="232" t="s">
        <v>572</v>
      </c>
      <c r="L542" s="65"/>
      <c r="M542" s="235"/>
      <c r="N542" s="65"/>
      <c r="O542" s="232"/>
      <c r="P542" s="232"/>
      <c r="Q542" s="65"/>
      <c r="R542" s="251"/>
      <c r="S542" s="232" t="s">
        <v>573</v>
      </c>
      <c r="T542" s="65"/>
      <c r="U542" s="65"/>
      <c r="V542" s="232"/>
      <c r="W542" s="232"/>
      <c r="X542" s="232"/>
      <c r="Y542" s="232"/>
      <c r="Z542" s="232"/>
      <c r="AA542" s="232"/>
      <c r="AB542" s="232"/>
      <c r="AC542" s="232"/>
      <c r="AD542" s="232"/>
      <c r="AE542" s="72"/>
      <c r="AF542" s="240"/>
    </row>
    <row r="543" spans="1:34" ht="15">
      <c r="A543" s="243"/>
      <c r="B543" s="450" t="str">
        <f>IF(COUNTIF(B542:R542,"X")&gt;1,"ERROR: Seleccionar sólo un código","")</f>
        <v/>
      </c>
      <c r="C543" s="450"/>
      <c r="D543" s="450"/>
      <c r="E543" s="450"/>
      <c r="F543" s="450"/>
      <c r="G543" s="450"/>
      <c r="H543" s="450"/>
      <c r="I543" s="450"/>
      <c r="J543" s="450"/>
      <c r="K543" s="450"/>
      <c r="L543" s="450"/>
      <c r="M543" s="450"/>
      <c r="N543" s="450"/>
      <c r="O543" s="450"/>
      <c r="P543" s="450"/>
      <c r="Q543" s="450"/>
      <c r="R543" s="450"/>
      <c r="S543" s="450"/>
      <c r="T543" s="450"/>
      <c r="U543" s="450"/>
      <c r="V543" s="450"/>
      <c r="W543" s="450"/>
      <c r="X543" s="450"/>
      <c r="Y543" s="450"/>
      <c r="Z543" s="450"/>
      <c r="AA543" s="450"/>
      <c r="AB543" s="450"/>
      <c r="AC543" s="450"/>
      <c r="AD543" s="450"/>
      <c r="AE543" s="72"/>
      <c r="AF543" s="240"/>
    </row>
    <row r="544" spans="1:34" ht="6.75" customHeight="1">
      <c r="A544" s="243"/>
      <c r="B544" s="252"/>
      <c r="C544" s="252"/>
      <c r="D544" s="252"/>
      <c r="E544" s="252"/>
      <c r="F544" s="252"/>
      <c r="G544" s="252"/>
      <c r="H544" s="252"/>
      <c r="I544" s="252"/>
      <c r="J544" s="252"/>
      <c r="K544" s="252"/>
      <c r="L544" s="252"/>
      <c r="M544" s="252"/>
      <c r="N544" s="252"/>
      <c r="O544" s="252"/>
      <c r="P544" s="252"/>
      <c r="Q544" s="252"/>
      <c r="R544" s="252"/>
      <c r="S544" s="252"/>
      <c r="T544" s="252"/>
      <c r="U544" s="252"/>
      <c r="V544" s="252"/>
      <c r="W544" s="252"/>
      <c r="X544" s="252"/>
      <c r="Y544" s="252"/>
      <c r="Z544" s="252"/>
      <c r="AA544" s="252"/>
      <c r="AB544" s="252"/>
      <c r="AC544" s="252"/>
      <c r="AD544" s="252"/>
      <c r="AE544" s="72"/>
      <c r="AF544" s="240"/>
    </row>
    <row r="545" spans="1:34" ht="6.75" customHeight="1">
      <c r="A545" s="243"/>
      <c r="B545" s="253"/>
      <c r="C545" s="235"/>
      <c r="D545" s="235"/>
      <c r="E545" s="65"/>
      <c r="F545" s="65"/>
      <c r="G545" s="65"/>
      <c r="H545" s="65"/>
      <c r="I545" s="65"/>
      <c r="J545" s="253"/>
      <c r="K545" s="232"/>
      <c r="L545" s="65"/>
      <c r="M545" s="235"/>
      <c r="N545" s="65"/>
      <c r="O545" s="232"/>
      <c r="P545" s="232"/>
      <c r="Q545" s="65"/>
      <c r="R545" s="253"/>
      <c r="S545" s="232"/>
      <c r="T545" s="65"/>
      <c r="U545" s="65"/>
      <c r="V545" s="232"/>
      <c r="W545" s="232"/>
      <c r="X545" s="232"/>
      <c r="Y545" s="232"/>
      <c r="Z545" s="232"/>
      <c r="AA545" s="232"/>
      <c r="AB545" s="232"/>
      <c r="AC545" s="232"/>
      <c r="AD545" s="232"/>
      <c r="AE545" s="72"/>
      <c r="AF545" s="240"/>
    </row>
    <row r="546" spans="1:34" ht="26.25" customHeight="1">
      <c r="A546" s="256" t="s">
        <v>151</v>
      </c>
      <c r="B546" s="501" t="s">
        <v>521</v>
      </c>
      <c r="C546" s="501"/>
      <c r="D546" s="501"/>
      <c r="E546" s="501"/>
      <c r="F546" s="501"/>
      <c r="G546" s="501"/>
      <c r="H546" s="501"/>
      <c r="I546" s="501"/>
      <c r="J546" s="501"/>
      <c r="K546" s="501"/>
      <c r="L546" s="501"/>
      <c r="M546" s="501"/>
      <c r="N546" s="501"/>
      <c r="O546" s="501"/>
      <c r="P546" s="501"/>
      <c r="Q546" s="501"/>
      <c r="R546" s="501"/>
      <c r="S546" s="501"/>
      <c r="T546" s="501"/>
      <c r="U546" s="501"/>
      <c r="V546" s="501"/>
      <c r="W546" s="501"/>
      <c r="X546" s="501"/>
      <c r="Y546" s="501"/>
      <c r="Z546" s="501"/>
      <c r="AA546" s="501"/>
      <c r="AB546" s="501"/>
      <c r="AC546" s="501"/>
      <c r="AD546" s="501"/>
      <c r="AE546" s="72"/>
      <c r="AF546" s="240"/>
      <c r="AG546" s="358" t="s">
        <v>646</v>
      </c>
      <c r="AH546" s="377">
        <f>COUNTIF(B549:E551,"")</f>
        <v>12</v>
      </c>
    </row>
    <row r="547" spans="1:34" ht="15" customHeight="1">
      <c r="A547" s="238"/>
      <c r="B547" s="372"/>
      <c r="C547" s="452" t="s">
        <v>454</v>
      </c>
      <c r="D547" s="452"/>
      <c r="E547" s="452"/>
      <c r="F547" s="452"/>
      <c r="G547" s="452"/>
      <c r="H547" s="452"/>
      <c r="I547" s="452"/>
      <c r="J547" s="452"/>
      <c r="K547" s="452"/>
      <c r="L547" s="452"/>
      <c r="M547" s="452"/>
      <c r="N547" s="452"/>
      <c r="O547" s="452"/>
      <c r="P547" s="452"/>
      <c r="Q547" s="452"/>
      <c r="R547" s="452"/>
      <c r="S547" s="452"/>
      <c r="T547" s="452"/>
      <c r="U547" s="452"/>
      <c r="V547" s="452"/>
      <c r="W547" s="452"/>
      <c r="X547" s="452"/>
      <c r="Y547" s="452"/>
      <c r="Z547" s="452"/>
      <c r="AA547" s="452"/>
      <c r="AB547" s="452"/>
      <c r="AC547" s="452"/>
      <c r="AD547" s="452"/>
      <c r="AE547" s="72"/>
      <c r="AF547" s="240"/>
      <c r="AG547" s="358" t="s">
        <v>647</v>
      </c>
      <c r="AH547" s="391">
        <f>IF(OR(AND($D$275=0,B549="NS"),AND($D$275="NS",B549&lt;&gt;"NS",B549&gt;0)),1,IF(OR(AND(B549="NS",$D$275&gt;0),$D$275&gt;=B549),0,1))</f>
        <v>0</v>
      </c>
    </row>
    <row r="548" spans="1:34" ht="15" customHeight="1" thickBot="1">
      <c r="A548" s="238"/>
      <c r="B548" s="622" t="str">
        <f>IF(OR($J$263="X",$R$263="X"),"De acuerdo con la respuesta de la pregunta 7 esta pregunta no debe ser contestada","")</f>
        <v/>
      </c>
      <c r="C548" s="622"/>
      <c r="D548" s="622"/>
      <c r="E548" s="622"/>
      <c r="F548" s="622"/>
      <c r="G548" s="622"/>
      <c r="H548" s="622"/>
      <c r="I548" s="622"/>
      <c r="J548" s="622"/>
      <c r="K548" s="622"/>
      <c r="L548" s="622"/>
      <c r="M548" s="622"/>
      <c r="N548" s="622"/>
      <c r="O548" s="622"/>
      <c r="P548" s="622"/>
      <c r="Q548" s="622"/>
      <c r="R548" s="622"/>
      <c r="S548" s="622"/>
      <c r="T548" s="622"/>
      <c r="U548" s="622"/>
      <c r="V548" s="622"/>
      <c r="W548" s="622"/>
      <c r="X548" s="622"/>
      <c r="Y548" s="622"/>
      <c r="Z548" s="622"/>
      <c r="AA548" s="622"/>
      <c r="AB548" s="622"/>
      <c r="AC548" s="373"/>
      <c r="AD548" s="373"/>
      <c r="AE548" s="72"/>
      <c r="AF548" s="240"/>
      <c r="AG548" s="299"/>
      <c r="AH548" s="377"/>
    </row>
    <row r="549" spans="1:34" ht="15" customHeight="1" thickBot="1">
      <c r="A549" s="238"/>
      <c r="B549" s="490"/>
      <c r="C549" s="491"/>
      <c r="D549" s="491"/>
      <c r="E549" s="492"/>
      <c r="F549" s="273" t="s">
        <v>339</v>
      </c>
      <c r="G549" s="273"/>
      <c r="H549" s="273"/>
      <c r="I549" s="273"/>
      <c r="J549" s="273"/>
      <c r="K549" s="373"/>
      <c r="L549" s="373"/>
      <c r="M549" s="373"/>
      <c r="N549" s="373"/>
      <c r="O549" s="373"/>
      <c r="P549" s="373"/>
      <c r="Q549" s="373"/>
      <c r="R549" s="373"/>
      <c r="S549" s="373"/>
      <c r="T549" s="373"/>
      <c r="U549" s="373"/>
      <c r="V549" s="373"/>
      <c r="W549" s="373"/>
      <c r="X549" s="373"/>
      <c r="Y549" s="373"/>
      <c r="Z549" s="373"/>
      <c r="AA549" s="373"/>
      <c r="AB549" s="373"/>
      <c r="AC549" s="373"/>
      <c r="AD549" s="373"/>
      <c r="AE549" s="72"/>
      <c r="AF549" s="240"/>
      <c r="AG549" s="299" t="s">
        <v>648</v>
      </c>
      <c r="AH549" s="391">
        <f>IF(OR(AND($D$273=0,B551="NS"),AND($D$273="NS",B551&lt;&gt;"NS",B551&gt;0)),1,IF(OR(AND(B551="NS",$D$273&gt;0),$D$273&gt;=B551),0,1))</f>
        <v>0</v>
      </c>
    </row>
    <row r="550" spans="1:34" ht="5.25" customHeight="1" thickBot="1">
      <c r="A550" s="267"/>
      <c r="B550" s="376"/>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376"/>
      <c r="AD550" s="376"/>
      <c r="AE550" s="72"/>
      <c r="AF550" s="240"/>
      <c r="AG550" s="299"/>
      <c r="AH550" s="391">
        <f>SUM(AH547:AH549)</f>
        <v>0</v>
      </c>
    </row>
    <row r="551" spans="1:34" ht="15" customHeight="1" thickBot="1">
      <c r="A551" s="238"/>
      <c r="B551" s="490"/>
      <c r="C551" s="491"/>
      <c r="D551" s="491"/>
      <c r="E551" s="492"/>
      <c r="F551" s="273" t="s">
        <v>340</v>
      </c>
      <c r="G551" s="273"/>
      <c r="H551" s="273"/>
      <c r="I551" s="273"/>
      <c r="J551" s="273"/>
      <c r="K551" s="373"/>
      <c r="L551" s="373"/>
      <c r="M551" s="373"/>
      <c r="N551" s="373"/>
      <c r="O551" s="373"/>
      <c r="P551" s="373"/>
      <c r="Q551" s="373"/>
      <c r="R551" s="373"/>
      <c r="S551" s="373"/>
      <c r="T551" s="373"/>
      <c r="U551" s="373"/>
      <c r="V551" s="373"/>
      <c r="W551" s="373"/>
      <c r="X551" s="373"/>
      <c r="Y551" s="373"/>
      <c r="Z551" s="373"/>
      <c r="AA551" s="373"/>
      <c r="AB551" s="373"/>
      <c r="AC551" s="373"/>
      <c r="AD551" s="373"/>
      <c r="AE551" s="72"/>
      <c r="AF551" s="240"/>
    </row>
    <row r="552" spans="1:34" ht="15">
      <c r="A552" s="238"/>
      <c r="B552" s="450" t="str">
        <f>IF(AH550=0,"","ERROR:Las cantidades no pueden ser mayores a las cantidades correspondientes a la pregunta 7.1")</f>
        <v/>
      </c>
      <c r="C552" s="450"/>
      <c r="D552" s="450"/>
      <c r="E552" s="450"/>
      <c r="F552" s="450"/>
      <c r="G552" s="450"/>
      <c r="H552" s="450"/>
      <c r="I552" s="450"/>
      <c r="J552" s="450"/>
      <c r="K552" s="450"/>
      <c r="L552" s="450"/>
      <c r="M552" s="450"/>
      <c r="N552" s="450"/>
      <c r="O552" s="450"/>
      <c r="P552" s="450"/>
      <c r="Q552" s="450"/>
      <c r="R552" s="450"/>
      <c r="S552" s="450"/>
      <c r="T552" s="450"/>
      <c r="U552" s="450"/>
      <c r="V552" s="450"/>
      <c r="W552" s="450"/>
      <c r="X552" s="450"/>
      <c r="Y552" s="450"/>
      <c r="Z552" s="450"/>
      <c r="AA552" s="450"/>
      <c r="AB552" s="450"/>
      <c r="AC552" s="450"/>
      <c r="AD552" s="450"/>
      <c r="AE552" s="72"/>
      <c r="AF552" s="240"/>
    </row>
    <row r="553" spans="1:34" ht="15">
      <c r="A553" s="238"/>
      <c r="B553" s="451" t="str">
        <f>IF(OR(AH546=12,AH546=10),"","ERROR: Favor de llenar todas la celdas, si no se cuenta con la información registrar NS")</f>
        <v/>
      </c>
      <c r="C553" s="451"/>
      <c r="D553" s="451"/>
      <c r="E553" s="451"/>
      <c r="F553" s="451"/>
      <c r="G553" s="451"/>
      <c r="H553" s="451"/>
      <c r="I553" s="451"/>
      <c r="J553" s="451"/>
      <c r="K553" s="451"/>
      <c r="L553" s="451"/>
      <c r="M553" s="451"/>
      <c r="N553" s="451"/>
      <c r="O553" s="451"/>
      <c r="P553" s="451"/>
      <c r="Q553" s="451"/>
      <c r="R553" s="451"/>
      <c r="S553" s="451"/>
      <c r="T553" s="451"/>
      <c r="U553" s="451"/>
      <c r="V553" s="451"/>
      <c r="W553" s="451"/>
      <c r="X553" s="451"/>
      <c r="Y553" s="451"/>
      <c r="Z553" s="451"/>
      <c r="AA553" s="451"/>
      <c r="AB553" s="451"/>
      <c r="AC553" s="451"/>
      <c r="AD553" s="451"/>
      <c r="AE553" s="72"/>
      <c r="AF553" s="240"/>
    </row>
    <row r="554" spans="1:34" ht="6.75" customHeight="1">
      <c r="A554" s="238"/>
      <c r="B554" s="252"/>
      <c r="C554" s="252"/>
      <c r="D554" s="252"/>
      <c r="E554" s="252"/>
      <c r="F554" s="252"/>
      <c r="G554" s="252"/>
      <c r="H554" s="252"/>
      <c r="I554" s="252"/>
      <c r="J554" s="252"/>
      <c r="K554" s="252"/>
      <c r="L554" s="252"/>
      <c r="M554" s="252"/>
      <c r="N554" s="252"/>
      <c r="O554" s="252"/>
      <c r="P554" s="252"/>
      <c r="Q554" s="252"/>
      <c r="R554" s="252"/>
      <c r="S554" s="252"/>
      <c r="T554" s="252"/>
      <c r="U554" s="252"/>
      <c r="V554" s="252"/>
      <c r="W554" s="252"/>
      <c r="X554" s="252"/>
      <c r="Y554" s="252"/>
      <c r="Z554" s="252"/>
      <c r="AA554" s="252"/>
      <c r="AB554" s="252"/>
      <c r="AC554" s="252"/>
      <c r="AD554" s="252"/>
      <c r="AE554" s="72"/>
      <c r="AF554" s="240"/>
    </row>
    <row r="555" spans="1:34" ht="27" customHeight="1">
      <c r="A555" s="302" t="s">
        <v>152</v>
      </c>
      <c r="B555" s="501" t="s">
        <v>475</v>
      </c>
      <c r="C555" s="501"/>
      <c r="D555" s="501"/>
      <c r="E555" s="501"/>
      <c r="F555" s="501"/>
      <c r="G555" s="501"/>
      <c r="H555" s="501"/>
      <c r="I555" s="501"/>
      <c r="J555" s="501"/>
      <c r="K555" s="501"/>
      <c r="L555" s="501"/>
      <c r="M555" s="501"/>
      <c r="N555" s="501"/>
      <c r="O555" s="501"/>
      <c r="P555" s="501"/>
      <c r="Q555" s="501"/>
      <c r="R555" s="501"/>
      <c r="S555" s="501"/>
      <c r="T555" s="501"/>
      <c r="U555" s="501"/>
      <c r="V555" s="501"/>
      <c r="W555" s="501"/>
      <c r="X555" s="501"/>
      <c r="Y555" s="501"/>
      <c r="Z555" s="501"/>
      <c r="AA555" s="501"/>
      <c r="AB555" s="501"/>
      <c r="AC555" s="501"/>
      <c r="AD555" s="501"/>
      <c r="AE555" s="72"/>
      <c r="AF555" s="240"/>
    </row>
    <row r="556" spans="1:34" ht="15" customHeight="1">
      <c r="A556" s="238"/>
      <c r="B556" s="247"/>
      <c r="C556" s="471" t="s">
        <v>397</v>
      </c>
      <c r="D556" s="471"/>
      <c r="E556" s="471"/>
      <c r="F556" s="471"/>
      <c r="G556" s="471"/>
      <c r="H556" s="471"/>
      <c r="I556" s="471"/>
      <c r="J556" s="471"/>
      <c r="K556" s="471"/>
      <c r="L556" s="471"/>
      <c r="M556" s="471"/>
      <c r="N556" s="471"/>
      <c r="O556" s="471"/>
      <c r="P556" s="471"/>
      <c r="Q556" s="471"/>
      <c r="R556" s="471"/>
      <c r="S556" s="471"/>
      <c r="T556" s="471"/>
      <c r="U556" s="471"/>
      <c r="V556" s="471"/>
      <c r="W556" s="471"/>
      <c r="X556" s="471"/>
      <c r="Y556" s="471"/>
      <c r="Z556" s="471"/>
      <c r="AA556" s="471"/>
      <c r="AB556" s="471"/>
      <c r="AC556" s="471"/>
      <c r="AD556" s="471"/>
      <c r="AE556" s="72"/>
      <c r="AF556" s="240"/>
    </row>
    <row r="557" spans="1:34" ht="15.75" thickBot="1">
      <c r="A557" s="238"/>
      <c r="B557" s="622" t="str">
        <f>IF(OR($J$263="X",$R$263="X"),"De acuerdo con la respuesta de la pregunta 7 esta pregunta no debe ser contestada","")</f>
        <v/>
      </c>
      <c r="C557" s="622"/>
      <c r="D557" s="622"/>
      <c r="E557" s="622"/>
      <c r="F557" s="622"/>
      <c r="G557" s="622"/>
      <c r="H557" s="622"/>
      <c r="I557" s="622"/>
      <c r="J557" s="622"/>
      <c r="K557" s="622"/>
      <c r="L557" s="622"/>
      <c r="M557" s="622"/>
      <c r="N557" s="622"/>
      <c r="O557" s="622"/>
      <c r="P557" s="622"/>
      <c r="Q557" s="622"/>
      <c r="R557" s="622"/>
      <c r="S557" s="622"/>
      <c r="T557" s="622"/>
      <c r="U557" s="622"/>
      <c r="V557" s="622"/>
      <c r="W557" s="622"/>
      <c r="X557" s="622"/>
      <c r="Y557" s="622"/>
      <c r="Z557" s="622"/>
      <c r="AA557" s="622"/>
      <c r="AB557" s="622"/>
      <c r="AC557" s="249"/>
      <c r="AD557" s="249"/>
      <c r="AE557" s="72"/>
      <c r="AF557" s="240"/>
    </row>
    <row r="558" spans="1:34" ht="15.75" thickBot="1">
      <c r="A558" s="243"/>
      <c r="B558" s="251"/>
      <c r="C558" s="235" t="s">
        <v>206</v>
      </c>
      <c r="D558" s="235"/>
      <c r="E558" s="65"/>
      <c r="F558" s="65"/>
      <c r="G558" s="65"/>
      <c r="H558" s="65"/>
      <c r="I558" s="65"/>
      <c r="J558" s="251"/>
      <c r="K558" s="232" t="s">
        <v>574</v>
      </c>
      <c r="L558" s="65"/>
      <c r="M558" s="65"/>
      <c r="N558" s="235"/>
      <c r="O558" s="65"/>
      <c r="P558" s="232"/>
      <c r="Q558" s="232"/>
      <c r="R558" s="72"/>
      <c r="S558" s="72"/>
      <c r="T558" s="251"/>
      <c r="U558" s="232" t="s">
        <v>575</v>
      </c>
      <c r="V558" s="65"/>
      <c r="W558" s="65"/>
      <c r="X558" s="232"/>
      <c r="Y558" s="232"/>
      <c r="Z558" s="232"/>
      <c r="AA558" s="232"/>
      <c r="AB558" s="232"/>
      <c r="AC558" s="232"/>
      <c r="AD558" s="232"/>
      <c r="AE558" s="72"/>
      <c r="AF558" s="240"/>
    </row>
    <row r="559" spans="1:34" ht="15">
      <c r="A559" s="243"/>
      <c r="B559" s="450" t="str">
        <f>IF(COUNTIF(B558:R558,"X")&gt;1,"ERROR: Seleccionar sólo un código","")</f>
        <v/>
      </c>
      <c r="C559" s="450"/>
      <c r="D559" s="450"/>
      <c r="E559" s="450"/>
      <c r="F559" s="450"/>
      <c r="G559" s="450"/>
      <c r="H559" s="450"/>
      <c r="I559" s="450"/>
      <c r="J559" s="450"/>
      <c r="K559" s="450"/>
      <c r="L559" s="450"/>
      <c r="M559" s="450"/>
      <c r="N559" s="450"/>
      <c r="O559" s="450"/>
      <c r="P559" s="450"/>
      <c r="Q559" s="450"/>
      <c r="R559" s="450"/>
      <c r="S559" s="450"/>
      <c r="T559" s="450"/>
      <c r="U559" s="450"/>
      <c r="V559" s="450"/>
      <c r="W559" s="450"/>
      <c r="X559" s="450"/>
      <c r="Y559" s="450"/>
      <c r="Z559" s="450"/>
      <c r="AA559" s="450"/>
      <c r="AB559" s="450"/>
      <c r="AC559" s="450"/>
      <c r="AD559" s="450"/>
      <c r="AE559" s="72"/>
      <c r="AF559" s="240"/>
    </row>
    <row r="560" spans="1:34" ht="6" customHeight="1">
      <c r="A560" s="243"/>
      <c r="B560" s="252"/>
      <c r="C560" s="252"/>
      <c r="D560" s="252"/>
      <c r="E560" s="252"/>
      <c r="F560" s="252"/>
      <c r="G560" s="252"/>
      <c r="H560" s="252"/>
      <c r="I560" s="252"/>
      <c r="J560" s="252"/>
      <c r="K560" s="252"/>
      <c r="L560" s="252"/>
      <c r="M560" s="252"/>
      <c r="N560" s="252"/>
      <c r="O560" s="252"/>
      <c r="P560" s="252"/>
      <c r="Q560" s="252"/>
      <c r="R560" s="252"/>
      <c r="S560" s="252"/>
      <c r="T560" s="252"/>
      <c r="U560" s="252"/>
      <c r="V560" s="252"/>
      <c r="W560" s="252"/>
      <c r="X560" s="252"/>
      <c r="Y560" s="252"/>
      <c r="Z560" s="252"/>
      <c r="AA560" s="252"/>
      <c r="AB560" s="252"/>
      <c r="AC560" s="252"/>
      <c r="AD560" s="252"/>
      <c r="AE560" s="72"/>
      <c r="AF560" s="240"/>
    </row>
    <row r="561" spans="1:34" ht="6" customHeight="1" thickBot="1">
      <c r="A561" s="243"/>
      <c r="B561" s="253"/>
      <c r="C561" s="235"/>
      <c r="D561" s="235"/>
      <c r="E561" s="65"/>
      <c r="F561" s="65"/>
      <c r="G561" s="65"/>
      <c r="H561" s="65"/>
      <c r="I561" s="65"/>
      <c r="J561" s="253"/>
      <c r="K561" s="232"/>
      <c r="L561" s="65"/>
      <c r="M561" s="65"/>
      <c r="N561" s="235"/>
      <c r="O561" s="65"/>
      <c r="P561" s="232"/>
      <c r="Q561" s="232"/>
      <c r="R561" s="72"/>
      <c r="S561" s="72"/>
      <c r="T561" s="253"/>
      <c r="U561" s="232"/>
      <c r="V561" s="65"/>
      <c r="W561" s="65"/>
      <c r="X561" s="232"/>
      <c r="Y561" s="232"/>
      <c r="Z561" s="232"/>
      <c r="AA561" s="232"/>
      <c r="AB561" s="232"/>
      <c r="AC561" s="232"/>
      <c r="AD561" s="232"/>
      <c r="AE561" s="72"/>
      <c r="AF561" s="240"/>
      <c r="AH561" s="121" t="s">
        <v>649</v>
      </c>
    </row>
    <row r="562" spans="1:34" ht="15" customHeight="1" thickBot="1">
      <c r="A562" s="256" t="s">
        <v>153</v>
      </c>
      <c r="B562" s="501" t="s">
        <v>522</v>
      </c>
      <c r="C562" s="501"/>
      <c r="D562" s="501"/>
      <c r="E562" s="501"/>
      <c r="F562" s="501"/>
      <c r="G562" s="501"/>
      <c r="H562" s="501"/>
      <c r="I562" s="501"/>
      <c r="J562" s="501"/>
      <c r="K562" s="501"/>
      <c r="L562" s="501"/>
      <c r="M562" s="501"/>
      <c r="N562" s="501"/>
      <c r="O562" s="501"/>
      <c r="P562" s="501"/>
      <c r="Q562" s="501"/>
      <c r="R562" s="501"/>
      <c r="S562" s="501"/>
      <c r="T562" s="501"/>
      <c r="U562" s="501"/>
      <c r="V562" s="501"/>
      <c r="W562" s="501"/>
      <c r="X562" s="501"/>
      <c r="Y562" s="501"/>
      <c r="Z562" s="501"/>
      <c r="AA562" s="501"/>
      <c r="AB562" s="501"/>
      <c r="AC562" s="501"/>
      <c r="AD562" s="501"/>
      <c r="AE562" s="72"/>
      <c r="AF562" s="240"/>
      <c r="AH562" s="392">
        <f>B269</f>
        <v>0</v>
      </c>
    </row>
    <row r="563" spans="1:34" ht="15" customHeight="1">
      <c r="A563" s="238"/>
      <c r="B563" s="372"/>
      <c r="C563" s="452" t="s">
        <v>463</v>
      </c>
      <c r="D563" s="452"/>
      <c r="E563" s="452"/>
      <c r="F563" s="452"/>
      <c r="G563" s="452"/>
      <c r="H563" s="452"/>
      <c r="I563" s="452"/>
      <c r="J563" s="452"/>
      <c r="K563" s="452"/>
      <c r="L563" s="452"/>
      <c r="M563" s="452"/>
      <c r="N563" s="452"/>
      <c r="O563" s="452"/>
      <c r="P563" s="452"/>
      <c r="Q563" s="452"/>
      <c r="R563" s="452"/>
      <c r="S563" s="452"/>
      <c r="T563" s="452"/>
      <c r="U563" s="452"/>
      <c r="V563" s="452"/>
      <c r="W563" s="452"/>
      <c r="X563" s="452"/>
      <c r="Y563" s="452"/>
      <c r="Z563" s="452"/>
      <c r="AA563" s="452"/>
      <c r="AB563" s="452"/>
      <c r="AC563" s="452"/>
      <c r="AD563" s="452"/>
      <c r="AE563" s="72"/>
      <c r="AF563" s="240"/>
    </row>
    <row r="564" spans="1:34" ht="15" customHeight="1" thickBot="1">
      <c r="A564" s="238"/>
      <c r="B564" s="622" t="str">
        <f>IF(OR($J$263="X",$R$263="X"),"De acuerdo con la respuesta de la pregunta 7 esta pregunta no debe ser contestada","")</f>
        <v/>
      </c>
      <c r="C564" s="622"/>
      <c r="D564" s="622"/>
      <c r="E564" s="622"/>
      <c r="F564" s="622"/>
      <c r="G564" s="622"/>
      <c r="H564" s="622"/>
      <c r="I564" s="622"/>
      <c r="J564" s="622"/>
      <c r="K564" s="622"/>
      <c r="L564" s="622"/>
      <c r="M564" s="622"/>
      <c r="N564" s="622"/>
      <c r="O564" s="622"/>
      <c r="P564" s="622"/>
      <c r="Q564" s="622"/>
      <c r="R564" s="622"/>
      <c r="S564" s="622"/>
      <c r="T564" s="622"/>
      <c r="U564" s="622"/>
      <c r="V564" s="622"/>
      <c r="W564" s="622"/>
      <c r="X564" s="622"/>
      <c r="Y564" s="622"/>
      <c r="Z564" s="622"/>
      <c r="AA564" s="622"/>
      <c r="AB564" s="622"/>
      <c r="AC564" s="373"/>
      <c r="AD564" s="373"/>
      <c r="AE564" s="72"/>
      <c r="AF564" s="240"/>
      <c r="AG564" s="299" t="s">
        <v>647</v>
      </c>
      <c r="AH564" s="391">
        <f>IF(OR(AND(AH562=0,B565="NS"),AND(AH562="NS",B565&lt;&gt;"NS",B565&gt;0)),1,IF(OR(AND(B565="NS",AH562&gt;0),AH562&gt;=B565),0,1))</f>
        <v>0</v>
      </c>
    </row>
    <row r="565" spans="1:34" ht="15" customHeight="1" thickBot="1">
      <c r="A565" s="238"/>
      <c r="B565" s="490"/>
      <c r="C565" s="491"/>
      <c r="D565" s="492"/>
      <c r="E565" s="288" t="s">
        <v>455</v>
      </c>
      <c r="F565" s="273"/>
      <c r="G565" s="273"/>
      <c r="H565" s="273"/>
      <c r="I565" s="273"/>
      <c r="J565" s="273"/>
      <c r="K565" s="373"/>
      <c r="L565" s="373"/>
      <c r="M565" s="373"/>
      <c r="N565" s="373"/>
      <c r="O565" s="373"/>
      <c r="P565" s="373"/>
      <c r="Q565" s="373"/>
      <c r="R565" s="373"/>
      <c r="S565" s="373"/>
      <c r="T565" s="373"/>
      <c r="U565" s="373"/>
      <c r="V565" s="373"/>
      <c r="W565" s="373"/>
      <c r="X565" s="373"/>
      <c r="Y565" s="373"/>
      <c r="Z565" s="373"/>
      <c r="AA565" s="373"/>
      <c r="AB565" s="373"/>
      <c r="AC565" s="373"/>
      <c r="AD565" s="373"/>
      <c r="AE565" s="72"/>
      <c r="AF565" s="240"/>
    </row>
    <row r="566" spans="1:34" ht="15">
      <c r="A566" s="238"/>
      <c r="B566" s="450" t="str">
        <f>IF(AH564=0,"","ERROR:La cantidad no puede ser mayor a la cantidad correspondiente de la pregunta 7.1")</f>
        <v/>
      </c>
      <c r="C566" s="450"/>
      <c r="D566" s="450"/>
      <c r="E566" s="450"/>
      <c r="F566" s="450"/>
      <c r="G566" s="450"/>
      <c r="H566" s="450"/>
      <c r="I566" s="450"/>
      <c r="J566" s="450"/>
      <c r="K566" s="450"/>
      <c r="L566" s="450"/>
      <c r="M566" s="450"/>
      <c r="N566" s="450"/>
      <c r="O566" s="450"/>
      <c r="P566" s="450"/>
      <c r="Q566" s="450"/>
      <c r="R566" s="450"/>
      <c r="S566" s="450"/>
      <c r="T566" s="450"/>
      <c r="U566" s="450"/>
      <c r="V566" s="450"/>
      <c r="W566" s="450"/>
      <c r="X566" s="450"/>
      <c r="Y566" s="450"/>
      <c r="Z566" s="450"/>
      <c r="AA566" s="450"/>
      <c r="AB566" s="450"/>
      <c r="AC566" s="450"/>
      <c r="AD566" s="450"/>
      <c r="AE566" s="72"/>
      <c r="AF566" s="240"/>
    </row>
    <row r="567" spans="1:34" ht="15">
      <c r="A567" s="238"/>
      <c r="B567" s="252"/>
      <c r="C567" s="252"/>
      <c r="D567" s="252"/>
      <c r="E567" s="252"/>
      <c r="F567" s="252"/>
      <c r="G567" s="252"/>
      <c r="H567" s="252"/>
      <c r="I567" s="252"/>
      <c r="J567" s="252"/>
      <c r="K567" s="252"/>
      <c r="L567" s="252"/>
      <c r="M567" s="252"/>
      <c r="N567" s="252"/>
      <c r="O567" s="252"/>
      <c r="P567" s="252"/>
      <c r="Q567" s="252"/>
      <c r="R567" s="252"/>
      <c r="S567" s="252"/>
      <c r="T567" s="252"/>
      <c r="U567" s="252"/>
      <c r="V567" s="252"/>
      <c r="W567" s="252"/>
      <c r="X567" s="252"/>
      <c r="Y567" s="252"/>
      <c r="Z567" s="252"/>
      <c r="AA567" s="252"/>
      <c r="AB567" s="252"/>
      <c r="AC567" s="252"/>
      <c r="AD567" s="252"/>
      <c r="AE567" s="72"/>
      <c r="AF567" s="240"/>
    </row>
    <row r="568" spans="1:34" ht="15">
      <c r="A568" s="238"/>
      <c r="B568" s="280"/>
      <c r="C568" s="280"/>
      <c r="D568" s="280"/>
      <c r="E568" s="273"/>
      <c r="F568" s="273"/>
      <c r="G568" s="273"/>
      <c r="H568" s="273"/>
      <c r="I568" s="273"/>
      <c r="J568" s="273"/>
      <c r="K568" s="373"/>
      <c r="L568" s="373"/>
      <c r="M568" s="373"/>
      <c r="N568" s="373"/>
      <c r="O568" s="373"/>
      <c r="P568" s="373"/>
      <c r="Q568" s="373"/>
      <c r="R568" s="373"/>
      <c r="S568" s="373"/>
      <c r="T568" s="373"/>
      <c r="U568" s="373"/>
      <c r="V568" s="373"/>
      <c r="W568" s="373"/>
      <c r="X568" s="373"/>
      <c r="Y568" s="373"/>
      <c r="Z568" s="373"/>
      <c r="AA568" s="373"/>
      <c r="AB568" s="373"/>
      <c r="AC568" s="373"/>
      <c r="AD568" s="373"/>
      <c r="AE568" s="72"/>
      <c r="AF568" s="240"/>
    </row>
    <row r="569" spans="1:34" ht="26.25" customHeight="1">
      <c r="A569" s="302" t="s">
        <v>155</v>
      </c>
      <c r="B569" s="499" t="s">
        <v>476</v>
      </c>
      <c r="C569" s="499"/>
      <c r="D569" s="499"/>
      <c r="E569" s="499"/>
      <c r="F569" s="499"/>
      <c r="G569" s="499"/>
      <c r="H569" s="499"/>
      <c r="I569" s="499"/>
      <c r="J569" s="499"/>
      <c r="K569" s="499"/>
      <c r="L569" s="499"/>
      <c r="M569" s="499"/>
      <c r="N569" s="499"/>
      <c r="O569" s="499"/>
      <c r="P569" s="499"/>
      <c r="Q569" s="499"/>
      <c r="R569" s="499"/>
      <c r="S569" s="499"/>
      <c r="T569" s="499"/>
      <c r="U569" s="499"/>
      <c r="V569" s="499"/>
      <c r="W569" s="499"/>
      <c r="X569" s="499"/>
      <c r="Y569" s="499"/>
      <c r="Z569" s="499"/>
      <c r="AA569" s="499"/>
      <c r="AB569" s="499"/>
      <c r="AC569" s="499"/>
      <c r="AD569" s="499"/>
      <c r="AE569" s="72"/>
      <c r="AF569" s="240"/>
    </row>
    <row r="570" spans="1:34" ht="15" customHeight="1">
      <c r="A570" s="238"/>
      <c r="B570" s="247"/>
      <c r="C570" s="471" t="s">
        <v>397</v>
      </c>
      <c r="D570" s="471"/>
      <c r="E570" s="471"/>
      <c r="F570" s="471"/>
      <c r="G570" s="471"/>
      <c r="H570" s="471"/>
      <c r="I570" s="471"/>
      <c r="J570" s="471"/>
      <c r="K570" s="471"/>
      <c r="L570" s="471"/>
      <c r="M570" s="471"/>
      <c r="N570" s="471"/>
      <c r="O570" s="471"/>
      <c r="P570" s="471"/>
      <c r="Q570" s="471"/>
      <c r="R570" s="471"/>
      <c r="S570" s="471"/>
      <c r="T570" s="471"/>
      <c r="U570" s="471"/>
      <c r="V570" s="471"/>
      <c r="W570" s="471"/>
      <c r="X570" s="471"/>
      <c r="Y570" s="471"/>
      <c r="Z570" s="471"/>
      <c r="AA570" s="471"/>
      <c r="AB570" s="471"/>
      <c r="AC570" s="471"/>
      <c r="AD570" s="471"/>
      <c r="AE570" s="72"/>
      <c r="AF570" s="240"/>
    </row>
    <row r="571" spans="1:34" ht="15" customHeight="1" thickBot="1">
      <c r="A571" s="238"/>
      <c r="B571" s="622" t="str">
        <f>IF(OR($J$263="X",$R$263="X"),"De acuerdo con la respuesta de la pregunta 7 esta pregunta no debe ser contestada","")</f>
        <v/>
      </c>
      <c r="C571" s="622"/>
      <c r="D571" s="622"/>
      <c r="E571" s="622"/>
      <c r="F571" s="622"/>
      <c r="G571" s="622"/>
      <c r="H571" s="622"/>
      <c r="I571" s="622"/>
      <c r="J571" s="622"/>
      <c r="K571" s="622"/>
      <c r="L571" s="622"/>
      <c r="M571" s="622"/>
      <c r="N571" s="622"/>
      <c r="O571" s="622"/>
      <c r="P571" s="622"/>
      <c r="Q571" s="622"/>
      <c r="R571" s="622"/>
      <c r="S571" s="622"/>
      <c r="T571" s="622"/>
      <c r="U571" s="622"/>
      <c r="V571" s="622"/>
      <c r="W571" s="622"/>
      <c r="X571" s="622"/>
      <c r="Y571" s="622"/>
      <c r="Z571" s="622"/>
      <c r="AA571" s="622"/>
      <c r="AB571" s="622"/>
      <c r="AC571" s="249"/>
      <c r="AD571" s="249"/>
      <c r="AE571" s="72"/>
      <c r="AF571" s="240"/>
    </row>
    <row r="572" spans="1:34" ht="15" customHeight="1" thickBot="1">
      <c r="A572" s="243"/>
      <c r="B572" s="251"/>
      <c r="C572" s="235" t="s">
        <v>206</v>
      </c>
      <c r="D572" s="235"/>
      <c r="E572" s="65"/>
      <c r="F572" s="65"/>
      <c r="G572" s="65"/>
      <c r="H572" s="65"/>
      <c r="I572" s="65"/>
      <c r="J572" s="251"/>
      <c r="K572" s="232" t="s">
        <v>562</v>
      </c>
      <c r="L572" s="65"/>
      <c r="M572" s="235"/>
      <c r="N572" s="65"/>
      <c r="O572" s="232"/>
      <c r="P572" s="232"/>
      <c r="Q572" s="65"/>
      <c r="R572" s="72"/>
      <c r="S572" s="72"/>
      <c r="T572" s="251"/>
      <c r="U572" s="232" t="s">
        <v>563</v>
      </c>
      <c r="V572" s="65"/>
      <c r="W572" s="232"/>
      <c r="X572" s="232"/>
      <c r="Y572" s="232"/>
      <c r="Z572" s="232"/>
      <c r="AA572" s="232"/>
      <c r="AB572" s="232"/>
      <c r="AC572" s="232"/>
      <c r="AD572" s="232"/>
      <c r="AE572" s="72"/>
      <c r="AF572" s="240"/>
    </row>
    <row r="573" spans="1:34" ht="15">
      <c r="A573" s="243"/>
      <c r="B573" s="450" t="str">
        <f>IF(COUNTIF(B572:T572,"X")&gt;1,"ERROR: Seleccionar sólo un código","")</f>
        <v/>
      </c>
      <c r="C573" s="450"/>
      <c r="D573" s="450"/>
      <c r="E573" s="450"/>
      <c r="F573" s="450"/>
      <c r="G573" s="450"/>
      <c r="H573" s="450"/>
      <c r="I573" s="450"/>
      <c r="J573" s="450"/>
      <c r="K573" s="450"/>
      <c r="L573" s="450"/>
      <c r="M573" s="450"/>
      <c r="N573" s="450"/>
      <c r="O573" s="450"/>
      <c r="P573" s="450"/>
      <c r="Q573" s="450"/>
      <c r="R573" s="450"/>
      <c r="S573" s="450"/>
      <c r="T573" s="450"/>
      <c r="U573" s="450"/>
      <c r="V573" s="450"/>
      <c r="W573" s="450"/>
      <c r="X573" s="450"/>
      <c r="Y573" s="450"/>
      <c r="Z573" s="450"/>
      <c r="AA573" s="450"/>
      <c r="AB573" s="450"/>
      <c r="AC573" s="450"/>
      <c r="AD573" s="450"/>
      <c r="AE573" s="72"/>
      <c r="AF573" s="240"/>
    </row>
    <row r="574" spans="1:34" ht="15">
      <c r="A574" s="243"/>
      <c r="B574" s="252"/>
      <c r="C574" s="252"/>
      <c r="D574" s="252"/>
      <c r="E574" s="252"/>
      <c r="F574" s="252"/>
      <c r="G574" s="252"/>
      <c r="H574" s="252"/>
      <c r="I574" s="252"/>
      <c r="J574" s="252"/>
      <c r="K574" s="252"/>
      <c r="L574" s="252"/>
      <c r="M574" s="252"/>
      <c r="N574" s="252"/>
      <c r="O574" s="252"/>
      <c r="P574" s="252"/>
      <c r="Q574" s="252"/>
      <c r="R574" s="252"/>
      <c r="S574" s="252"/>
      <c r="T574" s="252"/>
      <c r="U574" s="252"/>
      <c r="V574" s="252"/>
      <c r="W574" s="252"/>
      <c r="X574" s="252"/>
      <c r="Y574" s="252"/>
      <c r="Z574" s="252"/>
      <c r="AA574" s="252"/>
      <c r="AB574" s="252"/>
      <c r="AC574" s="252"/>
      <c r="AD574" s="252"/>
      <c r="AE574" s="72"/>
      <c r="AF574" s="240"/>
    </row>
    <row r="575" spans="1:34" ht="15">
      <c r="A575" s="243"/>
      <c r="B575" s="253"/>
      <c r="C575" s="235"/>
      <c r="D575" s="235"/>
      <c r="E575" s="65"/>
      <c r="F575" s="65"/>
      <c r="G575" s="65"/>
      <c r="H575" s="65"/>
      <c r="I575" s="65"/>
      <c r="J575" s="253"/>
      <c r="K575" s="232"/>
      <c r="L575" s="65"/>
      <c r="M575" s="235"/>
      <c r="N575" s="65"/>
      <c r="O575" s="232"/>
      <c r="P575" s="232"/>
      <c r="Q575" s="65"/>
      <c r="R575" s="72"/>
      <c r="S575" s="72"/>
      <c r="T575" s="253"/>
      <c r="U575" s="232"/>
      <c r="V575" s="65"/>
      <c r="W575" s="232"/>
      <c r="X575" s="232"/>
      <c r="Y575" s="232"/>
      <c r="Z575" s="232"/>
      <c r="AA575" s="232"/>
      <c r="AB575" s="232"/>
      <c r="AC575" s="232"/>
      <c r="AD575" s="232"/>
      <c r="AE575" s="72"/>
      <c r="AF575" s="240"/>
    </row>
    <row r="576" spans="1:34" ht="15" customHeight="1">
      <c r="A576" s="256" t="s">
        <v>156</v>
      </c>
      <c r="B576" s="499" t="s">
        <v>523</v>
      </c>
      <c r="C576" s="499"/>
      <c r="D576" s="499"/>
      <c r="E576" s="499"/>
      <c r="F576" s="499"/>
      <c r="G576" s="499"/>
      <c r="H576" s="499"/>
      <c r="I576" s="499"/>
      <c r="J576" s="499"/>
      <c r="K576" s="499"/>
      <c r="L576" s="499"/>
      <c r="M576" s="499"/>
      <c r="N576" s="499"/>
      <c r="O576" s="499"/>
      <c r="P576" s="499"/>
      <c r="Q576" s="499"/>
      <c r="R576" s="499"/>
      <c r="S576" s="499"/>
      <c r="T576" s="499"/>
      <c r="U576" s="499"/>
      <c r="V576" s="499"/>
      <c r="W576" s="499"/>
      <c r="X576" s="499"/>
      <c r="Y576" s="499"/>
      <c r="Z576" s="499"/>
      <c r="AA576" s="499"/>
      <c r="AB576" s="499"/>
      <c r="AC576" s="499"/>
      <c r="AD576" s="499"/>
      <c r="AE576" s="72"/>
      <c r="AF576" s="240"/>
    </row>
    <row r="577" spans="1:34" ht="15">
      <c r="A577" s="238"/>
      <c r="B577" s="372"/>
      <c r="C577" s="452" t="s">
        <v>463</v>
      </c>
      <c r="D577" s="452"/>
      <c r="E577" s="452"/>
      <c r="F577" s="452"/>
      <c r="G577" s="452"/>
      <c r="H577" s="452"/>
      <c r="I577" s="452"/>
      <c r="J577" s="452"/>
      <c r="K577" s="452"/>
      <c r="L577" s="452"/>
      <c r="M577" s="452"/>
      <c r="N577" s="452"/>
      <c r="O577" s="452"/>
      <c r="P577" s="452"/>
      <c r="Q577" s="452"/>
      <c r="R577" s="452"/>
      <c r="S577" s="452"/>
      <c r="T577" s="452"/>
      <c r="U577" s="452"/>
      <c r="V577" s="452"/>
      <c r="W577" s="452"/>
      <c r="X577" s="452"/>
      <c r="Y577" s="452"/>
      <c r="Z577" s="452"/>
      <c r="AA577" s="452"/>
      <c r="AB577" s="452"/>
      <c r="AC577" s="452"/>
      <c r="AD577" s="452"/>
      <c r="AE577" s="72"/>
      <c r="AF577" s="240"/>
    </row>
    <row r="578" spans="1:34" ht="15.75" thickBot="1">
      <c r="A578" s="238"/>
      <c r="B578" s="622" t="str">
        <f>IF(OR($J$263="X",$R$263="X"),"De acuerdo con la respuesta de la pregunta 7 esta pregunta no debe ser contestada","")</f>
        <v/>
      </c>
      <c r="C578" s="622"/>
      <c r="D578" s="622"/>
      <c r="E578" s="622"/>
      <c r="F578" s="622"/>
      <c r="G578" s="622"/>
      <c r="H578" s="622"/>
      <c r="I578" s="622"/>
      <c r="J578" s="622"/>
      <c r="K578" s="622"/>
      <c r="L578" s="622"/>
      <c r="M578" s="622"/>
      <c r="N578" s="622"/>
      <c r="O578" s="622"/>
      <c r="P578" s="622"/>
      <c r="Q578" s="622"/>
      <c r="R578" s="622"/>
      <c r="S578" s="622"/>
      <c r="T578" s="622"/>
      <c r="U578" s="622"/>
      <c r="V578" s="622"/>
      <c r="W578" s="622"/>
      <c r="X578" s="622"/>
      <c r="Y578" s="622"/>
      <c r="Z578" s="622"/>
      <c r="AA578" s="622"/>
      <c r="AB578" s="622"/>
      <c r="AC578" s="373"/>
      <c r="AD578" s="373"/>
      <c r="AE578" s="72"/>
      <c r="AF578" s="240"/>
      <c r="AG578" s="358" t="s">
        <v>647</v>
      </c>
      <c r="AH578" s="391">
        <f>IF(OR(AND(AH562=0,B579="NS"),AND(AH562="NS",B579&lt;&gt;"NS",B579&gt;0)),1,IF(OR(AND(B579="NS",AH562&gt;0),AH562&gt;=B579),0,1))</f>
        <v>0</v>
      </c>
    </row>
    <row r="579" spans="1:34" ht="15.75" thickBot="1">
      <c r="A579" s="238"/>
      <c r="B579" s="490"/>
      <c r="C579" s="491"/>
      <c r="D579" s="492"/>
      <c r="E579" s="288" t="s">
        <v>456</v>
      </c>
      <c r="F579" s="273"/>
      <c r="G579" s="273"/>
      <c r="H579" s="273"/>
      <c r="I579" s="273"/>
      <c r="J579" s="273"/>
      <c r="K579" s="373"/>
      <c r="L579" s="373"/>
      <c r="M579" s="373"/>
      <c r="N579" s="373"/>
      <c r="O579" s="373"/>
      <c r="P579" s="373"/>
      <c r="Q579" s="373"/>
      <c r="R579" s="373"/>
      <c r="S579" s="373"/>
      <c r="T579" s="373"/>
      <c r="U579" s="373"/>
      <c r="V579" s="373"/>
      <c r="W579" s="373"/>
      <c r="X579" s="373"/>
      <c r="Y579" s="373"/>
      <c r="Z579" s="373"/>
      <c r="AA579" s="373"/>
      <c r="AB579" s="373"/>
      <c r="AC579" s="373"/>
      <c r="AD579" s="373"/>
      <c r="AE579" s="72"/>
      <c r="AF579" s="240"/>
    </row>
    <row r="580" spans="1:34" ht="15">
      <c r="A580" s="238"/>
      <c r="B580" s="450" t="str">
        <f>IF(AH578=0,"","ERROR:La cantidad no puede ser mayor a la cantidad correspondiente de la pregunta 7.1")</f>
        <v/>
      </c>
      <c r="C580" s="450"/>
      <c r="D580" s="450"/>
      <c r="E580" s="450"/>
      <c r="F580" s="450"/>
      <c r="G580" s="450"/>
      <c r="H580" s="450"/>
      <c r="I580" s="450"/>
      <c r="J580" s="450"/>
      <c r="K580" s="450"/>
      <c r="L580" s="450"/>
      <c r="M580" s="450"/>
      <c r="N580" s="450"/>
      <c r="O580" s="450"/>
      <c r="P580" s="450"/>
      <c r="Q580" s="450"/>
      <c r="R580" s="450"/>
      <c r="S580" s="450"/>
      <c r="T580" s="450"/>
      <c r="U580" s="450"/>
      <c r="V580" s="450"/>
      <c r="W580" s="450"/>
      <c r="X580" s="450"/>
      <c r="Y580" s="450"/>
      <c r="Z580" s="450"/>
      <c r="AA580" s="450"/>
      <c r="AB580" s="450"/>
      <c r="AC580" s="450"/>
      <c r="AD580" s="450"/>
      <c r="AE580" s="72"/>
      <c r="AF580" s="240"/>
    </row>
    <row r="581" spans="1:34" ht="15">
      <c r="A581" s="238"/>
      <c r="B581" s="252"/>
      <c r="C581" s="252"/>
      <c r="D581" s="252"/>
      <c r="E581" s="252"/>
      <c r="F581" s="252"/>
      <c r="G581" s="252"/>
      <c r="H581" s="252"/>
      <c r="I581" s="252"/>
      <c r="J581" s="252"/>
      <c r="K581" s="252"/>
      <c r="L581" s="252"/>
      <c r="M581" s="252"/>
      <c r="N581" s="252"/>
      <c r="O581" s="252"/>
      <c r="P581" s="252"/>
      <c r="Q581" s="252"/>
      <c r="R581" s="252"/>
      <c r="S581" s="252"/>
      <c r="T581" s="252"/>
      <c r="U581" s="252"/>
      <c r="V581" s="252"/>
      <c r="W581" s="252"/>
      <c r="X581" s="252"/>
      <c r="Y581" s="252"/>
      <c r="Z581" s="252"/>
      <c r="AA581" s="252"/>
      <c r="AB581" s="252"/>
      <c r="AC581" s="252"/>
      <c r="AD581" s="252"/>
      <c r="AE581" s="72"/>
      <c r="AF581" s="240"/>
    </row>
    <row r="582" spans="1:34" ht="15.75" thickBot="1">
      <c r="A582" s="238"/>
      <c r="B582" s="280"/>
      <c r="C582" s="280"/>
      <c r="D582" s="280"/>
      <c r="E582" s="273"/>
      <c r="F582" s="273"/>
      <c r="G582" s="273"/>
      <c r="H582" s="273"/>
      <c r="I582" s="273"/>
      <c r="J582" s="273"/>
      <c r="K582" s="373"/>
      <c r="L582" s="373"/>
      <c r="M582" s="373"/>
      <c r="N582" s="373"/>
      <c r="O582" s="373"/>
      <c r="P582" s="373"/>
      <c r="Q582" s="373"/>
      <c r="R582" s="373"/>
      <c r="S582" s="373"/>
      <c r="T582" s="373"/>
      <c r="U582" s="373"/>
      <c r="V582" s="373"/>
      <c r="W582" s="373"/>
      <c r="X582" s="373"/>
      <c r="Y582" s="373"/>
      <c r="Z582" s="373"/>
      <c r="AA582" s="373"/>
      <c r="AB582" s="373"/>
      <c r="AC582" s="373"/>
      <c r="AD582" s="373"/>
      <c r="AE582" s="72"/>
      <c r="AF582" s="240"/>
    </row>
    <row r="583" spans="1:34" ht="15.75" thickBot="1">
      <c r="A583" s="242"/>
      <c r="B583" s="481" t="s">
        <v>154</v>
      </c>
      <c r="C583" s="482"/>
      <c r="D583" s="482"/>
      <c r="E583" s="482"/>
      <c r="F583" s="482"/>
      <c r="G583" s="482"/>
      <c r="H583" s="482"/>
      <c r="I583" s="482"/>
      <c r="J583" s="482"/>
      <c r="K583" s="482"/>
      <c r="L583" s="482"/>
      <c r="M583" s="482"/>
      <c r="N583" s="482"/>
      <c r="O583" s="482"/>
      <c r="P583" s="482"/>
      <c r="Q583" s="482"/>
      <c r="R583" s="482"/>
      <c r="S583" s="482"/>
      <c r="T583" s="482"/>
      <c r="U583" s="482"/>
      <c r="V583" s="482"/>
      <c r="W583" s="482"/>
      <c r="X583" s="482"/>
      <c r="Y583" s="482"/>
      <c r="Z583" s="482"/>
      <c r="AA583" s="482"/>
      <c r="AB583" s="482"/>
      <c r="AC583" s="482"/>
      <c r="AD583" s="483"/>
      <c r="AE583" s="72"/>
      <c r="AF583" s="240"/>
    </row>
    <row r="584" spans="1:34" ht="15">
      <c r="A584" s="243"/>
      <c r="B584" s="473" t="s">
        <v>423</v>
      </c>
      <c r="C584" s="474"/>
      <c r="D584" s="474"/>
      <c r="E584" s="474"/>
      <c r="F584" s="474"/>
      <c r="G584" s="474"/>
      <c r="H584" s="474"/>
      <c r="I584" s="474"/>
      <c r="J584" s="474"/>
      <c r="K584" s="474"/>
      <c r="L584" s="474"/>
      <c r="M584" s="474"/>
      <c r="N584" s="474"/>
      <c r="O584" s="474"/>
      <c r="P584" s="474"/>
      <c r="Q584" s="474"/>
      <c r="R584" s="474"/>
      <c r="S584" s="474"/>
      <c r="T584" s="474"/>
      <c r="U584" s="474"/>
      <c r="V584" s="474"/>
      <c r="W584" s="474"/>
      <c r="X584" s="474"/>
      <c r="Y584" s="474"/>
      <c r="Z584" s="474"/>
      <c r="AA584" s="474"/>
      <c r="AB584" s="474"/>
      <c r="AC584" s="474"/>
      <c r="AD584" s="475"/>
      <c r="AE584" s="72"/>
      <c r="AF584" s="240"/>
    </row>
    <row r="585" spans="1:34" ht="39" customHeight="1">
      <c r="A585" s="243"/>
      <c r="B585" s="244"/>
      <c r="C585" s="476" t="s">
        <v>466</v>
      </c>
      <c r="D585" s="476"/>
      <c r="E585" s="476"/>
      <c r="F585" s="476"/>
      <c r="G585" s="476"/>
      <c r="H585" s="476"/>
      <c r="I585" s="476"/>
      <c r="J585" s="476"/>
      <c r="K585" s="476"/>
      <c r="L585" s="476"/>
      <c r="M585" s="476"/>
      <c r="N585" s="476"/>
      <c r="O585" s="476"/>
      <c r="P585" s="476"/>
      <c r="Q585" s="476"/>
      <c r="R585" s="476"/>
      <c r="S585" s="476"/>
      <c r="T585" s="476"/>
      <c r="U585" s="476"/>
      <c r="V585" s="476"/>
      <c r="W585" s="476"/>
      <c r="X585" s="476"/>
      <c r="Y585" s="476"/>
      <c r="Z585" s="476"/>
      <c r="AA585" s="476"/>
      <c r="AB585" s="476"/>
      <c r="AC585" s="476"/>
      <c r="AD585" s="477"/>
      <c r="AE585" s="72"/>
      <c r="AF585" s="240"/>
    </row>
    <row r="586" spans="1:34" ht="25.5" customHeight="1">
      <c r="A586" s="243"/>
      <c r="B586" s="244"/>
      <c r="C586" s="471" t="s">
        <v>480</v>
      </c>
      <c r="D586" s="471"/>
      <c r="E586" s="471"/>
      <c r="F586" s="471"/>
      <c r="G586" s="471"/>
      <c r="H586" s="471"/>
      <c r="I586" s="471"/>
      <c r="J586" s="471"/>
      <c r="K586" s="471"/>
      <c r="L586" s="471"/>
      <c r="M586" s="471"/>
      <c r="N586" s="471"/>
      <c r="O586" s="471"/>
      <c r="P586" s="471"/>
      <c r="Q586" s="471"/>
      <c r="R586" s="471"/>
      <c r="S586" s="471"/>
      <c r="T586" s="471"/>
      <c r="U586" s="471"/>
      <c r="V586" s="471"/>
      <c r="W586" s="471"/>
      <c r="X586" s="471"/>
      <c r="Y586" s="471"/>
      <c r="Z586" s="471"/>
      <c r="AA586" s="471"/>
      <c r="AB586" s="471"/>
      <c r="AC586" s="471"/>
      <c r="AD586" s="472"/>
      <c r="AE586" s="72"/>
      <c r="AF586" s="240"/>
    </row>
    <row r="587" spans="1:34" ht="52.5" customHeight="1">
      <c r="A587" s="243"/>
      <c r="B587" s="244"/>
      <c r="C587" s="471" t="s">
        <v>481</v>
      </c>
      <c r="D587" s="471"/>
      <c r="E587" s="471"/>
      <c r="F587" s="471"/>
      <c r="G587" s="471"/>
      <c r="H587" s="471"/>
      <c r="I587" s="471"/>
      <c r="J587" s="471"/>
      <c r="K587" s="471"/>
      <c r="L587" s="471"/>
      <c r="M587" s="471"/>
      <c r="N587" s="471"/>
      <c r="O587" s="471"/>
      <c r="P587" s="471"/>
      <c r="Q587" s="471"/>
      <c r="R587" s="471"/>
      <c r="S587" s="471"/>
      <c r="T587" s="471"/>
      <c r="U587" s="471"/>
      <c r="V587" s="471"/>
      <c r="W587" s="471"/>
      <c r="X587" s="471"/>
      <c r="Y587" s="471"/>
      <c r="Z587" s="471"/>
      <c r="AA587" s="471"/>
      <c r="AB587" s="471"/>
      <c r="AC587" s="471"/>
      <c r="AD587" s="472"/>
      <c r="AE587" s="72"/>
      <c r="AF587" s="240"/>
    </row>
    <row r="588" spans="1:34" ht="25.5" customHeight="1">
      <c r="A588" s="243"/>
      <c r="B588" s="244"/>
      <c r="C588" s="471" t="s">
        <v>433</v>
      </c>
      <c r="D588" s="471"/>
      <c r="E588" s="471"/>
      <c r="F588" s="471"/>
      <c r="G588" s="471"/>
      <c r="H588" s="471"/>
      <c r="I588" s="471"/>
      <c r="J588" s="471"/>
      <c r="K588" s="471"/>
      <c r="L588" s="471"/>
      <c r="M588" s="471"/>
      <c r="N588" s="471"/>
      <c r="O588" s="471"/>
      <c r="P588" s="471"/>
      <c r="Q588" s="471"/>
      <c r="R588" s="471"/>
      <c r="S588" s="471"/>
      <c r="T588" s="471"/>
      <c r="U588" s="471"/>
      <c r="V588" s="471"/>
      <c r="W588" s="471"/>
      <c r="X588" s="471"/>
      <c r="Y588" s="471"/>
      <c r="Z588" s="471"/>
      <c r="AA588" s="471"/>
      <c r="AB588" s="471"/>
      <c r="AC588" s="471"/>
      <c r="AD588" s="472"/>
      <c r="AE588" s="72"/>
      <c r="AF588" s="240"/>
    </row>
    <row r="589" spans="1:34" ht="15">
      <c r="A589" s="243"/>
      <c r="B589" s="245"/>
      <c r="C589" s="521" t="s">
        <v>434</v>
      </c>
      <c r="D589" s="521"/>
      <c r="E589" s="521"/>
      <c r="F589" s="521"/>
      <c r="G589" s="521"/>
      <c r="H589" s="521"/>
      <c r="I589" s="521"/>
      <c r="J589" s="521"/>
      <c r="K589" s="521"/>
      <c r="L589" s="521"/>
      <c r="M589" s="521"/>
      <c r="N589" s="521"/>
      <c r="O589" s="521"/>
      <c r="P589" s="521"/>
      <c r="Q589" s="521"/>
      <c r="R589" s="521"/>
      <c r="S589" s="521"/>
      <c r="T589" s="521"/>
      <c r="U589" s="521"/>
      <c r="V589" s="521"/>
      <c r="W589" s="521"/>
      <c r="X589" s="521"/>
      <c r="Y589" s="521"/>
      <c r="Z589" s="521"/>
      <c r="AA589" s="521"/>
      <c r="AB589" s="521"/>
      <c r="AC589" s="521"/>
      <c r="AD589" s="522"/>
      <c r="AE589" s="72"/>
      <c r="AF589" s="240"/>
    </row>
    <row r="590" spans="1:34" ht="15">
      <c r="A590" s="238"/>
      <c r="B590" s="534" t="s">
        <v>93</v>
      </c>
      <c r="C590" s="535"/>
      <c r="D590" s="535"/>
      <c r="E590" s="535"/>
      <c r="F590" s="535"/>
      <c r="G590" s="535"/>
      <c r="H590" s="535"/>
      <c r="I590" s="535"/>
      <c r="J590" s="535"/>
      <c r="K590" s="535"/>
      <c r="L590" s="535"/>
      <c r="M590" s="535"/>
      <c r="N590" s="535"/>
      <c r="O590" s="535"/>
      <c r="P590" s="535"/>
      <c r="Q590" s="535"/>
      <c r="R590" s="535"/>
      <c r="S590" s="535"/>
      <c r="T590" s="535"/>
      <c r="U590" s="535"/>
      <c r="V590" s="535"/>
      <c r="W590" s="535"/>
      <c r="X590" s="535"/>
      <c r="Y590" s="535"/>
      <c r="Z590" s="535"/>
      <c r="AA590" s="535"/>
      <c r="AB590" s="535"/>
      <c r="AC590" s="535"/>
      <c r="AD590" s="536"/>
      <c r="AE590" s="72"/>
      <c r="AF590" s="240"/>
    </row>
    <row r="591" spans="1:34" ht="25.5" customHeight="1">
      <c r="A591" s="238"/>
      <c r="B591" s="266"/>
      <c r="C591" s="471" t="s">
        <v>576</v>
      </c>
      <c r="D591" s="471"/>
      <c r="E591" s="471"/>
      <c r="F591" s="471"/>
      <c r="G591" s="471"/>
      <c r="H591" s="471"/>
      <c r="I591" s="471"/>
      <c r="J591" s="471"/>
      <c r="K591" s="471"/>
      <c r="L591" s="471"/>
      <c r="M591" s="471"/>
      <c r="N591" s="471"/>
      <c r="O591" s="471"/>
      <c r="P591" s="471"/>
      <c r="Q591" s="471"/>
      <c r="R591" s="471"/>
      <c r="S591" s="471"/>
      <c r="T591" s="471"/>
      <c r="U591" s="471"/>
      <c r="V591" s="471"/>
      <c r="W591" s="471"/>
      <c r="X591" s="471"/>
      <c r="Y591" s="471"/>
      <c r="Z591" s="471"/>
      <c r="AA591" s="471"/>
      <c r="AB591" s="471"/>
      <c r="AC591" s="471"/>
      <c r="AD591" s="472"/>
      <c r="AE591" s="72"/>
      <c r="AF591" s="240"/>
    </row>
    <row r="592" spans="1:34" ht="36.75" customHeight="1">
      <c r="A592" s="238"/>
      <c r="B592" s="266"/>
      <c r="C592" s="471" t="s">
        <v>577</v>
      </c>
      <c r="D592" s="471"/>
      <c r="E592" s="471"/>
      <c r="F592" s="471"/>
      <c r="G592" s="471"/>
      <c r="H592" s="471"/>
      <c r="I592" s="471"/>
      <c r="J592" s="471"/>
      <c r="K592" s="471"/>
      <c r="L592" s="471"/>
      <c r="M592" s="471"/>
      <c r="N592" s="471"/>
      <c r="O592" s="471"/>
      <c r="P592" s="471"/>
      <c r="Q592" s="471"/>
      <c r="R592" s="471"/>
      <c r="S592" s="471"/>
      <c r="T592" s="471"/>
      <c r="U592" s="471"/>
      <c r="V592" s="471"/>
      <c r="W592" s="471"/>
      <c r="X592" s="471"/>
      <c r="Y592" s="471"/>
      <c r="Z592" s="471"/>
      <c r="AA592" s="471"/>
      <c r="AB592" s="471"/>
      <c r="AC592" s="471"/>
      <c r="AD592" s="472"/>
      <c r="AE592" s="72"/>
      <c r="AF592" s="240"/>
    </row>
    <row r="593" spans="1:32" ht="36.75" customHeight="1">
      <c r="A593" s="238"/>
      <c r="B593" s="266"/>
      <c r="C593" s="471" t="s">
        <v>578</v>
      </c>
      <c r="D593" s="471"/>
      <c r="E593" s="471"/>
      <c r="F593" s="471"/>
      <c r="G593" s="471"/>
      <c r="H593" s="471"/>
      <c r="I593" s="471"/>
      <c r="J593" s="471"/>
      <c r="K593" s="471"/>
      <c r="L593" s="471"/>
      <c r="M593" s="471"/>
      <c r="N593" s="471"/>
      <c r="O593" s="471"/>
      <c r="P593" s="471"/>
      <c r="Q593" s="471"/>
      <c r="R593" s="471"/>
      <c r="S593" s="471"/>
      <c r="T593" s="471"/>
      <c r="U593" s="471"/>
      <c r="V593" s="471"/>
      <c r="W593" s="471"/>
      <c r="X593" s="471"/>
      <c r="Y593" s="471"/>
      <c r="Z593" s="471"/>
      <c r="AA593" s="471"/>
      <c r="AB593" s="471"/>
      <c r="AC593" s="471"/>
      <c r="AD593" s="472"/>
      <c r="AE593" s="72"/>
      <c r="AF593" s="240"/>
    </row>
    <row r="594" spans="1:32" ht="74.25" customHeight="1">
      <c r="A594" s="267"/>
      <c r="B594" s="269"/>
      <c r="C594" s="521" t="s">
        <v>579</v>
      </c>
      <c r="D594" s="521"/>
      <c r="E594" s="521"/>
      <c r="F594" s="521"/>
      <c r="G594" s="521"/>
      <c r="H594" s="521"/>
      <c r="I594" s="521"/>
      <c r="J594" s="521"/>
      <c r="K594" s="521"/>
      <c r="L594" s="521"/>
      <c r="M594" s="521"/>
      <c r="N594" s="521"/>
      <c r="O594" s="521"/>
      <c r="P594" s="521"/>
      <c r="Q594" s="521"/>
      <c r="R594" s="521"/>
      <c r="S594" s="521"/>
      <c r="T594" s="521"/>
      <c r="U594" s="521"/>
      <c r="V594" s="521"/>
      <c r="W594" s="521"/>
      <c r="X594" s="521"/>
      <c r="Y594" s="521"/>
      <c r="Z594" s="521"/>
      <c r="AA594" s="521"/>
      <c r="AB594" s="521"/>
      <c r="AC594" s="521"/>
      <c r="AD594" s="522"/>
      <c r="AE594" s="72"/>
      <c r="AF594" s="240"/>
    </row>
    <row r="595" spans="1:32" ht="15">
      <c r="A595" s="238"/>
      <c r="B595" s="303"/>
      <c r="C595" s="303"/>
      <c r="D595" s="303"/>
      <c r="E595" s="303"/>
      <c r="F595" s="303"/>
      <c r="G595" s="303"/>
      <c r="H595" s="303"/>
      <c r="I595" s="303"/>
      <c r="J595" s="303"/>
      <c r="K595" s="303"/>
      <c r="L595" s="303"/>
      <c r="M595" s="303"/>
      <c r="N595" s="303"/>
      <c r="O595" s="303"/>
      <c r="P595" s="303"/>
      <c r="Q595" s="303"/>
      <c r="R595" s="303"/>
      <c r="S595" s="303"/>
      <c r="T595" s="303"/>
      <c r="U595" s="303"/>
      <c r="V595" s="303"/>
      <c r="W595" s="303"/>
      <c r="X595" s="303"/>
      <c r="Y595" s="303"/>
      <c r="Z595" s="303"/>
      <c r="AA595" s="303"/>
      <c r="AB595" s="303"/>
      <c r="AC595" s="303"/>
      <c r="AD595" s="303"/>
      <c r="AE595" s="72"/>
      <c r="AF595" s="240"/>
    </row>
    <row r="596" spans="1:32" ht="27.75" customHeight="1">
      <c r="A596" s="302" t="s">
        <v>158</v>
      </c>
      <c r="B596" s="533" t="s">
        <v>524</v>
      </c>
      <c r="C596" s="533"/>
      <c r="D596" s="533"/>
      <c r="E596" s="533"/>
      <c r="F596" s="533"/>
      <c r="G596" s="533"/>
      <c r="H596" s="533"/>
      <c r="I596" s="533"/>
      <c r="J596" s="533"/>
      <c r="K596" s="533"/>
      <c r="L596" s="533"/>
      <c r="M596" s="533"/>
      <c r="N596" s="533"/>
      <c r="O596" s="533"/>
      <c r="P596" s="533"/>
      <c r="Q596" s="533"/>
      <c r="R596" s="533"/>
      <c r="S596" s="533"/>
      <c r="T596" s="533"/>
      <c r="U596" s="533"/>
      <c r="V596" s="533"/>
      <c r="W596" s="533"/>
      <c r="X596" s="533"/>
      <c r="Y596" s="533"/>
      <c r="Z596" s="533"/>
      <c r="AA596" s="533"/>
      <c r="AB596" s="533"/>
      <c r="AC596" s="533"/>
      <c r="AD596" s="533"/>
      <c r="AE596" s="234"/>
      <c r="AF596" s="250"/>
    </row>
    <row r="597" spans="1:32" ht="16.5" customHeight="1">
      <c r="A597" s="238"/>
      <c r="B597" s="54"/>
      <c r="C597" s="471" t="s">
        <v>167</v>
      </c>
      <c r="D597" s="471"/>
      <c r="E597" s="471"/>
      <c r="F597" s="471"/>
      <c r="G597" s="471"/>
      <c r="H597" s="471"/>
      <c r="I597" s="471"/>
      <c r="J597" s="471"/>
      <c r="K597" s="471"/>
      <c r="L597" s="471"/>
      <c r="M597" s="471"/>
      <c r="N597" s="471"/>
      <c r="O597" s="471"/>
      <c r="P597" s="471"/>
      <c r="Q597" s="471"/>
      <c r="R597" s="471"/>
      <c r="S597" s="471"/>
      <c r="T597" s="471"/>
      <c r="U597" s="471"/>
      <c r="V597" s="471"/>
      <c r="W597" s="471"/>
      <c r="X597" s="471"/>
      <c r="Y597" s="471"/>
      <c r="Z597" s="471"/>
      <c r="AA597" s="471"/>
      <c r="AB597" s="471"/>
      <c r="AC597" s="471"/>
      <c r="AD597" s="471"/>
      <c r="AE597" s="72"/>
      <c r="AF597" s="240"/>
    </row>
    <row r="598" spans="1:32" ht="28.5" customHeight="1">
      <c r="A598" s="238"/>
      <c r="B598" s="54"/>
      <c r="C598" s="471" t="s">
        <v>614</v>
      </c>
      <c r="D598" s="471"/>
      <c r="E598" s="471"/>
      <c r="F598" s="471"/>
      <c r="G598" s="471"/>
      <c r="H598" s="471"/>
      <c r="I598" s="471"/>
      <c r="J598" s="471"/>
      <c r="K598" s="471"/>
      <c r="L598" s="471"/>
      <c r="M598" s="471"/>
      <c r="N598" s="471"/>
      <c r="O598" s="471"/>
      <c r="P598" s="471"/>
      <c r="Q598" s="471"/>
      <c r="R598" s="471"/>
      <c r="S598" s="471"/>
      <c r="T598" s="471"/>
      <c r="U598" s="471"/>
      <c r="V598" s="471"/>
      <c r="W598" s="471"/>
      <c r="X598" s="471"/>
      <c r="Y598" s="471"/>
      <c r="Z598" s="471"/>
      <c r="AA598" s="471"/>
      <c r="AB598" s="471"/>
      <c r="AC598" s="471"/>
      <c r="AD598" s="471"/>
      <c r="AE598" s="72"/>
      <c r="AF598" s="240"/>
    </row>
    <row r="599" spans="1:32" ht="15" customHeight="1" thickBot="1">
      <c r="A599" s="259"/>
      <c r="B599" s="232"/>
      <c r="C599" s="277"/>
      <c r="D599" s="277"/>
      <c r="E599" s="277"/>
      <c r="F599" s="277"/>
      <c r="G599" s="277"/>
      <c r="H599" s="277"/>
      <c r="I599" s="277"/>
      <c r="J599" s="277"/>
      <c r="K599" s="277"/>
      <c r="L599" s="277"/>
      <c r="M599" s="277"/>
      <c r="N599" s="277"/>
      <c r="O599" s="277"/>
      <c r="P599" s="277"/>
      <c r="Q599" s="277"/>
      <c r="R599" s="277"/>
      <c r="S599" s="277"/>
      <c r="T599" s="277"/>
      <c r="U599" s="277"/>
      <c r="V599" s="277"/>
      <c r="W599" s="277"/>
      <c r="X599" s="277"/>
      <c r="Y599" s="277"/>
      <c r="Z599" s="277"/>
      <c r="AA599" s="277"/>
      <c r="AB599" s="277"/>
      <c r="AC599" s="277"/>
      <c r="AD599" s="277"/>
      <c r="AE599" s="72"/>
      <c r="AF599" s="240"/>
    </row>
    <row r="600" spans="1:32" ht="21.95" customHeight="1" thickBot="1">
      <c r="A600" s="259"/>
      <c r="B600" s="251"/>
      <c r="C600" s="279" t="s">
        <v>354</v>
      </c>
      <c r="D600" s="369"/>
      <c r="E600" s="369"/>
      <c r="F600" s="232"/>
      <c r="G600" s="232"/>
      <c r="H600" s="232"/>
      <c r="I600" s="232"/>
      <c r="J600" s="232"/>
      <c r="K600" s="232"/>
      <c r="L600" s="232"/>
      <c r="M600" s="232"/>
      <c r="N600" s="232"/>
      <c r="O600" s="232"/>
      <c r="P600" s="232"/>
      <c r="Q600" s="232"/>
      <c r="R600" s="232"/>
      <c r="S600" s="232"/>
      <c r="T600" s="232"/>
      <c r="U600" s="232"/>
      <c r="V600" s="232"/>
      <c r="W600" s="232"/>
      <c r="X600" s="232"/>
      <c r="Y600" s="232"/>
      <c r="Z600" s="232"/>
      <c r="AA600" s="232"/>
      <c r="AB600" s="232"/>
      <c r="AC600" s="232"/>
      <c r="AD600" s="232"/>
      <c r="AE600" s="232"/>
      <c r="AF600" s="250"/>
    </row>
    <row r="601" spans="1:32" ht="21.95" customHeight="1" thickBot="1">
      <c r="A601" s="259"/>
      <c r="B601" s="251"/>
      <c r="C601" s="279" t="s">
        <v>355</v>
      </c>
      <c r="D601" s="369"/>
      <c r="E601" s="369"/>
      <c r="F601" s="232"/>
      <c r="G601" s="232"/>
      <c r="H601" s="232"/>
      <c r="I601" s="232"/>
      <c r="J601" s="232"/>
      <c r="K601" s="232"/>
      <c r="L601" s="232"/>
      <c r="M601" s="232"/>
      <c r="N601" s="232"/>
      <c r="O601" s="232"/>
      <c r="P601" s="232"/>
      <c r="Q601" s="232"/>
      <c r="R601" s="232"/>
      <c r="S601" s="232"/>
      <c r="T601" s="232"/>
      <c r="U601" s="232"/>
      <c r="V601" s="232"/>
      <c r="W601" s="232"/>
      <c r="X601" s="232"/>
      <c r="Y601" s="232"/>
      <c r="Z601" s="232"/>
      <c r="AA601" s="232"/>
      <c r="AB601" s="232"/>
      <c r="AC601" s="232"/>
      <c r="AD601" s="232"/>
      <c r="AE601" s="232"/>
      <c r="AF601" s="250"/>
    </row>
    <row r="602" spans="1:32" ht="21.95" customHeight="1" thickBot="1">
      <c r="A602" s="259"/>
      <c r="B602" s="251"/>
      <c r="C602" s="279" t="s">
        <v>356</v>
      </c>
      <c r="D602" s="369"/>
      <c r="E602" s="369"/>
      <c r="F602" s="232"/>
      <c r="G602" s="232"/>
      <c r="H602" s="232"/>
      <c r="I602" s="232"/>
      <c r="J602" s="232"/>
      <c r="K602" s="232"/>
      <c r="L602" s="232"/>
      <c r="M602" s="232"/>
      <c r="N602" s="232"/>
      <c r="O602" s="232"/>
      <c r="P602" s="232"/>
      <c r="Q602" s="232"/>
      <c r="R602" s="232"/>
      <c r="S602" s="232"/>
      <c r="T602" s="232"/>
      <c r="U602" s="232"/>
      <c r="V602" s="232"/>
      <c r="W602" s="232"/>
      <c r="X602" s="232"/>
      <c r="Y602" s="232"/>
      <c r="Z602" s="232"/>
      <c r="AA602" s="232"/>
      <c r="AB602" s="232"/>
      <c r="AC602" s="232"/>
      <c r="AD602" s="232"/>
      <c r="AE602" s="232"/>
      <c r="AF602" s="250"/>
    </row>
    <row r="603" spans="1:32" ht="21.95" customHeight="1" thickBot="1">
      <c r="A603" s="259"/>
      <c r="B603" s="251"/>
      <c r="C603" s="279" t="s">
        <v>357</v>
      </c>
      <c r="D603" s="369"/>
      <c r="E603" s="369"/>
      <c r="F603" s="232"/>
      <c r="G603" s="232"/>
      <c r="H603" s="232"/>
      <c r="I603" s="232"/>
      <c r="J603" s="232"/>
      <c r="K603" s="232"/>
      <c r="L603" s="232"/>
      <c r="M603" s="232"/>
      <c r="N603" s="232"/>
      <c r="O603" s="232"/>
      <c r="P603" s="232"/>
      <c r="Q603" s="232"/>
      <c r="R603" s="232"/>
      <c r="S603" s="232"/>
      <c r="T603" s="232"/>
      <c r="U603" s="232"/>
      <c r="V603" s="232"/>
      <c r="W603" s="232"/>
      <c r="X603" s="232"/>
      <c r="Y603" s="232"/>
      <c r="Z603" s="232"/>
      <c r="AA603" s="232"/>
      <c r="AB603" s="232"/>
      <c r="AC603" s="232"/>
      <c r="AD603" s="232"/>
      <c r="AE603" s="232"/>
      <c r="AF603" s="250"/>
    </row>
    <row r="604" spans="1:32" ht="21.95" customHeight="1" thickBot="1">
      <c r="A604" s="259"/>
      <c r="B604" s="251"/>
      <c r="C604" s="279" t="s">
        <v>358</v>
      </c>
      <c r="D604" s="369"/>
      <c r="E604" s="369"/>
      <c r="F604" s="232"/>
      <c r="G604" s="232"/>
      <c r="H604" s="232"/>
      <c r="I604" s="232"/>
      <c r="J604" s="232"/>
      <c r="K604" s="232"/>
      <c r="L604" s="232"/>
      <c r="M604" s="232"/>
      <c r="N604" s="232"/>
      <c r="O604" s="232"/>
      <c r="P604" s="232"/>
      <c r="Q604" s="232"/>
      <c r="R604" s="232"/>
      <c r="S604" s="232"/>
      <c r="T604" s="232"/>
      <c r="U604" s="232"/>
      <c r="V604" s="232"/>
      <c r="W604" s="232"/>
      <c r="X604" s="232"/>
      <c r="Y604" s="232"/>
      <c r="Z604" s="232"/>
      <c r="AA604" s="232"/>
      <c r="AB604" s="232"/>
      <c r="AC604" s="232"/>
      <c r="AD604" s="232"/>
      <c r="AE604" s="232"/>
      <c r="AF604" s="250"/>
    </row>
    <row r="605" spans="1:32" ht="21.95" customHeight="1" thickBot="1">
      <c r="A605" s="259"/>
      <c r="B605" s="251"/>
      <c r="C605" s="279" t="s">
        <v>359</v>
      </c>
      <c r="D605" s="369"/>
      <c r="E605" s="369"/>
      <c r="F605" s="232"/>
      <c r="G605" s="232"/>
      <c r="H605" s="232"/>
      <c r="I605" s="232"/>
      <c r="J605" s="232"/>
      <c r="K605" s="232"/>
      <c r="L605" s="232"/>
      <c r="M605" s="232"/>
      <c r="N605" s="232"/>
      <c r="O605" s="232"/>
      <c r="P605" s="232"/>
      <c r="Q605" s="232"/>
      <c r="R605" s="232"/>
      <c r="S605" s="232"/>
      <c r="T605" s="232"/>
      <c r="U605" s="232"/>
      <c r="V605" s="232"/>
      <c r="W605" s="232"/>
      <c r="X605" s="232"/>
      <c r="Y605" s="232"/>
      <c r="Z605" s="232"/>
      <c r="AA605" s="232"/>
      <c r="AB605" s="232"/>
      <c r="AC605" s="232"/>
      <c r="AD605" s="232"/>
      <c r="AE605" s="232"/>
      <c r="AF605" s="338"/>
    </row>
    <row r="606" spans="1:32" ht="21.95" customHeight="1" thickBot="1">
      <c r="A606" s="259"/>
      <c r="B606" s="251"/>
      <c r="C606" s="279" t="s">
        <v>360</v>
      </c>
      <c r="D606" s="369"/>
      <c r="E606" s="369"/>
      <c r="F606" s="232"/>
      <c r="G606" s="232"/>
      <c r="H606" s="232"/>
      <c r="I606" s="232"/>
      <c r="J606" s="232"/>
      <c r="K606" s="232"/>
      <c r="L606" s="232"/>
      <c r="M606" s="232"/>
      <c r="N606" s="232"/>
      <c r="O606" s="232"/>
      <c r="P606" s="232"/>
      <c r="Q606" s="232"/>
      <c r="R606" s="232"/>
      <c r="S606" s="232"/>
      <c r="T606" s="232"/>
      <c r="U606" s="232"/>
      <c r="V606" s="232"/>
      <c r="W606" s="232"/>
      <c r="X606" s="232"/>
      <c r="Y606" s="232"/>
      <c r="Z606" s="232"/>
      <c r="AA606" s="232"/>
      <c r="AB606" s="232"/>
      <c r="AC606" s="232"/>
      <c r="AD606" s="232"/>
      <c r="AE606" s="232"/>
      <c r="AF606" s="338"/>
    </row>
    <row r="607" spans="1:32" ht="21.95" customHeight="1" thickBot="1">
      <c r="A607" s="259"/>
      <c r="B607" s="251"/>
      <c r="C607" s="279" t="s">
        <v>341</v>
      </c>
      <c r="D607" s="369"/>
      <c r="E607" s="369"/>
      <c r="F607" s="232"/>
      <c r="G607" s="232"/>
      <c r="H607" s="232"/>
      <c r="I607" s="232"/>
      <c r="J607" s="232"/>
      <c r="K607" s="232"/>
      <c r="L607" s="232"/>
      <c r="M607" s="232"/>
      <c r="N607" s="232"/>
      <c r="O607" s="232"/>
      <c r="P607" s="232"/>
      <c r="Q607" s="232"/>
      <c r="R607" s="232"/>
      <c r="S607" s="232"/>
      <c r="T607" s="232"/>
      <c r="U607" s="232"/>
      <c r="V607" s="232"/>
      <c r="W607" s="232"/>
      <c r="X607" s="232"/>
      <c r="Y607" s="232"/>
      <c r="Z607" s="232"/>
      <c r="AA607" s="232"/>
      <c r="AB607" s="232"/>
      <c r="AC607" s="232"/>
      <c r="AD607" s="232"/>
      <c r="AE607" s="232"/>
      <c r="AF607" s="338"/>
    </row>
    <row r="608" spans="1:32" ht="21.95" customHeight="1" thickBot="1">
      <c r="A608" s="259"/>
      <c r="B608" s="251"/>
      <c r="C608" s="279" t="s">
        <v>361</v>
      </c>
      <c r="D608" s="369"/>
      <c r="E608" s="369"/>
      <c r="F608" s="232"/>
      <c r="G608" s="232"/>
      <c r="H608" s="232"/>
      <c r="I608" s="232"/>
      <c r="J608" s="232"/>
      <c r="K608" s="232"/>
      <c r="L608" s="232"/>
      <c r="M608" s="232"/>
      <c r="N608" s="232"/>
      <c r="O608" s="232"/>
      <c r="P608" s="232"/>
      <c r="Q608" s="232"/>
      <c r="R608" s="232"/>
      <c r="S608" s="232"/>
      <c r="T608" s="232"/>
      <c r="U608" s="232"/>
      <c r="V608" s="232"/>
      <c r="W608" s="232"/>
      <c r="X608" s="232"/>
      <c r="Y608" s="232"/>
      <c r="Z608" s="232"/>
      <c r="AA608" s="232"/>
      <c r="AB608" s="232"/>
      <c r="AC608" s="232"/>
      <c r="AD608" s="232"/>
      <c r="AE608" s="232"/>
      <c r="AF608" s="338"/>
    </row>
    <row r="609" spans="1:32" ht="21.95" customHeight="1" thickBot="1">
      <c r="A609" s="259"/>
      <c r="B609" s="251"/>
      <c r="C609" s="279" t="s">
        <v>362</v>
      </c>
      <c r="D609" s="369"/>
      <c r="E609" s="369"/>
      <c r="F609" s="232"/>
      <c r="G609" s="232"/>
      <c r="H609" s="232"/>
      <c r="I609" s="232"/>
      <c r="J609" s="232"/>
      <c r="K609" s="232"/>
      <c r="L609" s="232"/>
      <c r="M609" s="232"/>
      <c r="N609" s="232"/>
      <c r="O609" s="232"/>
      <c r="P609" s="232"/>
      <c r="Q609" s="232"/>
      <c r="R609" s="232"/>
      <c r="S609" s="232"/>
      <c r="T609" s="232"/>
      <c r="U609" s="232"/>
      <c r="V609" s="232"/>
      <c r="W609" s="232"/>
      <c r="X609" s="232"/>
      <c r="Y609" s="232"/>
      <c r="Z609" s="232"/>
      <c r="AA609" s="232"/>
      <c r="AB609" s="232"/>
      <c r="AC609" s="232"/>
      <c r="AD609" s="232"/>
      <c r="AE609" s="232"/>
      <c r="AF609" s="338"/>
    </row>
    <row r="610" spans="1:32" ht="21.95" customHeight="1" thickBot="1">
      <c r="A610" s="259"/>
      <c r="B610" s="251"/>
      <c r="C610" s="279" t="s">
        <v>363</v>
      </c>
      <c r="D610" s="369"/>
      <c r="E610" s="369"/>
      <c r="F610" s="232"/>
      <c r="G610" s="232"/>
      <c r="H610" s="232"/>
      <c r="I610" s="232"/>
      <c r="J610" s="232"/>
      <c r="K610" s="232"/>
      <c r="L610" s="232"/>
      <c r="M610" s="232"/>
      <c r="N610" s="232"/>
      <c r="O610" s="232"/>
      <c r="P610" s="232"/>
      <c r="Q610" s="232"/>
      <c r="R610" s="232"/>
      <c r="S610" s="232"/>
      <c r="T610" s="232"/>
      <c r="U610" s="232"/>
      <c r="V610" s="232"/>
      <c r="W610" s="232"/>
      <c r="X610" s="232"/>
      <c r="Y610" s="232"/>
      <c r="Z610" s="232"/>
      <c r="AA610" s="232"/>
      <c r="AB610" s="232"/>
      <c r="AC610" s="232"/>
      <c r="AD610" s="232"/>
      <c r="AE610" s="232"/>
      <c r="AF610" s="338"/>
    </row>
    <row r="611" spans="1:32" ht="21.95" customHeight="1" thickBot="1">
      <c r="A611" s="259"/>
      <c r="B611" s="251"/>
      <c r="C611" s="279" t="s">
        <v>342</v>
      </c>
      <c r="D611" s="369"/>
      <c r="E611" s="369"/>
      <c r="F611" s="232"/>
      <c r="G611" s="232"/>
      <c r="H611" s="232"/>
      <c r="I611" s="232"/>
      <c r="J611" s="232"/>
      <c r="K611" s="232"/>
      <c r="L611" s="232"/>
      <c r="M611" s="232"/>
      <c r="N611" s="232"/>
      <c r="O611" s="232"/>
      <c r="P611" s="232"/>
      <c r="Q611" s="232"/>
      <c r="R611" s="232"/>
      <c r="S611" s="232"/>
      <c r="T611" s="232"/>
      <c r="U611" s="232"/>
      <c r="V611" s="232"/>
      <c r="W611" s="232"/>
      <c r="X611" s="232"/>
      <c r="Y611" s="232"/>
      <c r="Z611" s="232"/>
      <c r="AA611" s="232"/>
      <c r="AB611" s="232"/>
      <c r="AC611" s="232"/>
      <c r="AD611" s="232"/>
      <c r="AE611" s="232"/>
      <c r="AF611" s="338"/>
    </row>
    <row r="612" spans="1:32" ht="21.95" customHeight="1" thickBot="1">
      <c r="A612" s="259"/>
      <c r="B612" s="251"/>
      <c r="C612" s="493" t="s">
        <v>525</v>
      </c>
      <c r="D612" s="494"/>
      <c r="E612" s="494"/>
      <c r="F612" s="494"/>
      <c r="G612" s="494"/>
      <c r="H612" s="494"/>
      <c r="I612" s="494"/>
      <c r="J612" s="494"/>
      <c r="K612" s="494"/>
      <c r="L612" s="494"/>
      <c r="M612" s="494"/>
      <c r="N612" s="494"/>
      <c r="O612" s="494"/>
      <c r="P612" s="494"/>
      <c r="Q612" s="494"/>
      <c r="R612" s="494"/>
      <c r="S612" s="494"/>
      <c r="T612" s="494"/>
      <c r="U612" s="494"/>
      <c r="V612" s="494"/>
      <c r="W612" s="494"/>
      <c r="X612" s="494"/>
      <c r="Y612" s="494"/>
      <c r="Z612" s="494"/>
      <c r="AA612" s="494"/>
      <c r="AB612" s="494"/>
      <c r="AC612" s="494"/>
      <c r="AD612" s="494"/>
      <c r="AE612" s="232"/>
      <c r="AF612" s="338"/>
    </row>
    <row r="613" spans="1:32" ht="21.95" customHeight="1" thickBot="1">
      <c r="A613" s="259"/>
      <c r="B613" s="251"/>
      <c r="C613" s="279" t="s">
        <v>28</v>
      </c>
      <c r="D613" s="369"/>
      <c r="E613" s="369"/>
      <c r="F613" s="232"/>
      <c r="G613" s="232"/>
      <c r="H613" s="232"/>
      <c r="I613" s="232"/>
      <c r="J613" s="232"/>
      <c r="K613" s="232"/>
      <c r="L613" s="232"/>
      <c r="M613" s="232"/>
      <c r="N613" s="232"/>
      <c r="O613" s="232"/>
      <c r="P613" s="232"/>
      <c r="Q613" s="232"/>
      <c r="R613" s="232"/>
      <c r="S613" s="232"/>
      <c r="T613" s="232"/>
      <c r="U613" s="232"/>
      <c r="V613" s="232"/>
      <c r="W613" s="232"/>
      <c r="X613" s="232"/>
      <c r="Y613" s="232"/>
      <c r="Z613" s="232"/>
      <c r="AA613" s="232"/>
      <c r="AB613" s="232"/>
      <c r="AC613" s="232"/>
      <c r="AD613" s="232"/>
      <c r="AE613" s="232"/>
      <c r="AF613" s="338"/>
    </row>
    <row r="614" spans="1:32" ht="15">
      <c r="A614" s="259"/>
      <c r="B614" s="450" t="str">
        <f>IF(AND(B612="x",COUNTIF(B600:B613,"x")&gt;1),"ERROR: Las opciones 13 y 99 excluyen al resto de las opciones","")</f>
        <v/>
      </c>
      <c r="C614" s="450"/>
      <c r="D614" s="450"/>
      <c r="E614" s="450"/>
      <c r="F614" s="450"/>
      <c r="G614" s="450"/>
      <c r="H614" s="450"/>
      <c r="I614" s="450"/>
      <c r="J614" s="450"/>
      <c r="K614" s="450"/>
      <c r="L614" s="450"/>
      <c r="M614" s="450"/>
      <c r="N614" s="450"/>
      <c r="O614" s="450"/>
      <c r="P614" s="450"/>
      <c r="Q614" s="450"/>
      <c r="R614" s="450"/>
      <c r="S614" s="450"/>
      <c r="T614" s="450"/>
      <c r="U614" s="450"/>
      <c r="V614" s="450"/>
      <c r="W614" s="450"/>
      <c r="X614" s="450"/>
      <c r="Y614" s="450"/>
      <c r="Z614" s="450"/>
      <c r="AA614" s="450"/>
      <c r="AB614" s="450"/>
      <c r="AC614" s="450"/>
      <c r="AD614" s="450"/>
      <c r="AE614" s="232"/>
      <c r="AF614" s="338"/>
    </row>
    <row r="615" spans="1:32" ht="15">
      <c r="A615" s="259"/>
      <c r="B615" s="450" t="str">
        <f>IF(AND(B613="x",COUNTIF(B600:B613,"x")&gt;1),"ERROR: Las opciones 13 y 99 excluyen al resto de las opciones","")</f>
        <v/>
      </c>
      <c r="C615" s="450"/>
      <c r="D615" s="450"/>
      <c r="E615" s="450"/>
      <c r="F615" s="450"/>
      <c r="G615" s="450"/>
      <c r="H615" s="450"/>
      <c r="I615" s="450"/>
      <c r="J615" s="450"/>
      <c r="K615" s="450"/>
      <c r="L615" s="450"/>
      <c r="M615" s="450"/>
      <c r="N615" s="450"/>
      <c r="O615" s="450"/>
      <c r="P615" s="450"/>
      <c r="Q615" s="450"/>
      <c r="R615" s="450"/>
      <c r="S615" s="450"/>
      <c r="T615" s="450"/>
      <c r="U615" s="450"/>
      <c r="V615" s="450"/>
      <c r="W615" s="450"/>
      <c r="X615" s="450"/>
      <c r="Y615" s="450"/>
      <c r="Z615" s="450"/>
      <c r="AA615" s="450"/>
      <c r="AB615" s="450"/>
      <c r="AC615" s="450"/>
      <c r="AD615" s="450"/>
      <c r="AE615" s="232"/>
      <c r="AF615" s="338"/>
    </row>
    <row r="616" spans="1:32" ht="15">
      <c r="A616" s="259"/>
      <c r="B616" s="369"/>
      <c r="C616" s="279"/>
      <c r="D616" s="369"/>
      <c r="E616" s="369"/>
      <c r="F616" s="232"/>
      <c r="G616" s="232"/>
      <c r="H616" s="232"/>
      <c r="I616" s="232"/>
      <c r="J616" s="232"/>
      <c r="K616" s="232"/>
      <c r="L616" s="232"/>
      <c r="M616" s="232"/>
      <c r="N616" s="232"/>
      <c r="O616" s="232"/>
      <c r="P616" s="232"/>
      <c r="Q616" s="232"/>
      <c r="R616" s="232"/>
      <c r="S616" s="232"/>
      <c r="T616" s="232"/>
      <c r="U616" s="232"/>
      <c r="V616" s="232"/>
      <c r="W616" s="232"/>
      <c r="X616" s="232"/>
      <c r="Y616" s="232"/>
      <c r="Z616" s="232"/>
      <c r="AA616" s="232"/>
      <c r="AB616" s="232"/>
      <c r="AC616" s="232"/>
      <c r="AD616" s="232"/>
      <c r="AE616" s="232"/>
      <c r="AF616" s="338"/>
    </row>
    <row r="617" spans="1:32" ht="24" customHeight="1">
      <c r="A617" s="302" t="s">
        <v>166</v>
      </c>
      <c r="B617" s="499" t="s">
        <v>526</v>
      </c>
      <c r="C617" s="499"/>
      <c r="D617" s="499"/>
      <c r="E617" s="499"/>
      <c r="F617" s="499"/>
      <c r="G617" s="499"/>
      <c r="H617" s="499"/>
      <c r="I617" s="499"/>
      <c r="J617" s="499"/>
      <c r="K617" s="499"/>
      <c r="L617" s="499"/>
      <c r="M617" s="499"/>
      <c r="N617" s="499"/>
      <c r="O617" s="499"/>
      <c r="P617" s="499"/>
      <c r="Q617" s="499"/>
      <c r="R617" s="499"/>
      <c r="S617" s="499"/>
      <c r="T617" s="499"/>
      <c r="U617" s="499"/>
      <c r="V617" s="499"/>
      <c r="W617" s="499"/>
      <c r="X617" s="499"/>
      <c r="Y617" s="499"/>
      <c r="Z617" s="499"/>
      <c r="AA617" s="499"/>
      <c r="AB617" s="499"/>
      <c r="AC617" s="499"/>
      <c r="AD617" s="499"/>
      <c r="AE617" s="232"/>
      <c r="AF617" s="338"/>
    </row>
    <row r="618" spans="1:32" ht="15" customHeight="1">
      <c r="A618" s="238"/>
      <c r="B618" s="247"/>
      <c r="C618" s="471" t="s">
        <v>397</v>
      </c>
      <c r="D618" s="471"/>
      <c r="E618" s="471"/>
      <c r="F618" s="471"/>
      <c r="G618" s="471"/>
      <c r="H618" s="471"/>
      <c r="I618" s="471"/>
      <c r="J618" s="471"/>
      <c r="K618" s="471"/>
      <c r="L618" s="471"/>
      <c r="M618" s="471"/>
      <c r="N618" s="471"/>
      <c r="O618" s="471"/>
      <c r="P618" s="471"/>
      <c r="Q618" s="471"/>
      <c r="R618" s="471"/>
      <c r="S618" s="471"/>
      <c r="T618" s="471"/>
      <c r="U618" s="471"/>
      <c r="V618" s="471"/>
      <c r="W618" s="471"/>
      <c r="X618" s="471"/>
      <c r="Y618" s="471"/>
      <c r="Z618" s="471"/>
      <c r="AA618" s="471"/>
      <c r="AB618" s="471"/>
      <c r="AC618" s="471"/>
      <c r="AD618" s="471"/>
      <c r="AE618" s="232"/>
      <c r="AF618" s="338"/>
    </row>
    <row r="619" spans="1:32" ht="15" customHeight="1" thickBot="1">
      <c r="A619" s="259"/>
      <c r="B619" s="232"/>
      <c r="C619" s="276"/>
      <c r="D619" s="276"/>
      <c r="E619" s="276"/>
      <c r="F619" s="276"/>
      <c r="G619" s="276"/>
      <c r="H619" s="276"/>
      <c r="I619" s="276"/>
      <c r="J619" s="276"/>
      <c r="K619" s="276"/>
      <c r="L619" s="276"/>
      <c r="M619" s="276"/>
      <c r="N619" s="276"/>
      <c r="O619" s="276"/>
      <c r="P619" s="276"/>
      <c r="Q619" s="276"/>
      <c r="R619" s="276"/>
      <c r="S619" s="276"/>
      <c r="T619" s="276"/>
      <c r="U619" s="276"/>
      <c r="V619" s="276"/>
      <c r="W619" s="276"/>
      <c r="X619" s="276"/>
      <c r="Y619" s="276"/>
      <c r="Z619" s="276"/>
      <c r="AA619" s="276"/>
      <c r="AB619" s="276"/>
      <c r="AC619" s="276"/>
      <c r="AD619" s="276"/>
      <c r="AE619" s="232"/>
      <c r="AF619" s="338"/>
    </row>
    <row r="620" spans="1:32" ht="15" customHeight="1" thickBot="1">
      <c r="A620" s="243"/>
      <c r="B620" s="251"/>
      <c r="C620" s="235" t="s">
        <v>206</v>
      </c>
      <c r="D620" s="235"/>
      <c r="E620" s="65"/>
      <c r="F620" s="65"/>
      <c r="G620" s="65"/>
      <c r="H620" s="65"/>
      <c r="I620" s="65"/>
      <c r="J620" s="251"/>
      <c r="K620" s="232" t="s">
        <v>207</v>
      </c>
      <c r="L620" s="65"/>
      <c r="M620" s="235"/>
      <c r="N620" s="65"/>
      <c r="O620" s="232"/>
      <c r="P620" s="232"/>
      <c r="Q620" s="65"/>
      <c r="R620" s="72"/>
      <c r="S620" s="72"/>
      <c r="T620" s="251"/>
      <c r="U620" s="232" t="s">
        <v>208</v>
      </c>
      <c r="V620" s="65"/>
      <c r="W620" s="232"/>
      <c r="X620" s="232"/>
      <c r="Y620" s="232"/>
      <c r="Z620" s="232"/>
      <c r="AA620" s="232"/>
      <c r="AB620" s="232"/>
      <c r="AC620" s="232"/>
      <c r="AD620" s="232"/>
      <c r="AE620" s="72"/>
      <c r="AF620" s="240"/>
    </row>
    <row r="621" spans="1:32" ht="15" customHeight="1">
      <c r="A621" s="238"/>
      <c r="B621" s="450" t="str">
        <f>IF(COUNTIF(B620:T620,"X")&gt;1,"ERROR: Seleccionar sólo un código","")</f>
        <v/>
      </c>
      <c r="C621" s="450"/>
      <c r="D621" s="450"/>
      <c r="E621" s="450"/>
      <c r="F621" s="450"/>
      <c r="G621" s="450"/>
      <c r="H621" s="450"/>
      <c r="I621" s="450"/>
      <c r="J621" s="450"/>
      <c r="K621" s="450"/>
      <c r="L621" s="450"/>
      <c r="M621" s="450"/>
      <c r="N621" s="450"/>
      <c r="O621" s="450"/>
      <c r="P621" s="450"/>
      <c r="Q621" s="450"/>
      <c r="R621" s="450"/>
      <c r="S621" s="450"/>
      <c r="T621" s="450"/>
      <c r="U621" s="450"/>
      <c r="V621" s="450"/>
      <c r="W621" s="450"/>
      <c r="X621" s="450"/>
      <c r="Y621" s="450"/>
      <c r="Z621" s="450"/>
      <c r="AA621" s="450"/>
      <c r="AB621" s="450"/>
      <c r="AC621" s="450"/>
      <c r="AD621" s="450"/>
      <c r="AE621" s="72"/>
      <c r="AF621" s="240"/>
    </row>
    <row r="622" spans="1:32" ht="15.75" customHeight="1">
      <c r="A622" s="238"/>
      <c r="B622" s="241"/>
      <c r="C622" s="239"/>
      <c r="D622" s="239"/>
      <c r="E622" s="239"/>
      <c r="F622" s="239"/>
      <c r="G622" s="239"/>
      <c r="H622" s="239"/>
      <c r="I622" s="239"/>
      <c r="J622" s="239"/>
      <c r="K622" s="239"/>
      <c r="L622" s="239"/>
      <c r="M622" s="239"/>
      <c r="N622" s="239"/>
      <c r="O622" s="239"/>
      <c r="P622" s="239"/>
      <c r="Q622" s="239"/>
      <c r="R622" s="239"/>
      <c r="S622" s="239"/>
      <c r="T622" s="239"/>
      <c r="U622" s="239"/>
      <c r="V622" s="239"/>
      <c r="W622" s="239"/>
      <c r="X622" s="239"/>
      <c r="Y622" s="239"/>
      <c r="Z622" s="239"/>
      <c r="AA622" s="239"/>
      <c r="AB622" s="239"/>
      <c r="AC622" s="239"/>
      <c r="AD622" s="239"/>
      <c r="AE622" s="72"/>
      <c r="AF622" s="240"/>
    </row>
    <row r="623" spans="1:32" ht="21.75" customHeight="1">
      <c r="A623" s="238"/>
      <c r="B623" s="241"/>
      <c r="C623" s="517" t="s">
        <v>234</v>
      </c>
      <c r="D623" s="517"/>
      <c r="E623" s="517"/>
      <c r="F623" s="517"/>
      <c r="G623" s="517"/>
      <c r="H623" s="517"/>
      <c r="I623" s="517"/>
      <c r="J623" s="517"/>
      <c r="K623" s="517"/>
      <c r="L623" s="517"/>
      <c r="M623" s="517"/>
      <c r="N623" s="517"/>
      <c r="O623" s="517"/>
      <c r="P623" s="517"/>
      <c r="Q623" s="517"/>
      <c r="R623" s="517"/>
      <c r="S623" s="517"/>
      <c r="T623" s="517"/>
      <c r="U623" s="517"/>
      <c r="V623" s="517"/>
      <c r="W623" s="517"/>
      <c r="X623" s="517"/>
      <c r="Y623" s="517"/>
      <c r="Z623" s="517"/>
      <c r="AA623" s="517"/>
      <c r="AB623" s="517"/>
      <c r="AC623" s="517"/>
      <c r="AD623" s="239"/>
      <c r="AE623" s="72"/>
      <c r="AF623" s="240"/>
    </row>
    <row r="624" spans="1:32" ht="50.1" customHeight="1">
      <c r="A624" s="238"/>
      <c r="B624" s="241"/>
      <c r="C624" s="518"/>
      <c r="D624" s="519"/>
      <c r="E624" s="519"/>
      <c r="F624" s="519"/>
      <c r="G624" s="519"/>
      <c r="H624" s="519"/>
      <c r="I624" s="519"/>
      <c r="J624" s="519"/>
      <c r="K624" s="519"/>
      <c r="L624" s="519"/>
      <c r="M624" s="519"/>
      <c r="N624" s="519"/>
      <c r="O624" s="519"/>
      <c r="P624" s="519"/>
      <c r="Q624" s="519"/>
      <c r="R624" s="519"/>
      <c r="S624" s="519"/>
      <c r="T624" s="519"/>
      <c r="U624" s="519"/>
      <c r="V624" s="519"/>
      <c r="W624" s="519"/>
      <c r="X624" s="519"/>
      <c r="Y624" s="519"/>
      <c r="Z624" s="519"/>
      <c r="AA624" s="519"/>
      <c r="AB624" s="519"/>
      <c r="AC624" s="520"/>
      <c r="AD624" s="239"/>
      <c r="AE624" s="72"/>
      <c r="AF624" s="240"/>
    </row>
    <row r="625" spans="1:32" ht="21.75" customHeight="1">
      <c r="A625" s="238"/>
      <c r="B625" s="24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239"/>
      <c r="AE625" s="72"/>
      <c r="AF625" s="240"/>
    </row>
    <row r="626" spans="1:32" ht="21.75" customHeight="1">
      <c r="A626" s="238"/>
      <c r="B626" s="24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239"/>
      <c r="AE626" s="72"/>
      <c r="AF626" s="240"/>
    </row>
    <row r="627" spans="1:32" ht="21.75" customHeight="1">
      <c r="A627" s="238"/>
      <c r="B627" s="24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239"/>
      <c r="AE627" s="72"/>
      <c r="AF627" s="240"/>
    </row>
    <row r="628" spans="1:32" ht="21.75" customHeight="1">
      <c r="A628" s="238"/>
      <c r="B628" s="24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239"/>
      <c r="AE628" s="72"/>
      <c r="AF628" s="240"/>
    </row>
    <row r="629" spans="1:32" ht="0" hidden="1"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row>
    <row r="630" spans="1:32" ht="0" hidden="1"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row>
    <row r="631" spans="1:32" ht="0" hidden="1"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row>
    <row r="632" spans="1:32" ht="0" hidden="1"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row>
    <row r="633" spans="1:32" ht="0" hidden="1" customHeight="1">
      <c r="A633" s="304"/>
      <c r="B633" s="305"/>
      <c r="C633" s="375"/>
      <c r="D633" s="375"/>
      <c r="E633" s="375"/>
      <c r="F633" s="375"/>
      <c r="G633" s="375"/>
      <c r="H633" s="375"/>
      <c r="I633" s="375"/>
      <c r="J633" s="375"/>
      <c r="K633" s="375"/>
      <c r="L633" s="375"/>
      <c r="M633" s="375"/>
      <c r="N633" s="375"/>
      <c r="O633" s="375"/>
      <c r="P633" s="375"/>
      <c r="Q633" s="375"/>
      <c r="R633" s="375"/>
      <c r="S633" s="375"/>
      <c r="T633" s="375"/>
      <c r="U633" s="375"/>
      <c r="V633" s="375"/>
      <c r="W633" s="375"/>
      <c r="X633" s="375"/>
      <c r="Y633" s="375"/>
      <c r="Z633" s="375"/>
      <c r="AA633" s="375"/>
      <c r="AB633" s="375"/>
      <c r="AC633" s="375"/>
      <c r="AD633" s="306"/>
      <c r="AE633" s="304"/>
    </row>
    <row r="634" spans="1:32" ht="0" hidden="1" customHeight="1">
      <c r="A634" s="304"/>
      <c r="B634" s="305"/>
      <c r="C634" s="307" t="s">
        <v>18</v>
      </c>
      <c r="D634" s="307"/>
      <c r="E634" s="307"/>
      <c r="F634" s="307"/>
      <c r="G634" s="307"/>
      <c r="H634" s="307"/>
      <c r="I634" s="307"/>
      <c r="J634" s="308"/>
      <c r="K634" s="308"/>
      <c r="L634" s="308"/>
      <c r="M634" s="308"/>
      <c r="N634" s="308"/>
      <c r="O634" s="308"/>
      <c r="P634" s="308"/>
      <c r="Q634" s="308"/>
      <c r="R634" s="308"/>
      <c r="S634" s="308"/>
      <c r="T634" s="308"/>
      <c r="U634" s="308"/>
      <c r="V634" s="308"/>
      <c r="W634" s="307"/>
      <c r="X634" s="307"/>
      <c r="Y634" s="307"/>
      <c r="Z634" s="307"/>
      <c r="AA634" s="307"/>
      <c r="AB634" s="307"/>
      <c r="AC634" s="307"/>
      <c r="AD634" s="306"/>
      <c r="AE634" s="304"/>
    </row>
    <row r="635" spans="1:32" ht="0" hidden="1" customHeight="1">
      <c r="A635" s="304"/>
      <c r="B635" s="305"/>
      <c r="C635" s="506"/>
      <c r="D635" s="507"/>
      <c r="E635" s="507"/>
      <c r="F635" s="507"/>
      <c r="G635" s="507"/>
      <c r="H635" s="507"/>
      <c r="I635" s="507"/>
      <c r="J635" s="507"/>
      <c r="K635" s="507"/>
      <c r="L635" s="507"/>
      <c r="M635" s="507"/>
      <c r="N635" s="507"/>
      <c r="O635" s="507"/>
      <c r="P635" s="507"/>
      <c r="Q635" s="507"/>
      <c r="R635" s="507"/>
      <c r="S635" s="507"/>
      <c r="T635" s="507"/>
      <c r="U635" s="507"/>
      <c r="V635" s="507"/>
      <c r="W635" s="507"/>
      <c r="X635" s="507"/>
      <c r="Y635" s="507"/>
      <c r="Z635" s="507"/>
      <c r="AA635" s="507"/>
      <c r="AB635" s="507"/>
      <c r="AC635" s="508"/>
      <c r="AD635" s="306"/>
      <c r="AE635" s="304"/>
    </row>
    <row r="636" spans="1:32" ht="0" hidden="1" customHeight="1">
      <c r="A636" s="304"/>
      <c r="B636" s="305"/>
      <c r="C636" s="509"/>
      <c r="D636" s="510"/>
      <c r="E636" s="510"/>
      <c r="F636" s="510"/>
      <c r="G636" s="510"/>
      <c r="H636" s="510"/>
      <c r="I636" s="510"/>
      <c r="J636" s="510"/>
      <c r="K636" s="510"/>
      <c r="L636" s="510"/>
      <c r="M636" s="510"/>
      <c r="N636" s="510"/>
      <c r="O636" s="510"/>
      <c r="P636" s="510"/>
      <c r="Q636" s="510"/>
      <c r="R636" s="510"/>
      <c r="S636" s="510"/>
      <c r="T636" s="510"/>
      <c r="U636" s="510"/>
      <c r="V636" s="510"/>
      <c r="W636" s="510"/>
      <c r="X636" s="510"/>
      <c r="Y636" s="510"/>
      <c r="Z636" s="510"/>
      <c r="AA636" s="510"/>
      <c r="AB636" s="510"/>
      <c r="AC636" s="511"/>
      <c r="AD636" s="306"/>
      <c r="AE636" s="304"/>
    </row>
    <row r="637" spans="1:32" ht="0" hidden="1" customHeight="1">
      <c r="A637" s="304"/>
      <c r="B637" s="305"/>
      <c r="C637" s="509"/>
      <c r="D637" s="510"/>
      <c r="E637" s="510"/>
      <c r="F637" s="510"/>
      <c r="G637" s="510"/>
      <c r="H637" s="510"/>
      <c r="I637" s="510"/>
      <c r="J637" s="510"/>
      <c r="K637" s="510"/>
      <c r="L637" s="510"/>
      <c r="M637" s="510"/>
      <c r="N637" s="510"/>
      <c r="O637" s="510"/>
      <c r="P637" s="510"/>
      <c r="Q637" s="510"/>
      <c r="R637" s="510"/>
      <c r="S637" s="510"/>
      <c r="T637" s="510"/>
      <c r="U637" s="510"/>
      <c r="V637" s="510"/>
      <c r="W637" s="510"/>
      <c r="X637" s="510"/>
      <c r="Y637" s="510"/>
      <c r="Z637" s="510"/>
      <c r="AA637" s="510"/>
      <c r="AB637" s="510"/>
      <c r="AC637" s="511"/>
      <c r="AD637" s="306"/>
      <c r="AE637" s="304"/>
    </row>
    <row r="638" spans="1:32" ht="0" hidden="1" customHeight="1">
      <c r="A638" s="304"/>
      <c r="B638" s="305"/>
      <c r="C638" s="509"/>
      <c r="D638" s="510"/>
      <c r="E638" s="510"/>
      <c r="F638" s="510"/>
      <c r="G638" s="510"/>
      <c r="H638" s="510"/>
      <c r="I638" s="510"/>
      <c r="J638" s="510"/>
      <c r="K638" s="510"/>
      <c r="L638" s="510"/>
      <c r="M638" s="510"/>
      <c r="N638" s="510"/>
      <c r="O638" s="510"/>
      <c r="P638" s="510"/>
      <c r="Q638" s="510"/>
      <c r="R638" s="510"/>
      <c r="S638" s="510"/>
      <c r="T638" s="510"/>
      <c r="U638" s="510"/>
      <c r="V638" s="510"/>
      <c r="W638" s="510"/>
      <c r="X638" s="510"/>
      <c r="Y638" s="510"/>
      <c r="Z638" s="510"/>
      <c r="AA638" s="510"/>
      <c r="AB638" s="510"/>
      <c r="AC638" s="511"/>
      <c r="AD638" s="306"/>
      <c r="AE638" s="304"/>
    </row>
    <row r="639" spans="1:32" ht="0" hidden="1" customHeight="1">
      <c r="A639" s="304"/>
      <c r="B639" s="305"/>
      <c r="C639" s="509"/>
      <c r="D639" s="510"/>
      <c r="E639" s="510"/>
      <c r="F639" s="510"/>
      <c r="G639" s="510"/>
      <c r="H639" s="510"/>
      <c r="I639" s="510"/>
      <c r="J639" s="510"/>
      <c r="K639" s="510"/>
      <c r="L639" s="510"/>
      <c r="M639" s="510"/>
      <c r="N639" s="510"/>
      <c r="O639" s="510"/>
      <c r="P639" s="510"/>
      <c r="Q639" s="510"/>
      <c r="R639" s="510"/>
      <c r="S639" s="510"/>
      <c r="T639" s="510"/>
      <c r="U639" s="510"/>
      <c r="V639" s="510"/>
      <c r="W639" s="510"/>
      <c r="X639" s="510"/>
      <c r="Y639" s="510"/>
      <c r="Z639" s="510"/>
      <c r="AA639" s="510"/>
      <c r="AB639" s="510"/>
      <c r="AC639" s="511"/>
      <c r="AD639" s="306"/>
      <c r="AE639" s="304"/>
    </row>
    <row r="640" spans="1:32" ht="0" hidden="1" customHeight="1">
      <c r="A640" s="304"/>
      <c r="B640" s="305"/>
      <c r="C640" s="509"/>
      <c r="D640" s="510"/>
      <c r="E640" s="510"/>
      <c r="F640" s="510"/>
      <c r="G640" s="510"/>
      <c r="H640" s="510"/>
      <c r="I640" s="510"/>
      <c r="J640" s="510"/>
      <c r="K640" s="510"/>
      <c r="L640" s="510"/>
      <c r="M640" s="510"/>
      <c r="N640" s="510"/>
      <c r="O640" s="510"/>
      <c r="P640" s="510"/>
      <c r="Q640" s="510"/>
      <c r="R640" s="510"/>
      <c r="S640" s="510"/>
      <c r="T640" s="510"/>
      <c r="U640" s="510"/>
      <c r="V640" s="510"/>
      <c r="W640" s="510"/>
      <c r="X640" s="510"/>
      <c r="Y640" s="510"/>
      <c r="Z640" s="510"/>
      <c r="AA640" s="510"/>
      <c r="AB640" s="510"/>
      <c r="AC640" s="511"/>
      <c r="AD640" s="306"/>
      <c r="AE640" s="304"/>
    </row>
    <row r="641" spans="1:31" ht="0" hidden="1" customHeight="1">
      <c r="A641" s="304"/>
      <c r="B641" s="305"/>
      <c r="C641" s="512"/>
      <c r="D641" s="513"/>
      <c r="E641" s="513"/>
      <c r="F641" s="513"/>
      <c r="G641" s="513"/>
      <c r="H641" s="513"/>
      <c r="I641" s="513"/>
      <c r="J641" s="513"/>
      <c r="K641" s="513"/>
      <c r="L641" s="513"/>
      <c r="M641" s="513"/>
      <c r="N641" s="513"/>
      <c r="O641" s="513"/>
      <c r="P641" s="513"/>
      <c r="Q641" s="513"/>
      <c r="R641" s="513"/>
      <c r="S641" s="513"/>
      <c r="T641" s="513"/>
      <c r="U641" s="513"/>
      <c r="V641" s="513"/>
      <c r="W641" s="513"/>
      <c r="X641" s="513"/>
      <c r="Y641" s="513"/>
      <c r="Z641" s="513"/>
      <c r="AA641" s="513"/>
      <c r="AB641" s="513"/>
      <c r="AC641" s="514"/>
      <c r="AD641" s="306"/>
      <c r="AE641" s="304"/>
    </row>
    <row r="642" spans="1:31" ht="0" hidden="1" customHeight="1">
      <c r="A642" s="304"/>
      <c r="B642" s="305"/>
      <c r="C642" s="375"/>
      <c r="D642" s="375"/>
      <c r="E642" s="375"/>
      <c r="F642" s="375"/>
      <c r="G642" s="375"/>
      <c r="H642" s="375"/>
      <c r="I642" s="375"/>
      <c r="J642" s="375"/>
      <c r="K642" s="375"/>
      <c r="L642" s="375"/>
      <c r="M642" s="375"/>
      <c r="N642" s="375"/>
      <c r="O642" s="375"/>
      <c r="P642" s="375"/>
      <c r="Q642" s="375"/>
      <c r="R642" s="375"/>
      <c r="S642" s="375"/>
      <c r="T642" s="375"/>
      <c r="U642" s="375"/>
      <c r="V642" s="375"/>
      <c r="W642" s="375"/>
      <c r="X642" s="375"/>
      <c r="Y642" s="375"/>
      <c r="Z642" s="375"/>
      <c r="AA642" s="375"/>
      <c r="AB642" s="375"/>
      <c r="AC642" s="375"/>
      <c r="AD642" s="306"/>
      <c r="AE642" s="304"/>
    </row>
    <row r="643" spans="1:31" ht="0" hidden="1" customHeight="1">
      <c r="A643" s="304"/>
      <c r="B643" s="305"/>
      <c r="C643" s="307" t="s">
        <v>19</v>
      </c>
      <c r="D643" s="307"/>
      <c r="E643" s="307"/>
      <c r="F643" s="307"/>
      <c r="G643" s="307"/>
      <c r="H643" s="307"/>
      <c r="I643" s="307"/>
      <c r="J643" s="308"/>
      <c r="K643" s="308"/>
      <c r="L643" s="308"/>
      <c r="M643" s="308"/>
      <c r="N643" s="308"/>
      <c r="O643" s="308"/>
      <c r="P643" s="308"/>
      <c r="Q643" s="308"/>
      <c r="R643" s="308"/>
      <c r="S643" s="308"/>
      <c r="T643" s="308"/>
      <c r="U643" s="308"/>
      <c r="V643" s="308"/>
      <c r="W643" s="307"/>
      <c r="X643" s="307"/>
      <c r="Y643" s="307"/>
      <c r="Z643" s="307"/>
      <c r="AA643" s="307"/>
      <c r="AB643" s="307"/>
      <c r="AC643" s="307"/>
      <c r="AD643" s="306"/>
      <c r="AE643" s="304"/>
    </row>
    <row r="644" spans="1:31" ht="0" hidden="1" customHeight="1">
      <c r="A644" s="304"/>
      <c r="B644" s="305"/>
      <c r="C644" s="506"/>
      <c r="D644" s="507"/>
      <c r="E644" s="507"/>
      <c r="F644" s="507"/>
      <c r="G644" s="507"/>
      <c r="H644" s="507"/>
      <c r="I644" s="507"/>
      <c r="J644" s="507"/>
      <c r="K644" s="507"/>
      <c r="L644" s="507"/>
      <c r="M644" s="507"/>
      <c r="N644" s="507"/>
      <c r="O644" s="507"/>
      <c r="P644" s="507"/>
      <c r="Q644" s="507"/>
      <c r="R644" s="507"/>
      <c r="S644" s="507"/>
      <c r="T644" s="507"/>
      <c r="U644" s="507"/>
      <c r="V644" s="507"/>
      <c r="W644" s="507"/>
      <c r="X644" s="507"/>
      <c r="Y644" s="507"/>
      <c r="Z644" s="507"/>
      <c r="AA644" s="507"/>
      <c r="AB644" s="507"/>
      <c r="AC644" s="508"/>
      <c r="AD644" s="306"/>
      <c r="AE644" s="304"/>
    </row>
    <row r="645" spans="1:31" ht="0" hidden="1" customHeight="1">
      <c r="A645" s="304"/>
      <c r="B645" s="305"/>
      <c r="C645" s="509"/>
      <c r="D645" s="510"/>
      <c r="E645" s="510"/>
      <c r="F645" s="510"/>
      <c r="G645" s="510"/>
      <c r="H645" s="510"/>
      <c r="I645" s="510"/>
      <c r="J645" s="510"/>
      <c r="K645" s="510"/>
      <c r="L645" s="510"/>
      <c r="M645" s="510"/>
      <c r="N645" s="510"/>
      <c r="O645" s="510"/>
      <c r="P645" s="510"/>
      <c r="Q645" s="510"/>
      <c r="R645" s="510"/>
      <c r="S645" s="510"/>
      <c r="T645" s="510"/>
      <c r="U645" s="510"/>
      <c r="V645" s="510"/>
      <c r="W645" s="510"/>
      <c r="X645" s="510"/>
      <c r="Y645" s="510"/>
      <c r="Z645" s="510"/>
      <c r="AA645" s="510"/>
      <c r="AB645" s="510"/>
      <c r="AC645" s="511"/>
      <c r="AD645" s="306"/>
      <c r="AE645" s="304"/>
    </row>
    <row r="646" spans="1:31" ht="0" hidden="1" customHeight="1">
      <c r="A646" s="304"/>
      <c r="B646" s="305"/>
      <c r="C646" s="509"/>
      <c r="D646" s="510"/>
      <c r="E646" s="510"/>
      <c r="F646" s="510"/>
      <c r="G646" s="510"/>
      <c r="H646" s="510"/>
      <c r="I646" s="510"/>
      <c r="J646" s="510"/>
      <c r="K646" s="510"/>
      <c r="L646" s="510"/>
      <c r="M646" s="510"/>
      <c r="N646" s="510"/>
      <c r="O646" s="510"/>
      <c r="P646" s="510"/>
      <c r="Q646" s="510"/>
      <c r="R646" s="510"/>
      <c r="S646" s="510"/>
      <c r="T646" s="510"/>
      <c r="U646" s="510"/>
      <c r="V646" s="510"/>
      <c r="W646" s="510"/>
      <c r="X646" s="510"/>
      <c r="Y646" s="510"/>
      <c r="Z646" s="510"/>
      <c r="AA646" s="510"/>
      <c r="AB646" s="510"/>
      <c r="AC646" s="511"/>
      <c r="AD646" s="306"/>
      <c r="AE646" s="304"/>
    </row>
    <row r="647" spans="1:31" ht="0" hidden="1" customHeight="1">
      <c r="A647" s="304"/>
      <c r="B647" s="305"/>
      <c r="C647" s="509"/>
      <c r="D647" s="510"/>
      <c r="E647" s="510"/>
      <c r="F647" s="510"/>
      <c r="G647" s="510"/>
      <c r="H647" s="510"/>
      <c r="I647" s="510"/>
      <c r="J647" s="510"/>
      <c r="K647" s="510"/>
      <c r="L647" s="510"/>
      <c r="M647" s="510"/>
      <c r="N647" s="510"/>
      <c r="O647" s="510"/>
      <c r="P647" s="510"/>
      <c r="Q647" s="510"/>
      <c r="R647" s="510"/>
      <c r="S647" s="510"/>
      <c r="T647" s="510"/>
      <c r="U647" s="510"/>
      <c r="V647" s="510"/>
      <c r="W647" s="510"/>
      <c r="X647" s="510"/>
      <c r="Y647" s="510"/>
      <c r="Z647" s="510"/>
      <c r="AA647" s="510"/>
      <c r="AB647" s="510"/>
      <c r="AC647" s="511"/>
      <c r="AD647" s="306"/>
      <c r="AE647" s="304"/>
    </row>
    <row r="648" spans="1:31" ht="0" hidden="1" customHeight="1">
      <c r="A648" s="304"/>
      <c r="B648" s="305"/>
      <c r="C648" s="509"/>
      <c r="D648" s="510"/>
      <c r="E648" s="510"/>
      <c r="F648" s="510"/>
      <c r="G648" s="510"/>
      <c r="H648" s="510"/>
      <c r="I648" s="510"/>
      <c r="J648" s="510"/>
      <c r="K648" s="510"/>
      <c r="L648" s="510"/>
      <c r="M648" s="510"/>
      <c r="N648" s="510"/>
      <c r="O648" s="510"/>
      <c r="P648" s="510"/>
      <c r="Q648" s="510"/>
      <c r="R648" s="510"/>
      <c r="S648" s="510"/>
      <c r="T648" s="510"/>
      <c r="U648" s="510"/>
      <c r="V648" s="510"/>
      <c r="W648" s="510"/>
      <c r="X648" s="510"/>
      <c r="Y648" s="510"/>
      <c r="Z648" s="510"/>
      <c r="AA648" s="510"/>
      <c r="AB648" s="510"/>
      <c r="AC648" s="511"/>
      <c r="AD648" s="306"/>
      <c r="AE648" s="304"/>
    </row>
    <row r="649" spans="1:31" ht="0" hidden="1" customHeight="1">
      <c r="A649" s="304"/>
      <c r="B649" s="305"/>
      <c r="C649" s="509"/>
      <c r="D649" s="510"/>
      <c r="E649" s="510"/>
      <c r="F649" s="510"/>
      <c r="G649" s="510"/>
      <c r="H649" s="510"/>
      <c r="I649" s="510"/>
      <c r="J649" s="510"/>
      <c r="K649" s="510"/>
      <c r="L649" s="510"/>
      <c r="M649" s="510"/>
      <c r="N649" s="510"/>
      <c r="O649" s="510"/>
      <c r="P649" s="510"/>
      <c r="Q649" s="510"/>
      <c r="R649" s="510"/>
      <c r="S649" s="510"/>
      <c r="T649" s="510"/>
      <c r="U649" s="510"/>
      <c r="V649" s="510"/>
      <c r="W649" s="510"/>
      <c r="X649" s="510"/>
      <c r="Y649" s="510"/>
      <c r="Z649" s="510"/>
      <c r="AA649" s="510"/>
      <c r="AB649" s="510"/>
      <c r="AC649" s="511"/>
      <c r="AD649" s="306"/>
      <c r="AE649" s="304"/>
    </row>
    <row r="650" spans="1:31" ht="0" hidden="1" customHeight="1">
      <c r="A650" s="304"/>
      <c r="B650" s="305"/>
      <c r="C650" s="512"/>
      <c r="D650" s="513"/>
      <c r="E650" s="513"/>
      <c r="F650" s="513"/>
      <c r="G650" s="513"/>
      <c r="H650" s="513"/>
      <c r="I650" s="513"/>
      <c r="J650" s="513"/>
      <c r="K650" s="513"/>
      <c r="L650" s="513"/>
      <c r="M650" s="513"/>
      <c r="N650" s="513"/>
      <c r="O650" s="513"/>
      <c r="P650" s="513"/>
      <c r="Q650" s="513"/>
      <c r="R650" s="513"/>
      <c r="S650" s="513"/>
      <c r="T650" s="513"/>
      <c r="U650" s="513"/>
      <c r="V650" s="513"/>
      <c r="W650" s="513"/>
      <c r="X650" s="513"/>
      <c r="Y650" s="513"/>
      <c r="Z650" s="513"/>
      <c r="AA650" s="513"/>
      <c r="AB650" s="513"/>
      <c r="AC650" s="514"/>
      <c r="AD650" s="306"/>
      <c r="AE650" s="304"/>
    </row>
    <row r="651" spans="1:31" ht="0" hidden="1" customHeight="1">
      <c r="A651" s="304"/>
      <c r="B651" s="305"/>
      <c r="C651" s="375"/>
      <c r="D651" s="375"/>
      <c r="E651" s="375"/>
      <c r="F651" s="375"/>
      <c r="G651" s="375"/>
      <c r="H651" s="375"/>
      <c r="I651" s="375"/>
      <c r="J651" s="375"/>
      <c r="K651" s="375"/>
      <c r="L651" s="375"/>
      <c r="M651" s="375"/>
      <c r="N651" s="375"/>
      <c r="O651" s="375"/>
      <c r="P651" s="375"/>
      <c r="Q651" s="375"/>
      <c r="R651" s="375"/>
      <c r="S651" s="375"/>
      <c r="T651" s="375"/>
      <c r="U651" s="375"/>
      <c r="V651" s="375"/>
      <c r="W651" s="375"/>
      <c r="X651" s="375"/>
      <c r="Y651" s="375"/>
      <c r="Z651" s="375"/>
      <c r="AA651" s="375"/>
      <c r="AB651" s="375"/>
      <c r="AC651" s="375"/>
      <c r="AD651" s="306"/>
      <c r="AE651" s="304"/>
    </row>
    <row r="652" spans="1:31" ht="0" hidden="1" customHeight="1">
      <c r="A652" s="304"/>
      <c r="B652" s="305"/>
      <c r="C652" s="307" t="s">
        <v>22</v>
      </c>
      <c r="D652" s="307"/>
      <c r="E652" s="307"/>
      <c r="F652" s="307"/>
      <c r="G652" s="307"/>
      <c r="H652" s="307"/>
      <c r="I652" s="307"/>
      <c r="J652" s="308"/>
      <c r="K652" s="308"/>
      <c r="L652" s="308"/>
      <c r="M652" s="308"/>
      <c r="N652" s="308"/>
      <c r="O652" s="308"/>
      <c r="P652" s="308"/>
      <c r="Q652" s="308"/>
      <c r="R652" s="308"/>
      <c r="S652" s="308"/>
      <c r="T652" s="308"/>
      <c r="U652" s="308"/>
      <c r="V652" s="308"/>
      <c r="W652" s="307"/>
      <c r="X652" s="307"/>
      <c r="Y652" s="307"/>
      <c r="Z652" s="307"/>
      <c r="AA652" s="307"/>
      <c r="AB652" s="307"/>
      <c r="AC652" s="307"/>
      <c r="AD652" s="306"/>
      <c r="AE652" s="304"/>
    </row>
    <row r="653" spans="1:31" ht="0" hidden="1" customHeight="1">
      <c r="A653" s="304"/>
      <c r="B653" s="305"/>
      <c r="C653" s="506"/>
      <c r="D653" s="507"/>
      <c r="E653" s="507"/>
      <c r="F653" s="507"/>
      <c r="G653" s="507"/>
      <c r="H653" s="507"/>
      <c r="I653" s="507"/>
      <c r="J653" s="507"/>
      <c r="K653" s="507"/>
      <c r="L653" s="507"/>
      <c r="M653" s="507"/>
      <c r="N653" s="507"/>
      <c r="O653" s="507"/>
      <c r="P653" s="507"/>
      <c r="Q653" s="507"/>
      <c r="R653" s="507"/>
      <c r="S653" s="507"/>
      <c r="T653" s="507"/>
      <c r="U653" s="507"/>
      <c r="V653" s="507"/>
      <c r="W653" s="507"/>
      <c r="X653" s="507"/>
      <c r="Y653" s="507"/>
      <c r="Z653" s="507"/>
      <c r="AA653" s="507"/>
      <c r="AB653" s="507"/>
      <c r="AC653" s="508"/>
      <c r="AD653" s="306"/>
      <c r="AE653" s="304"/>
    </row>
    <row r="654" spans="1:31" ht="0" hidden="1" customHeight="1">
      <c r="A654" s="304"/>
      <c r="B654" s="305"/>
      <c r="C654" s="509"/>
      <c r="D654" s="510"/>
      <c r="E654" s="510"/>
      <c r="F654" s="510"/>
      <c r="G654" s="510"/>
      <c r="H654" s="510"/>
      <c r="I654" s="510"/>
      <c r="J654" s="510"/>
      <c r="K654" s="510"/>
      <c r="L654" s="510"/>
      <c r="M654" s="510"/>
      <c r="N654" s="510"/>
      <c r="O654" s="510"/>
      <c r="P654" s="510"/>
      <c r="Q654" s="510"/>
      <c r="R654" s="510"/>
      <c r="S654" s="510"/>
      <c r="T654" s="510"/>
      <c r="U654" s="510"/>
      <c r="V654" s="510"/>
      <c r="W654" s="510"/>
      <c r="X654" s="510"/>
      <c r="Y654" s="510"/>
      <c r="Z654" s="510"/>
      <c r="AA654" s="510"/>
      <c r="AB654" s="510"/>
      <c r="AC654" s="511"/>
      <c r="AD654" s="306"/>
      <c r="AE654" s="304"/>
    </row>
    <row r="655" spans="1:31" ht="0" hidden="1" customHeight="1">
      <c r="A655" s="304"/>
      <c r="B655" s="305"/>
      <c r="C655" s="509"/>
      <c r="D655" s="510"/>
      <c r="E655" s="510"/>
      <c r="F655" s="510"/>
      <c r="G655" s="510"/>
      <c r="H655" s="510"/>
      <c r="I655" s="510"/>
      <c r="J655" s="510"/>
      <c r="K655" s="510"/>
      <c r="L655" s="510"/>
      <c r="M655" s="510"/>
      <c r="N655" s="510"/>
      <c r="O655" s="510"/>
      <c r="P655" s="510"/>
      <c r="Q655" s="510"/>
      <c r="R655" s="510"/>
      <c r="S655" s="510"/>
      <c r="T655" s="510"/>
      <c r="U655" s="510"/>
      <c r="V655" s="510"/>
      <c r="W655" s="510"/>
      <c r="X655" s="510"/>
      <c r="Y655" s="510"/>
      <c r="Z655" s="510"/>
      <c r="AA655" s="510"/>
      <c r="AB655" s="510"/>
      <c r="AC655" s="511"/>
      <c r="AD655" s="306"/>
      <c r="AE655" s="304"/>
    </row>
    <row r="656" spans="1:31" ht="0" hidden="1" customHeight="1">
      <c r="A656" s="304"/>
      <c r="B656" s="305"/>
      <c r="C656" s="509"/>
      <c r="D656" s="510"/>
      <c r="E656" s="510"/>
      <c r="F656" s="510"/>
      <c r="G656" s="510"/>
      <c r="H656" s="510"/>
      <c r="I656" s="510"/>
      <c r="J656" s="510"/>
      <c r="K656" s="510"/>
      <c r="L656" s="510"/>
      <c r="M656" s="510"/>
      <c r="N656" s="510"/>
      <c r="O656" s="510"/>
      <c r="P656" s="510"/>
      <c r="Q656" s="510"/>
      <c r="R656" s="510"/>
      <c r="S656" s="510"/>
      <c r="T656" s="510"/>
      <c r="U656" s="510"/>
      <c r="V656" s="510"/>
      <c r="W656" s="510"/>
      <c r="X656" s="510"/>
      <c r="Y656" s="510"/>
      <c r="Z656" s="510"/>
      <c r="AA656" s="510"/>
      <c r="AB656" s="510"/>
      <c r="AC656" s="511"/>
      <c r="AD656" s="306"/>
      <c r="AE656" s="304"/>
    </row>
    <row r="657" spans="1:31" ht="0" hidden="1" customHeight="1">
      <c r="A657" s="304"/>
      <c r="B657" s="305"/>
      <c r="C657" s="509"/>
      <c r="D657" s="510"/>
      <c r="E657" s="510"/>
      <c r="F657" s="510"/>
      <c r="G657" s="510"/>
      <c r="H657" s="510"/>
      <c r="I657" s="510"/>
      <c r="J657" s="510"/>
      <c r="K657" s="510"/>
      <c r="L657" s="510"/>
      <c r="M657" s="510"/>
      <c r="N657" s="510"/>
      <c r="O657" s="510"/>
      <c r="P657" s="510"/>
      <c r="Q657" s="510"/>
      <c r="R657" s="510"/>
      <c r="S657" s="510"/>
      <c r="T657" s="510"/>
      <c r="U657" s="510"/>
      <c r="V657" s="510"/>
      <c r="W657" s="510"/>
      <c r="X657" s="510"/>
      <c r="Y657" s="510"/>
      <c r="Z657" s="510"/>
      <c r="AA657" s="510"/>
      <c r="AB657" s="510"/>
      <c r="AC657" s="511"/>
      <c r="AD657" s="306"/>
      <c r="AE657" s="304"/>
    </row>
    <row r="658" spans="1:31" ht="0" hidden="1" customHeight="1">
      <c r="A658" s="304"/>
      <c r="B658" s="305"/>
      <c r="C658" s="509"/>
      <c r="D658" s="510"/>
      <c r="E658" s="510"/>
      <c r="F658" s="510"/>
      <c r="G658" s="510"/>
      <c r="H658" s="510"/>
      <c r="I658" s="510"/>
      <c r="J658" s="510"/>
      <c r="K658" s="510"/>
      <c r="L658" s="510"/>
      <c r="M658" s="510"/>
      <c r="N658" s="510"/>
      <c r="O658" s="510"/>
      <c r="P658" s="510"/>
      <c r="Q658" s="510"/>
      <c r="R658" s="510"/>
      <c r="S658" s="510"/>
      <c r="T658" s="510"/>
      <c r="U658" s="510"/>
      <c r="V658" s="510"/>
      <c r="W658" s="510"/>
      <c r="X658" s="510"/>
      <c r="Y658" s="510"/>
      <c r="Z658" s="510"/>
      <c r="AA658" s="510"/>
      <c r="AB658" s="510"/>
      <c r="AC658" s="511"/>
      <c r="AD658" s="306"/>
      <c r="AE658" s="304"/>
    </row>
    <row r="659" spans="1:31" ht="0" hidden="1" customHeight="1">
      <c r="A659" s="304"/>
      <c r="B659" s="305"/>
      <c r="C659" s="512"/>
      <c r="D659" s="513"/>
      <c r="E659" s="513"/>
      <c r="F659" s="513"/>
      <c r="G659" s="513"/>
      <c r="H659" s="513"/>
      <c r="I659" s="513"/>
      <c r="J659" s="513"/>
      <c r="K659" s="513"/>
      <c r="L659" s="513"/>
      <c r="M659" s="513"/>
      <c r="N659" s="513"/>
      <c r="O659" s="513"/>
      <c r="P659" s="513"/>
      <c r="Q659" s="513"/>
      <c r="R659" s="513"/>
      <c r="S659" s="513"/>
      <c r="T659" s="513"/>
      <c r="U659" s="513"/>
      <c r="V659" s="513"/>
      <c r="W659" s="513"/>
      <c r="X659" s="513"/>
      <c r="Y659" s="513"/>
      <c r="Z659" s="513"/>
      <c r="AA659" s="513"/>
      <c r="AB659" s="513"/>
      <c r="AC659" s="514"/>
      <c r="AD659" s="306"/>
      <c r="AE659" s="304"/>
    </row>
    <row r="660" spans="1:31" ht="0" hidden="1" customHeight="1">
      <c r="A660" s="66"/>
      <c r="B660" s="309"/>
      <c r="C660" s="310"/>
      <c r="D660" s="310"/>
      <c r="E660" s="310"/>
      <c r="F660" s="311"/>
      <c r="G660" s="310"/>
      <c r="H660" s="310"/>
      <c r="I660" s="310"/>
      <c r="J660" s="310"/>
      <c r="K660" s="310"/>
      <c r="L660" s="310"/>
      <c r="M660" s="310"/>
      <c r="N660" s="310"/>
      <c r="O660" s="310"/>
      <c r="P660" s="310"/>
      <c r="Q660" s="310"/>
      <c r="R660" s="310"/>
      <c r="S660" s="310"/>
      <c r="T660" s="310"/>
      <c r="U660" s="310"/>
      <c r="V660" s="310"/>
      <c r="W660" s="310"/>
      <c r="X660" s="310"/>
      <c r="Y660" s="310"/>
      <c r="Z660" s="310"/>
      <c r="AA660" s="310"/>
      <c r="AB660" s="310"/>
      <c r="AC660" s="310"/>
      <c r="AD660" s="312"/>
    </row>
    <row r="661" spans="1:31" ht="0" hidden="1" customHeight="1">
      <c r="A661" s="66"/>
      <c r="B661" s="72"/>
      <c r="C661" s="72"/>
      <c r="D661" s="72"/>
      <c r="E661" s="72"/>
      <c r="F661" s="313"/>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row>
    <row r="662" spans="1:31" ht="0" hidden="1" customHeight="1">
      <c r="A662" s="66"/>
      <c r="B662" s="72"/>
      <c r="C662" s="72"/>
      <c r="D662" s="72"/>
      <c r="E662" s="72"/>
      <c r="F662" s="313"/>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row>
  </sheetData>
  <sheetProtection password="DF82" sheet="1" objects="1" scenarios="1" selectLockedCells="1"/>
  <dataConsolidate/>
  <mergeCells count="1530">
    <mergeCell ref="B527:AD527"/>
    <mergeCell ref="B536:AD536"/>
    <mergeCell ref="B537:AD537"/>
    <mergeCell ref="B543:AD543"/>
    <mergeCell ref="B552:AD552"/>
    <mergeCell ref="B553:AD553"/>
    <mergeCell ref="B559:AD559"/>
    <mergeCell ref="B566:AD566"/>
    <mergeCell ref="B573:AD573"/>
    <mergeCell ref="B580:AD580"/>
    <mergeCell ref="B615:AD615"/>
    <mergeCell ref="B621:AD621"/>
    <mergeCell ref="B614:AD614"/>
    <mergeCell ref="B469:AB469"/>
    <mergeCell ref="B525:AB525"/>
    <mergeCell ref="B532:AB532"/>
    <mergeCell ref="B541:AB541"/>
    <mergeCell ref="B548:AB548"/>
    <mergeCell ref="B557:AB557"/>
    <mergeCell ref="B564:AB564"/>
    <mergeCell ref="B571:AB571"/>
    <mergeCell ref="B578:AB578"/>
    <mergeCell ref="V485:W485"/>
    <mergeCell ref="X485:Y485"/>
    <mergeCell ref="AB486:AC486"/>
    <mergeCell ref="AB505:AC505"/>
    <mergeCell ref="AB494:AC494"/>
    <mergeCell ref="V519:W519"/>
    <mergeCell ref="P519:R519"/>
    <mergeCell ref="B514:B518"/>
    <mergeCell ref="C514:E518"/>
    <mergeCell ref="H487:O487"/>
    <mergeCell ref="B200:AD200"/>
    <mergeCell ref="B201:AD201"/>
    <mergeCell ref="B202:AD202"/>
    <mergeCell ref="S519:U519"/>
    <mergeCell ref="AB493:AC493"/>
    <mergeCell ref="S480:U480"/>
    <mergeCell ref="S481:U481"/>
    <mergeCell ref="AB480:AC480"/>
    <mergeCell ref="S489:U489"/>
    <mergeCell ref="V483:W483"/>
    <mergeCell ref="X483:Y483"/>
    <mergeCell ref="P496:R496"/>
    <mergeCell ref="X513:Y513"/>
    <mergeCell ref="Z513:AA513"/>
    <mergeCell ref="AB513:AC513"/>
    <mergeCell ref="Z502:AA502"/>
    <mergeCell ref="AB472:AC472"/>
    <mergeCell ref="Z493:AA493"/>
    <mergeCell ref="X487:Y487"/>
    <mergeCell ref="Z500:AA500"/>
    <mergeCell ref="AB500:AC500"/>
    <mergeCell ref="V508:W508"/>
    <mergeCell ref="V497:W497"/>
    <mergeCell ref="X497:Y497"/>
    <mergeCell ref="Z497:AA497"/>
    <mergeCell ref="AB497:AC497"/>
    <mergeCell ref="S478:U478"/>
    <mergeCell ref="B175:AB175"/>
    <mergeCell ref="B191:AB191"/>
    <mergeCell ref="B207:AD207"/>
    <mergeCell ref="B214:AB214"/>
    <mergeCell ref="B234:AB234"/>
    <mergeCell ref="B229:AD229"/>
    <mergeCell ref="B264:AD264"/>
    <mergeCell ref="B268:AB268"/>
    <mergeCell ref="B283:AB283"/>
    <mergeCell ref="B342:AB342"/>
    <mergeCell ref="B403:AB403"/>
    <mergeCell ref="B24:AD24"/>
    <mergeCell ref="B32:AD32"/>
    <mergeCell ref="B38:AB38"/>
    <mergeCell ref="B62:AB62"/>
    <mergeCell ref="B55:AD55"/>
    <mergeCell ref="B56:AD56"/>
    <mergeCell ref="B80:AD80"/>
    <mergeCell ref="B81:AD81"/>
    <mergeCell ref="B109:AD109"/>
    <mergeCell ref="B110:AD110"/>
    <mergeCell ref="B111:AD111"/>
    <mergeCell ref="B116:AB116"/>
    <mergeCell ref="B125:AD125"/>
    <mergeCell ref="B133:AD133"/>
    <mergeCell ref="B143:AD143"/>
    <mergeCell ref="B144:AD144"/>
    <mergeCell ref="B150:AD150"/>
    <mergeCell ref="E53:H53"/>
    <mergeCell ref="B276:AD276"/>
    <mergeCell ref="B277:AD277"/>
    <mergeCell ref="B333:AD333"/>
    <mergeCell ref="X519:Y519"/>
    <mergeCell ref="Z519:AA519"/>
    <mergeCell ref="AB519:AC519"/>
    <mergeCell ref="V498:W498"/>
    <mergeCell ref="X498:Y498"/>
    <mergeCell ref="Z498:AA498"/>
    <mergeCell ref="AB498:AC498"/>
    <mergeCell ref="V499:W499"/>
    <mergeCell ref="V500:W500"/>
    <mergeCell ref="S479:U479"/>
    <mergeCell ref="Z490:AA490"/>
    <mergeCell ref="AB490:AC490"/>
    <mergeCell ref="X491:Y491"/>
    <mergeCell ref="H480:O480"/>
    <mergeCell ref="F478:G478"/>
    <mergeCell ref="Z491:AA491"/>
    <mergeCell ref="X493:Y493"/>
    <mergeCell ref="AB487:AC487"/>
    <mergeCell ref="X488:Y488"/>
    <mergeCell ref="Z487:AA487"/>
    <mergeCell ref="AB491:AC491"/>
    <mergeCell ref="S514:U514"/>
    <mergeCell ref="H509:O509"/>
    <mergeCell ref="AB508:AC508"/>
    <mergeCell ref="X511:Y511"/>
    <mergeCell ref="Z511:AA511"/>
    <mergeCell ref="X510:Y510"/>
    <mergeCell ref="Z510:AA510"/>
    <mergeCell ref="Z488:AA488"/>
    <mergeCell ref="AB484:AC484"/>
    <mergeCell ref="B496:B501"/>
    <mergeCell ref="C496:E501"/>
    <mergeCell ref="B502:B505"/>
    <mergeCell ref="C502:E505"/>
    <mergeCell ref="B506:B513"/>
    <mergeCell ref="C506:E513"/>
    <mergeCell ref="H488:O488"/>
    <mergeCell ref="H489:O489"/>
    <mergeCell ref="AB488:AC488"/>
    <mergeCell ref="X496:Y496"/>
    <mergeCell ref="Z496:AA496"/>
    <mergeCell ref="AB496:AC496"/>
    <mergeCell ref="Z492:AA492"/>
    <mergeCell ref="X495:Y495"/>
    <mergeCell ref="Z495:AA495"/>
    <mergeCell ref="H494:O494"/>
    <mergeCell ref="V496:W496"/>
    <mergeCell ref="AB495:AC495"/>
    <mergeCell ref="X490:Y490"/>
    <mergeCell ref="AB489:AC489"/>
    <mergeCell ref="X492:Y492"/>
    <mergeCell ref="Z499:AA499"/>
    <mergeCell ref="H500:O500"/>
    <mergeCell ref="H501:O501"/>
    <mergeCell ref="H502:O502"/>
    <mergeCell ref="H518:O518"/>
    <mergeCell ref="P497:R497"/>
    <mergeCell ref="H516:O516"/>
    <mergeCell ref="AB492:AC492"/>
    <mergeCell ref="V515:W515"/>
    <mergeCell ref="V516:W516"/>
    <mergeCell ref="AB512:AC512"/>
    <mergeCell ref="V512:W512"/>
    <mergeCell ref="AB499:AC499"/>
    <mergeCell ref="AB501:AC501"/>
    <mergeCell ref="AB518:AC518"/>
    <mergeCell ref="X512:Y512"/>
    <mergeCell ref="Z512:AA512"/>
    <mergeCell ref="S511:U511"/>
    <mergeCell ref="P512:R512"/>
    <mergeCell ref="V518:W518"/>
    <mergeCell ref="B472:B474"/>
    <mergeCell ref="C472:E474"/>
    <mergeCell ref="B475:B485"/>
    <mergeCell ref="C475:E485"/>
    <mergeCell ref="B486:B495"/>
    <mergeCell ref="C486:E495"/>
    <mergeCell ref="P488:R488"/>
    <mergeCell ref="P489:R489"/>
    <mergeCell ref="S488:U488"/>
    <mergeCell ref="F514:G514"/>
    <mergeCell ref="F518:G518"/>
    <mergeCell ref="F488:G488"/>
    <mergeCell ref="P518:R518"/>
    <mergeCell ref="H515:O515"/>
    <mergeCell ref="S497:U497"/>
    <mergeCell ref="H499:O499"/>
    <mergeCell ref="B470:E471"/>
    <mergeCell ref="H473:O473"/>
    <mergeCell ref="H474:O474"/>
    <mergeCell ref="H475:O475"/>
    <mergeCell ref="H476:O476"/>
    <mergeCell ref="H477:O477"/>
    <mergeCell ref="F473:G473"/>
    <mergeCell ref="F474:G474"/>
    <mergeCell ref="S471:U471"/>
    <mergeCell ref="F472:G472"/>
    <mergeCell ref="F470:G471"/>
    <mergeCell ref="F484:G484"/>
    <mergeCell ref="S470:AC470"/>
    <mergeCell ref="Z473:AA473"/>
    <mergeCell ref="AB473:AC473"/>
    <mergeCell ref="X474:Y474"/>
    <mergeCell ref="AB476:AC476"/>
    <mergeCell ref="AB478:AC478"/>
    <mergeCell ref="S473:U473"/>
    <mergeCell ref="S474:U474"/>
    <mergeCell ref="P474:R474"/>
    <mergeCell ref="P475:R475"/>
    <mergeCell ref="P476:R476"/>
    <mergeCell ref="F483:G483"/>
    <mergeCell ref="P470:R471"/>
    <mergeCell ref="H472:O472"/>
    <mergeCell ref="S472:U472"/>
    <mergeCell ref="P472:R472"/>
    <mergeCell ref="H470:O471"/>
    <mergeCell ref="AB471:AC471"/>
    <mergeCell ref="Z471:AA471"/>
    <mergeCell ref="X471:Y471"/>
    <mergeCell ref="P517:R517"/>
    <mergeCell ref="P505:R505"/>
    <mergeCell ref="F515:G515"/>
    <mergeCell ref="F516:G516"/>
    <mergeCell ref="F517:G517"/>
    <mergeCell ref="F512:G512"/>
    <mergeCell ref="S504:U504"/>
    <mergeCell ref="P511:R511"/>
    <mergeCell ref="F503:G503"/>
    <mergeCell ref="F507:G507"/>
    <mergeCell ref="S517:U517"/>
    <mergeCell ref="F504:G504"/>
    <mergeCell ref="F509:G509"/>
    <mergeCell ref="P504:R504"/>
    <mergeCell ref="S513:U513"/>
    <mergeCell ref="F508:G508"/>
    <mergeCell ref="H517:O517"/>
    <mergeCell ref="H506:O506"/>
    <mergeCell ref="F513:G513"/>
    <mergeCell ref="S503:U503"/>
    <mergeCell ref="H513:O513"/>
    <mergeCell ref="H514:O514"/>
    <mergeCell ref="P514:R514"/>
    <mergeCell ref="P515:R515"/>
    <mergeCell ref="P516:R516"/>
    <mergeCell ref="V502:W502"/>
    <mergeCell ref="Z505:AA505"/>
    <mergeCell ref="S501:U501"/>
    <mergeCell ref="P509:R509"/>
    <mergeCell ref="S509:U509"/>
    <mergeCell ref="Z486:AA486"/>
    <mergeCell ref="Z485:AA485"/>
    <mergeCell ref="Z508:AA508"/>
    <mergeCell ref="V484:W484"/>
    <mergeCell ref="X484:Y484"/>
    <mergeCell ref="Z484:AA484"/>
    <mergeCell ref="Z516:AA516"/>
    <mergeCell ref="P510:R510"/>
    <mergeCell ref="V509:W509"/>
    <mergeCell ref="X509:Y509"/>
    <mergeCell ref="V513:W513"/>
    <mergeCell ref="P513:R513"/>
    <mergeCell ref="S515:U515"/>
    <mergeCell ref="S516:U516"/>
    <mergeCell ref="X502:Y502"/>
    <mergeCell ref="V505:W505"/>
    <mergeCell ref="X505:Y505"/>
    <mergeCell ref="Z501:AA501"/>
    <mergeCell ref="S508:U508"/>
    <mergeCell ref="X501:Y501"/>
    <mergeCell ref="X499:Y499"/>
    <mergeCell ref="X500:Y500"/>
    <mergeCell ref="S510:U510"/>
    <mergeCell ref="S505:U505"/>
    <mergeCell ref="X518:Y518"/>
    <mergeCell ref="Z518:AA518"/>
    <mergeCell ref="AB516:AC516"/>
    <mergeCell ref="X514:Y514"/>
    <mergeCell ref="Z514:AA514"/>
    <mergeCell ref="AB514:AC514"/>
    <mergeCell ref="V517:W517"/>
    <mergeCell ref="X517:Y517"/>
    <mergeCell ref="S496:U496"/>
    <mergeCell ref="Z517:AA517"/>
    <mergeCell ref="AB517:AC517"/>
    <mergeCell ref="V514:W514"/>
    <mergeCell ref="S518:U518"/>
    <mergeCell ref="X515:Y515"/>
    <mergeCell ref="Z515:AA515"/>
    <mergeCell ref="AB515:AC515"/>
    <mergeCell ref="AB511:AC511"/>
    <mergeCell ref="AB507:AC507"/>
    <mergeCell ref="AB510:AC510"/>
    <mergeCell ref="X508:Y508"/>
    <mergeCell ref="S498:U498"/>
    <mergeCell ref="S499:U499"/>
    <mergeCell ref="S500:U500"/>
    <mergeCell ref="V501:W501"/>
    <mergeCell ref="X516:Y516"/>
    <mergeCell ref="Z509:AA509"/>
    <mergeCell ref="AB509:AC509"/>
    <mergeCell ref="V507:W507"/>
    <mergeCell ref="X507:Y507"/>
    <mergeCell ref="Z507:AA507"/>
    <mergeCell ref="H507:O507"/>
    <mergeCell ref="H508:O508"/>
    <mergeCell ref="H510:O510"/>
    <mergeCell ref="H511:O511"/>
    <mergeCell ref="H512:O512"/>
    <mergeCell ref="V511:W511"/>
    <mergeCell ref="X506:Y506"/>
    <mergeCell ref="Z506:AA506"/>
    <mergeCell ref="S506:U506"/>
    <mergeCell ref="F511:G511"/>
    <mergeCell ref="S512:U512"/>
    <mergeCell ref="V510:W510"/>
    <mergeCell ref="P491:R491"/>
    <mergeCell ref="S487:U487"/>
    <mergeCell ref="P490:R490"/>
    <mergeCell ref="V493:W493"/>
    <mergeCell ref="P492:R492"/>
    <mergeCell ref="P493:R493"/>
    <mergeCell ref="H503:O503"/>
    <mergeCell ref="H504:O504"/>
    <mergeCell ref="H496:O496"/>
    <mergeCell ref="H497:O497"/>
    <mergeCell ref="H498:O498"/>
    <mergeCell ref="F510:G510"/>
    <mergeCell ref="P507:R507"/>
    <mergeCell ref="P508:R508"/>
    <mergeCell ref="S507:U507"/>
    <mergeCell ref="AB483:AC483"/>
    <mergeCell ref="AB504:AC504"/>
    <mergeCell ref="S490:U490"/>
    <mergeCell ref="S491:U491"/>
    <mergeCell ref="H490:O490"/>
    <mergeCell ref="H491:O491"/>
    <mergeCell ref="Z503:AA503"/>
    <mergeCell ref="AB503:AC503"/>
    <mergeCell ref="P502:R502"/>
    <mergeCell ref="P503:R503"/>
    <mergeCell ref="F502:G502"/>
    <mergeCell ref="P506:R506"/>
    <mergeCell ref="S502:U502"/>
    <mergeCell ref="H505:O505"/>
    <mergeCell ref="F505:G505"/>
    <mergeCell ref="AB506:AC506"/>
    <mergeCell ref="S483:U483"/>
    <mergeCell ref="P483:R483"/>
    <mergeCell ref="AB502:AC502"/>
    <mergeCell ref="X503:Y503"/>
    <mergeCell ref="H492:O492"/>
    <mergeCell ref="H493:O493"/>
    <mergeCell ref="F497:G497"/>
    <mergeCell ref="F501:G501"/>
    <mergeCell ref="P499:R499"/>
    <mergeCell ref="P500:R500"/>
    <mergeCell ref="P501:R501"/>
    <mergeCell ref="V504:W504"/>
    <mergeCell ref="F498:G498"/>
    <mergeCell ref="F499:G499"/>
    <mergeCell ref="P498:R498"/>
    <mergeCell ref="F496:G496"/>
    <mergeCell ref="F495:G495"/>
    <mergeCell ref="V495:W495"/>
    <mergeCell ref="F500:G500"/>
    <mergeCell ref="P495:R495"/>
    <mergeCell ref="S495:U495"/>
    <mergeCell ref="H495:O495"/>
    <mergeCell ref="F506:G506"/>
    <mergeCell ref="V506:W506"/>
    <mergeCell ref="F486:G486"/>
    <mergeCell ref="F491:G491"/>
    <mergeCell ref="Z483:AA483"/>
    <mergeCell ref="H483:O483"/>
    <mergeCell ref="H484:O484"/>
    <mergeCell ref="F492:G492"/>
    <mergeCell ref="V492:W492"/>
    <mergeCell ref="S492:U492"/>
    <mergeCell ref="S493:U493"/>
    <mergeCell ref="F490:G490"/>
    <mergeCell ref="V490:W490"/>
    <mergeCell ref="X494:Y494"/>
    <mergeCell ref="Z494:AA494"/>
    <mergeCell ref="P494:R494"/>
    <mergeCell ref="S494:U494"/>
    <mergeCell ref="V503:W503"/>
    <mergeCell ref="X504:Y504"/>
    <mergeCell ref="Z504:AA504"/>
    <mergeCell ref="P484:R484"/>
    <mergeCell ref="AB485:AC485"/>
    <mergeCell ref="H486:O486"/>
    <mergeCell ref="F485:G485"/>
    <mergeCell ref="X486:Y486"/>
    <mergeCell ref="V494:W494"/>
    <mergeCell ref="X489:Y489"/>
    <mergeCell ref="Z489:AA489"/>
    <mergeCell ref="V491:W491"/>
    <mergeCell ref="H485:O485"/>
    <mergeCell ref="V488:W488"/>
    <mergeCell ref="F489:G489"/>
    <mergeCell ref="V489:W489"/>
    <mergeCell ref="P485:R485"/>
    <mergeCell ref="F494:G494"/>
    <mergeCell ref="P486:R486"/>
    <mergeCell ref="P487:R487"/>
    <mergeCell ref="S486:U486"/>
    <mergeCell ref="F493:G493"/>
    <mergeCell ref="S482:U482"/>
    <mergeCell ref="V472:W472"/>
    <mergeCell ref="X473:Y473"/>
    <mergeCell ref="V471:W471"/>
    <mergeCell ref="X472:Y472"/>
    <mergeCell ref="P473:R473"/>
    <mergeCell ref="S476:U476"/>
    <mergeCell ref="Z475:AA475"/>
    <mergeCell ref="Z477:AA477"/>
    <mergeCell ref="X476:Y476"/>
    <mergeCell ref="AB475:AC475"/>
    <mergeCell ref="Z472:AA472"/>
    <mergeCell ref="X475:Y475"/>
    <mergeCell ref="V475:W475"/>
    <mergeCell ref="H478:O478"/>
    <mergeCell ref="P478:R478"/>
    <mergeCell ref="X478:Y478"/>
    <mergeCell ref="Z478:AA478"/>
    <mergeCell ref="Z480:AA480"/>
    <mergeCell ref="F479:G479"/>
    <mergeCell ref="AB481:AC481"/>
    <mergeCell ref="AB477:AC477"/>
    <mergeCell ref="P482:R482"/>
    <mergeCell ref="H481:O481"/>
    <mergeCell ref="H482:O482"/>
    <mergeCell ref="F481:G481"/>
    <mergeCell ref="V481:W481"/>
    <mergeCell ref="X481:Y481"/>
    <mergeCell ref="Z481:AA481"/>
    <mergeCell ref="V479:W479"/>
    <mergeCell ref="Z482:AA482"/>
    <mergeCell ref="F475:G475"/>
    <mergeCell ref="B369:B374"/>
    <mergeCell ref="C369:E374"/>
    <mergeCell ref="H380:P380"/>
    <mergeCell ref="C359:E368"/>
    <mergeCell ref="H364:P364"/>
    <mergeCell ref="U384:W384"/>
    <mergeCell ref="X382:Z382"/>
    <mergeCell ref="X383:Z383"/>
    <mergeCell ref="X384:Z384"/>
    <mergeCell ref="X381:Z381"/>
    <mergeCell ref="H373:P373"/>
    <mergeCell ref="H374:P374"/>
    <mergeCell ref="H386:P386"/>
    <mergeCell ref="H387:P387"/>
    <mergeCell ref="H389:P389"/>
    <mergeCell ref="AA379:AC379"/>
    <mergeCell ref="AA382:AC382"/>
    <mergeCell ref="AA383:AC383"/>
    <mergeCell ref="Q378:T378"/>
    <mergeCell ref="B375:B378"/>
    <mergeCell ref="B379:B386"/>
    <mergeCell ref="B387:B391"/>
    <mergeCell ref="F387:G387"/>
    <mergeCell ref="F388:G388"/>
    <mergeCell ref="AA381:AC381"/>
    <mergeCell ref="X374:Z374"/>
    <mergeCell ref="U379:W379"/>
    <mergeCell ref="AA372:AC372"/>
    <mergeCell ref="AA373:AC373"/>
    <mergeCell ref="AA374:AC374"/>
    <mergeCell ref="AA375:AC375"/>
    <mergeCell ref="AA376:AC376"/>
    <mergeCell ref="X375:Z375"/>
    <mergeCell ref="U375:W375"/>
    <mergeCell ref="U376:W376"/>
    <mergeCell ref="U377:W377"/>
    <mergeCell ref="F385:G385"/>
    <mergeCell ref="F383:G383"/>
    <mergeCell ref="F384:G384"/>
    <mergeCell ref="F382:G382"/>
    <mergeCell ref="Q390:T390"/>
    <mergeCell ref="Q391:T391"/>
    <mergeCell ref="C375:E378"/>
    <mergeCell ref="C379:E386"/>
    <mergeCell ref="X389:Z389"/>
    <mergeCell ref="X385:Z385"/>
    <mergeCell ref="U382:W382"/>
    <mergeCell ref="C345:E347"/>
    <mergeCell ref="C348:E358"/>
    <mergeCell ref="X371:Z371"/>
    <mergeCell ref="X373:Z373"/>
    <mergeCell ref="U372:W372"/>
    <mergeCell ref="U386:W386"/>
    <mergeCell ref="X378:Z378"/>
    <mergeCell ref="F389:G389"/>
    <mergeCell ref="C387:E391"/>
    <mergeCell ref="U373:W373"/>
    <mergeCell ref="U378:W378"/>
    <mergeCell ref="AA378:AC378"/>
    <mergeCell ref="F390:G390"/>
    <mergeCell ref="AA388:AC388"/>
    <mergeCell ref="AA389:AC389"/>
    <mergeCell ref="AA391:AC391"/>
    <mergeCell ref="H376:P376"/>
    <mergeCell ref="AA377:AC377"/>
    <mergeCell ref="U383:W383"/>
    <mergeCell ref="H375:P375"/>
    <mergeCell ref="U380:W380"/>
    <mergeCell ref="U381:W381"/>
    <mergeCell ref="U374:W374"/>
    <mergeCell ref="H379:P379"/>
    <mergeCell ref="X368:Z368"/>
    <mergeCell ref="F381:G381"/>
    <mergeCell ref="AA384:AC384"/>
    <mergeCell ref="AA385:AC385"/>
    <mergeCell ref="AA386:AC386"/>
    <mergeCell ref="AA387:AC387"/>
    <mergeCell ref="X386:Z386"/>
    <mergeCell ref="X388:Z388"/>
    <mergeCell ref="AA380:AC380"/>
    <mergeCell ref="Q388:T388"/>
    <mergeCell ref="Q389:T389"/>
    <mergeCell ref="U389:W389"/>
    <mergeCell ref="X387:Z387"/>
    <mergeCell ref="Q375:T375"/>
    <mergeCell ref="X391:Z391"/>
    <mergeCell ref="X353:Z353"/>
    <mergeCell ref="F354:G354"/>
    <mergeCell ref="U354:W354"/>
    <mergeCell ref="H385:P385"/>
    <mergeCell ref="H384:P384"/>
    <mergeCell ref="H381:P381"/>
    <mergeCell ref="F379:G379"/>
    <mergeCell ref="F380:G380"/>
    <mergeCell ref="U369:W369"/>
    <mergeCell ref="H371:P371"/>
    <mergeCell ref="F370:G370"/>
    <mergeCell ref="F371:G371"/>
    <mergeCell ref="X370:Z370"/>
    <mergeCell ref="H369:P369"/>
    <mergeCell ref="F363:G363"/>
    <mergeCell ref="F362:G362"/>
    <mergeCell ref="F360:G360"/>
    <mergeCell ref="U367:W367"/>
    <mergeCell ref="X369:Z369"/>
    <mergeCell ref="X354:Z354"/>
    <mergeCell ref="U370:W370"/>
    <mergeCell ref="H356:P356"/>
    <mergeCell ref="H357:P357"/>
    <mergeCell ref="U385:W385"/>
    <mergeCell ref="AA390:AC390"/>
    <mergeCell ref="X365:Z365"/>
    <mergeCell ref="X392:Z392"/>
    <mergeCell ref="H391:P391"/>
    <mergeCell ref="Q364:T364"/>
    <mergeCell ref="X376:Z376"/>
    <mergeCell ref="X377:Z377"/>
    <mergeCell ref="U390:W390"/>
    <mergeCell ref="U391:W391"/>
    <mergeCell ref="U387:W387"/>
    <mergeCell ref="U388:W388"/>
    <mergeCell ref="U365:W365"/>
    <mergeCell ref="U366:W366"/>
    <mergeCell ref="X366:Z366"/>
    <mergeCell ref="X390:Z390"/>
    <mergeCell ref="X379:Z379"/>
    <mergeCell ref="X380:Z380"/>
    <mergeCell ref="H383:P383"/>
    <mergeCell ref="H378:P378"/>
    <mergeCell ref="F359:G359"/>
    <mergeCell ref="F361:G361"/>
    <mergeCell ref="F375:G375"/>
    <mergeCell ref="F376:G376"/>
    <mergeCell ref="F377:G377"/>
    <mergeCell ref="F378:G378"/>
    <mergeCell ref="F369:G369"/>
    <mergeCell ref="F373:G373"/>
    <mergeCell ref="F368:G368"/>
    <mergeCell ref="F372:G372"/>
    <mergeCell ref="F391:G391"/>
    <mergeCell ref="H388:P388"/>
    <mergeCell ref="H382:P382"/>
    <mergeCell ref="F386:G386"/>
    <mergeCell ref="Q368:T368"/>
    <mergeCell ref="H367:P367"/>
    <mergeCell ref="H368:P368"/>
    <mergeCell ref="Q366:T366"/>
    <mergeCell ref="Q372:T372"/>
    <mergeCell ref="H366:P366"/>
    <mergeCell ref="F365:G365"/>
    <mergeCell ref="H362:P362"/>
    <mergeCell ref="F366:G366"/>
    <mergeCell ref="Q369:T369"/>
    <mergeCell ref="H365:P365"/>
    <mergeCell ref="U360:W360"/>
    <mergeCell ref="U361:W361"/>
    <mergeCell ref="H370:P370"/>
    <mergeCell ref="B345:B347"/>
    <mergeCell ref="B348:B358"/>
    <mergeCell ref="B359:B368"/>
    <mergeCell ref="H390:P390"/>
    <mergeCell ref="Q382:T382"/>
    <mergeCell ref="Q383:T383"/>
    <mergeCell ref="Q384:T384"/>
    <mergeCell ref="Q385:T385"/>
    <mergeCell ref="Q386:T386"/>
    <mergeCell ref="Q387:T387"/>
    <mergeCell ref="X344:Z344"/>
    <mergeCell ref="F347:G347"/>
    <mergeCell ref="F374:G374"/>
    <mergeCell ref="Q379:T379"/>
    <mergeCell ref="Q380:T380"/>
    <mergeCell ref="Q381:T381"/>
    <mergeCell ref="U347:W347"/>
    <mergeCell ref="U348:W348"/>
    <mergeCell ref="H377:P377"/>
    <mergeCell ref="H360:P360"/>
    <mergeCell ref="F357:G357"/>
    <mergeCell ref="F358:G358"/>
    <mergeCell ref="U355:W355"/>
    <mergeCell ref="F352:G352"/>
    <mergeCell ref="F356:G356"/>
    <mergeCell ref="F355:G355"/>
    <mergeCell ref="X372:Z372"/>
    <mergeCell ref="Q370:T370"/>
    <mergeCell ref="Q371:T371"/>
    <mergeCell ref="AA327:AD327"/>
    <mergeCell ref="L328:M328"/>
    <mergeCell ref="F351:G351"/>
    <mergeCell ref="AA351:AC351"/>
    <mergeCell ref="AA352:AC352"/>
    <mergeCell ref="X355:Z355"/>
    <mergeCell ref="H332:K332"/>
    <mergeCell ref="Q345:T345"/>
    <mergeCell ref="X348:Z348"/>
    <mergeCell ref="F345:G345"/>
    <mergeCell ref="F353:G353"/>
    <mergeCell ref="F346:G346"/>
    <mergeCell ref="U353:W353"/>
    <mergeCell ref="AA353:AC353"/>
    <mergeCell ref="L329:M329"/>
    <mergeCell ref="AA329:AD329"/>
    <mergeCell ref="U345:W345"/>
    <mergeCell ref="F348:G348"/>
    <mergeCell ref="F349:G349"/>
    <mergeCell ref="AA332:AD332"/>
    <mergeCell ref="B334:AD334"/>
    <mergeCell ref="B335:AD335"/>
    <mergeCell ref="B185:AD185"/>
    <mergeCell ref="U350:W350"/>
    <mergeCell ref="U351:W351"/>
    <mergeCell ref="U352:W352"/>
    <mergeCell ref="C166:AD166"/>
    <mergeCell ref="C285:G287"/>
    <mergeCell ref="B231:AD231"/>
    <mergeCell ref="AA287:AD287"/>
    <mergeCell ref="N303:Z303"/>
    <mergeCell ref="AA362:AC362"/>
    <mergeCell ref="U346:W346"/>
    <mergeCell ref="X349:Z349"/>
    <mergeCell ref="X350:Z350"/>
    <mergeCell ref="X351:Z351"/>
    <mergeCell ref="X352:Z352"/>
    <mergeCell ref="Q349:T349"/>
    <mergeCell ref="Q350:T350"/>
    <mergeCell ref="AA349:AC349"/>
    <mergeCell ref="AA350:AC350"/>
    <mergeCell ref="U349:W349"/>
    <mergeCell ref="X346:Z346"/>
    <mergeCell ref="X347:Z347"/>
    <mergeCell ref="H345:P345"/>
    <mergeCell ref="Q354:T354"/>
    <mergeCell ref="AA354:AC354"/>
    <mergeCell ref="AA355:AC355"/>
    <mergeCell ref="H359:P359"/>
    <mergeCell ref="H348:P348"/>
    <mergeCell ref="AA358:AC358"/>
    <mergeCell ref="X358:Z358"/>
    <mergeCell ref="AA359:AC359"/>
    <mergeCell ref="Q359:T359"/>
    <mergeCell ref="Q362:T362"/>
    <mergeCell ref="Q363:T363"/>
    <mergeCell ref="AA357:AC357"/>
    <mergeCell ref="F364:G364"/>
    <mergeCell ref="U364:W364"/>
    <mergeCell ref="AA360:AC360"/>
    <mergeCell ref="U359:W359"/>
    <mergeCell ref="U357:W357"/>
    <mergeCell ref="Q358:T358"/>
    <mergeCell ref="C115:AD115"/>
    <mergeCell ref="U344:W344"/>
    <mergeCell ref="H347:P347"/>
    <mergeCell ref="Q355:T355"/>
    <mergeCell ref="Q356:T356"/>
    <mergeCell ref="Q357:T357"/>
    <mergeCell ref="Q346:T346"/>
    <mergeCell ref="H350:P350"/>
    <mergeCell ref="H351:P351"/>
    <mergeCell ref="H352:P352"/>
    <mergeCell ref="H343:P344"/>
    <mergeCell ref="AA345:AC345"/>
    <mergeCell ref="AA346:AC346"/>
    <mergeCell ref="AA347:AC347"/>
    <mergeCell ref="AA348:AC348"/>
    <mergeCell ref="X345:Z345"/>
    <mergeCell ref="F350:G350"/>
    <mergeCell ref="H353:P353"/>
    <mergeCell ref="H354:P354"/>
    <mergeCell ref="H355:P355"/>
    <mergeCell ref="AA344:AC344"/>
    <mergeCell ref="AA314:AD314"/>
    <mergeCell ref="B170:AD170"/>
    <mergeCell ref="Q407:S407"/>
    <mergeCell ref="N422:P422"/>
    <mergeCell ref="N420:P420"/>
    <mergeCell ref="X356:Z356"/>
    <mergeCell ref="X357:Z357"/>
    <mergeCell ref="U368:W368"/>
    <mergeCell ref="C327:G331"/>
    <mergeCell ref="C338:AD338"/>
    <mergeCell ref="Q351:T351"/>
    <mergeCell ref="Q352:T352"/>
    <mergeCell ref="E77:Q77"/>
    <mergeCell ref="R77:U77"/>
    <mergeCell ref="E78:Q78"/>
    <mergeCell ref="R78:U78"/>
    <mergeCell ref="Q373:T373"/>
    <mergeCell ref="Q353:T353"/>
    <mergeCell ref="U371:W371"/>
    <mergeCell ref="Q347:T347"/>
    <mergeCell ref="Q348:T348"/>
    <mergeCell ref="Q377:T377"/>
    <mergeCell ref="AA368:AC368"/>
    <mergeCell ref="H372:P372"/>
    <mergeCell ref="C401:AD401"/>
    <mergeCell ref="AA366:AC366"/>
    <mergeCell ref="AA370:AC370"/>
    <mergeCell ref="AA367:AC367"/>
    <mergeCell ref="AA369:AC369"/>
    <mergeCell ref="H363:P363"/>
    <mergeCell ref="H358:P358"/>
    <mergeCell ref="F367:G367"/>
    <mergeCell ref="AA356:AC356"/>
    <mergeCell ref="X367:Z367"/>
    <mergeCell ref="Q376:T376"/>
    <mergeCell ref="Q374:T374"/>
    <mergeCell ref="Q343:T344"/>
    <mergeCell ref="H349:P349"/>
    <mergeCell ref="Q367:T367"/>
    <mergeCell ref="AA371:AC371"/>
    <mergeCell ref="AA361:AC361"/>
    <mergeCell ref="AA365:AC365"/>
    <mergeCell ref="Q365:T365"/>
    <mergeCell ref="H361:P361"/>
    <mergeCell ref="E47:Q47"/>
    <mergeCell ref="E48:Q48"/>
    <mergeCell ref="E49:Q49"/>
    <mergeCell ref="E50:Q50"/>
    <mergeCell ref="E51:Q51"/>
    <mergeCell ref="E52:Q52"/>
    <mergeCell ref="E45:Q45"/>
    <mergeCell ref="E67:Q67"/>
    <mergeCell ref="U363:W363"/>
    <mergeCell ref="U362:W362"/>
    <mergeCell ref="X360:Z360"/>
    <mergeCell ref="AA364:AC364"/>
    <mergeCell ref="X361:Z361"/>
    <mergeCell ref="X362:Z362"/>
    <mergeCell ref="U356:W356"/>
    <mergeCell ref="X363:Z363"/>
    <mergeCell ref="X364:Z364"/>
    <mergeCell ref="X359:Z359"/>
    <mergeCell ref="U358:W358"/>
    <mergeCell ref="AA363:AC363"/>
    <mergeCell ref="Q360:T360"/>
    <mergeCell ref="Q361:T361"/>
    <mergeCell ref="A448:A452"/>
    <mergeCell ref="B448:D452"/>
    <mergeCell ref="G446:M446"/>
    <mergeCell ref="N448:P448"/>
    <mergeCell ref="N449:P449"/>
    <mergeCell ref="N450:P450"/>
    <mergeCell ref="N438:P438"/>
    <mergeCell ref="N451:P451"/>
    <mergeCell ref="N452:P452"/>
    <mergeCell ref="Q444:S444"/>
    <mergeCell ref="A420:A429"/>
    <mergeCell ref="A440:A447"/>
    <mergeCell ref="B440:D447"/>
    <mergeCell ref="C399:AD399"/>
    <mergeCell ref="C400:AD400"/>
    <mergeCell ref="E408:F408"/>
    <mergeCell ref="E441:F441"/>
    <mergeCell ref="Q445:S445"/>
    <mergeCell ref="N440:P440"/>
    <mergeCell ref="A404:D405"/>
    <mergeCell ref="E404:F405"/>
    <mergeCell ref="G404:M405"/>
    <mergeCell ref="N404:P405"/>
    <mergeCell ref="Q404:S405"/>
    <mergeCell ref="A406:A408"/>
    <mergeCell ref="B406:D408"/>
    <mergeCell ref="E410:F410"/>
    <mergeCell ref="N416:P416"/>
    <mergeCell ref="A436:A439"/>
    <mergeCell ref="E413:F413"/>
    <mergeCell ref="E414:F414"/>
    <mergeCell ref="G413:M413"/>
    <mergeCell ref="C315:G318"/>
    <mergeCell ref="E73:Q73"/>
    <mergeCell ref="B315:B318"/>
    <mergeCell ref="A430:A435"/>
    <mergeCell ref="B430:D435"/>
    <mergeCell ref="N421:P421"/>
    <mergeCell ref="N419:P419"/>
    <mergeCell ref="Q419:S419"/>
    <mergeCell ref="G417:M417"/>
    <mergeCell ref="G418:M418"/>
    <mergeCell ref="N417:P417"/>
    <mergeCell ref="Q417:S417"/>
    <mergeCell ref="N418:P418"/>
    <mergeCell ref="G422:M422"/>
    <mergeCell ref="G421:M421"/>
    <mergeCell ref="G419:M419"/>
    <mergeCell ref="Q406:S406"/>
    <mergeCell ref="Q415:S415"/>
    <mergeCell ref="G415:M415"/>
    <mergeCell ref="G416:M416"/>
    <mergeCell ref="E419:F419"/>
    <mergeCell ref="G414:M414"/>
    <mergeCell ref="Q409:S409"/>
    <mergeCell ref="E412:F412"/>
    <mergeCell ref="Q413:S413"/>
    <mergeCell ref="Q414:S414"/>
    <mergeCell ref="C398:AD398"/>
    <mergeCell ref="C397:AD397"/>
    <mergeCell ref="B420:D429"/>
    <mergeCell ref="G406:M406"/>
    <mergeCell ref="G407:M407"/>
    <mergeCell ref="E426:F426"/>
    <mergeCell ref="K465:Y465"/>
    <mergeCell ref="K466:Y466"/>
    <mergeCell ref="J458:Y458"/>
    <mergeCell ref="N447:P447"/>
    <mergeCell ref="G451:M451"/>
    <mergeCell ref="E448:F448"/>
    <mergeCell ref="E449:F449"/>
    <mergeCell ref="G448:M448"/>
    <mergeCell ref="Q448:S448"/>
    <mergeCell ref="G449:M449"/>
    <mergeCell ref="G450:M450"/>
    <mergeCell ref="Q451:S451"/>
    <mergeCell ref="E447:F447"/>
    <mergeCell ref="E451:F451"/>
    <mergeCell ref="Q452:S452"/>
    <mergeCell ref="G452:M452"/>
    <mergeCell ref="Q453:S453"/>
    <mergeCell ref="K464:Y464"/>
    <mergeCell ref="Q447:S447"/>
    <mergeCell ref="G447:M447"/>
    <mergeCell ref="K460:Y460"/>
    <mergeCell ref="B436:D439"/>
    <mergeCell ref="E407:F407"/>
    <mergeCell ref="N406:P406"/>
    <mergeCell ref="E409:F409"/>
    <mergeCell ref="N411:P411"/>
    <mergeCell ref="N412:P412"/>
    <mergeCell ref="N413:P413"/>
    <mergeCell ref="N414:P414"/>
    <mergeCell ref="N409:P409"/>
    <mergeCell ref="A409:A419"/>
    <mergeCell ref="B409:D419"/>
    <mergeCell ref="N415:P415"/>
    <mergeCell ref="Q416:S416"/>
    <mergeCell ref="Q418:S418"/>
    <mergeCell ref="Q422:S422"/>
    <mergeCell ref="N424:P424"/>
    <mergeCell ref="Q421:S421"/>
    <mergeCell ref="G438:M438"/>
    <mergeCell ref="G427:M427"/>
    <mergeCell ref="E430:F430"/>
    <mergeCell ref="Q431:S431"/>
    <mergeCell ref="E431:F431"/>
    <mergeCell ref="N410:P410"/>
    <mergeCell ref="G410:M410"/>
    <mergeCell ref="G411:M411"/>
    <mergeCell ref="G412:M412"/>
    <mergeCell ref="Q411:S411"/>
    <mergeCell ref="N426:P426"/>
    <mergeCell ref="E420:F420"/>
    <mergeCell ref="N423:P423"/>
    <mergeCell ref="E415:F415"/>
    <mergeCell ref="Q420:S420"/>
    <mergeCell ref="G444:M444"/>
    <mergeCell ref="E411:F411"/>
    <mergeCell ref="Q412:S412"/>
    <mergeCell ref="E421:F421"/>
    <mergeCell ref="Q437:S437"/>
    <mergeCell ref="E418:F418"/>
    <mergeCell ref="E416:F416"/>
    <mergeCell ref="E417:F417"/>
    <mergeCell ref="G420:M420"/>
    <mergeCell ref="N443:P443"/>
    <mergeCell ref="Q436:S436"/>
    <mergeCell ref="E429:F429"/>
    <mergeCell ref="E424:F424"/>
    <mergeCell ref="Q441:S441"/>
    <mergeCell ref="Q442:S442"/>
    <mergeCell ref="Q443:S443"/>
    <mergeCell ref="E437:F437"/>
    <mergeCell ref="Q433:S433"/>
    <mergeCell ref="Q434:S434"/>
    <mergeCell ref="Q435:S435"/>
    <mergeCell ref="Q423:S423"/>
    <mergeCell ref="Q424:S424"/>
    <mergeCell ref="Q425:S425"/>
    <mergeCell ref="Q426:S426"/>
    <mergeCell ref="N442:P442"/>
    <mergeCell ref="E442:F442"/>
    <mergeCell ref="E435:F435"/>
    <mergeCell ref="E434:F434"/>
    <mergeCell ref="G425:M425"/>
    <mergeCell ref="G426:M426"/>
    <mergeCell ref="E444:F444"/>
    <mergeCell ref="N435:P435"/>
    <mergeCell ref="G440:M440"/>
    <mergeCell ref="E443:F443"/>
    <mergeCell ref="E439:F439"/>
    <mergeCell ref="E440:F440"/>
    <mergeCell ref="E438:F438"/>
    <mergeCell ref="AB482:AC482"/>
    <mergeCell ref="X479:Y479"/>
    <mergeCell ref="Z479:AA479"/>
    <mergeCell ref="AB479:AC479"/>
    <mergeCell ref="X482:Y482"/>
    <mergeCell ref="E432:F432"/>
    <mergeCell ref="V473:W473"/>
    <mergeCell ref="V474:W474"/>
    <mergeCell ref="Z474:AA474"/>
    <mergeCell ref="AB474:AC474"/>
    <mergeCell ref="F482:G482"/>
    <mergeCell ref="V482:W482"/>
    <mergeCell ref="F480:G480"/>
    <mergeCell ref="V480:W480"/>
    <mergeCell ref="Z476:AA476"/>
    <mergeCell ref="S475:U475"/>
    <mergeCell ref="G437:M437"/>
    <mergeCell ref="E436:F436"/>
    <mergeCell ref="N436:P436"/>
    <mergeCell ref="N441:P441"/>
    <mergeCell ref="G441:M441"/>
    <mergeCell ref="G442:M442"/>
    <mergeCell ref="K461:Y461"/>
    <mergeCell ref="Q438:S438"/>
    <mergeCell ref="Q440:S440"/>
    <mergeCell ref="Q449:S449"/>
    <mergeCell ref="Q450:S450"/>
    <mergeCell ref="C531:AD531"/>
    <mergeCell ref="Q439:S439"/>
    <mergeCell ref="C592:AD592"/>
    <mergeCell ref="B530:AD530"/>
    <mergeCell ref="N439:P439"/>
    <mergeCell ref="N433:P433"/>
    <mergeCell ref="N434:P434"/>
    <mergeCell ref="F476:G476"/>
    <mergeCell ref="V476:W476"/>
    <mergeCell ref="S477:U477"/>
    <mergeCell ref="F477:G477"/>
    <mergeCell ref="X477:Y477"/>
    <mergeCell ref="V477:W477"/>
    <mergeCell ref="P477:R477"/>
    <mergeCell ref="H479:O479"/>
    <mergeCell ref="P479:R479"/>
    <mergeCell ref="P480:R480"/>
    <mergeCell ref="P481:R481"/>
    <mergeCell ref="V478:W478"/>
    <mergeCell ref="X480:Y480"/>
    <mergeCell ref="B555:AD555"/>
    <mergeCell ref="B539:AD539"/>
    <mergeCell ref="B546:AD546"/>
    <mergeCell ref="B523:AD523"/>
    <mergeCell ref="C547:AD547"/>
    <mergeCell ref="B467:AD467"/>
    <mergeCell ref="C563:AD563"/>
    <mergeCell ref="B584:AD584"/>
    <mergeCell ref="E452:F452"/>
    <mergeCell ref="E450:F450"/>
    <mergeCell ref="G435:M435"/>
    <mergeCell ref="B454:AD454"/>
    <mergeCell ref="AB428:AD428"/>
    <mergeCell ref="AB429:AD429"/>
    <mergeCell ref="AB430:AD430"/>
    <mergeCell ref="AB431:AD431"/>
    <mergeCell ref="AB432:AD432"/>
    <mergeCell ref="AB433:AD433"/>
    <mergeCell ref="AB434:AD434"/>
    <mergeCell ref="AB452:AD452"/>
    <mergeCell ref="B455:AD455"/>
    <mergeCell ref="N425:P425"/>
    <mergeCell ref="N430:P430"/>
    <mergeCell ref="N431:P431"/>
    <mergeCell ref="F487:G487"/>
    <mergeCell ref="V487:W487"/>
    <mergeCell ref="V486:W486"/>
    <mergeCell ref="S484:U484"/>
    <mergeCell ref="S485:U485"/>
    <mergeCell ref="Q429:S429"/>
    <mergeCell ref="E428:F428"/>
    <mergeCell ref="N427:P427"/>
    <mergeCell ref="N428:P428"/>
    <mergeCell ref="G430:M430"/>
    <mergeCell ref="G428:M428"/>
    <mergeCell ref="G429:M429"/>
    <mergeCell ref="N432:P432"/>
    <mergeCell ref="N437:P437"/>
    <mergeCell ref="Q432:S432"/>
    <mergeCell ref="N429:P429"/>
    <mergeCell ref="E433:F433"/>
    <mergeCell ref="G443:M443"/>
    <mergeCell ref="G433:M433"/>
    <mergeCell ref="G439:M439"/>
    <mergeCell ref="AB418:AD418"/>
    <mergeCell ref="AB419:AD419"/>
    <mergeCell ref="AB420:AD420"/>
    <mergeCell ref="AB421:AD421"/>
    <mergeCell ref="K462:Y462"/>
    <mergeCell ref="K459:Y459"/>
    <mergeCell ref="K463:Y463"/>
    <mergeCell ref="N322:Z322"/>
    <mergeCell ref="N323:Z323"/>
    <mergeCell ref="N324:Z324"/>
    <mergeCell ref="N325:Z325"/>
    <mergeCell ref="AA318:AD318"/>
    <mergeCell ref="L326:M326"/>
    <mergeCell ref="L324:M324"/>
    <mergeCell ref="L325:M325"/>
    <mergeCell ref="L318:M318"/>
    <mergeCell ref="N319:Z319"/>
    <mergeCell ref="Q427:S427"/>
    <mergeCell ref="Q428:S428"/>
    <mergeCell ref="G432:M432"/>
    <mergeCell ref="G431:M431"/>
    <mergeCell ref="AB422:AD422"/>
    <mergeCell ref="AB423:AD423"/>
    <mergeCell ref="AB424:AD424"/>
    <mergeCell ref="AB425:AD425"/>
    <mergeCell ref="AB426:AD426"/>
    <mergeCell ref="AB427:AD427"/>
    <mergeCell ref="C340:AD340"/>
    <mergeCell ref="C337:AD337"/>
    <mergeCell ref="L327:M327"/>
    <mergeCell ref="L322:M322"/>
    <mergeCell ref="H327:K331"/>
    <mergeCell ref="AA299:AD299"/>
    <mergeCell ref="B285:B287"/>
    <mergeCell ref="B288:B298"/>
    <mergeCell ref="B299:B308"/>
    <mergeCell ref="L308:M308"/>
    <mergeCell ref="N312:Z312"/>
    <mergeCell ref="B186:AD186"/>
    <mergeCell ref="E425:F425"/>
    <mergeCell ref="E427:F427"/>
    <mergeCell ref="G436:M436"/>
    <mergeCell ref="E423:F423"/>
    <mergeCell ref="G423:M423"/>
    <mergeCell ref="G424:M424"/>
    <mergeCell ref="Q430:S430"/>
    <mergeCell ref="G434:M434"/>
    <mergeCell ref="E422:F422"/>
    <mergeCell ref="H319:K326"/>
    <mergeCell ref="G408:M408"/>
    <mergeCell ref="E406:F406"/>
    <mergeCell ref="B343:E344"/>
    <mergeCell ref="F343:G344"/>
    <mergeCell ref="N320:Z320"/>
    <mergeCell ref="L321:M321"/>
    <mergeCell ref="B327:B331"/>
    <mergeCell ref="B319:B326"/>
    <mergeCell ref="U343:AC343"/>
    <mergeCell ref="AB415:AD415"/>
    <mergeCell ref="C280:AD280"/>
    <mergeCell ref="C256:AD256"/>
    <mergeCell ref="C251:AD251"/>
    <mergeCell ref="N309:Z309"/>
    <mergeCell ref="N310:Z310"/>
    <mergeCell ref="N288:Z288"/>
    <mergeCell ref="C232:AD232"/>
    <mergeCell ref="C244:AD244"/>
    <mergeCell ref="C212:AD212"/>
    <mergeCell ref="C233:AD233"/>
    <mergeCell ref="L289:M289"/>
    <mergeCell ref="L288:M288"/>
    <mergeCell ref="AA288:AD288"/>
    <mergeCell ref="AA309:AD309"/>
    <mergeCell ref="B187:AD187"/>
    <mergeCell ref="AA292:AD292"/>
    <mergeCell ref="AA302:AD302"/>
    <mergeCell ref="B309:B314"/>
    <mergeCell ref="B284:G284"/>
    <mergeCell ref="H284:K284"/>
    <mergeCell ref="L284:M284"/>
    <mergeCell ref="N284:Z284"/>
    <mergeCell ref="AA284:AD284"/>
    <mergeCell ref="C257:AD257"/>
    <mergeCell ref="C261:AD261"/>
    <mergeCell ref="B245:AD245"/>
    <mergeCell ref="C218:AD218"/>
    <mergeCell ref="C249:AD249"/>
    <mergeCell ref="N307:Z307"/>
    <mergeCell ref="B279:AD279"/>
    <mergeCell ref="AA286:AD286"/>
    <mergeCell ref="L290:M290"/>
    <mergeCell ref="N295:Z295"/>
    <mergeCell ref="AA290:AD290"/>
    <mergeCell ref="AA310:AD310"/>
    <mergeCell ref="L310:M310"/>
    <mergeCell ref="L312:M312"/>
    <mergeCell ref="C258:AD258"/>
    <mergeCell ref="C250:AD250"/>
    <mergeCell ref="C254:AD254"/>
    <mergeCell ref="C252:AD252"/>
    <mergeCell ref="C253:AD253"/>
    <mergeCell ref="C255:AD255"/>
    <mergeCell ref="R39:X39"/>
    <mergeCell ref="R40:X40"/>
    <mergeCell ref="R41:X41"/>
    <mergeCell ref="R42:X42"/>
    <mergeCell ref="C162:AD162"/>
    <mergeCell ref="C164:AD164"/>
    <mergeCell ref="R43:X43"/>
    <mergeCell ref="R44:X44"/>
    <mergeCell ref="Z68:AC68"/>
    <mergeCell ref="AB8:AD8"/>
    <mergeCell ref="Q108:R108"/>
    <mergeCell ref="U108:V108"/>
    <mergeCell ref="W108:X108"/>
    <mergeCell ref="R67:U67"/>
    <mergeCell ref="R79:U79"/>
    <mergeCell ref="R65:U65"/>
    <mergeCell ref="E66:Q66"/>
    <mergeCell ref="R66:U66"/>
    <mergeCell ref="D63:Q64"/>
    <mergeCell ref="R63:AC63"/>
    <mergeCell ref="R64:U64"/>
    <mergeCell ref="V64:Y64"/>
    <mergeCell ref="Z64:AC64"/>
    <mergeCell ref="V65:Y65"/>
    <mergeCell ref="Z65:AC65"/>
    <mergeCell ref="V66:Y66"/>
    <mergeCell ref="R53:X53"/>
    <mergeCell ref="R54:X54"/>
    <mergeCell ref="E46:Q46"/>
    <mergeCell ref="C59:AD59"/>
    <mergeCell ref="C60:AD60"/>
    <mergeCell ref="V69:Y69"/>
    <mergeCell ref="C107:M107"/>
    <mergeCell ref="AA108:AB108"/>
    <mergeCell ref="E42:Q42"/>
    <mergeCell ref="B7:AD7"/>
    <mergeCell ref="B11:AD11"/>
    <mergeCell ref="B12:AD12"/>
    <mergeCell ref="B27:AD27"/>
    <mergeCell ref="C21:AD21"/>
    <mergeCell ref="C20:AD20"/>
    <mergeCell ref="C16:AD16"/>
    <mergeCell ref="C93:AD93"/>
    <mergeCell ref="C13:AD13"/>
    <mergeCell ref="E43:Q43"/>
    <mergeCell ref="E44:Q44"/>
    <mergeCell ref="C96:AD96"/>
    <mergeCell ref="Z66:AC66"/>
    <mergeCell ref="V67:Y67"/>
    <mergeCell ref="Z67:AC67"/>
    <mergeCell ref="V68:Y68"/>
    <mergeCell ref="D39:Q39"/>
    <mergeCell ref="I53:Q53"/>
    <mergeCell ref="B153:AD153"/>
    <mergeCell ref="C161:AD161"/>
    <mergeCell ref="R120:AD120"/>
    <mergeCell ref="AA105:AB106"/>
    <mergeCell ref="U105:V106"/>
    <mergeCell ref="W105:X106"/>
    <mergeCell ref="Y105:Z106"/>
    <mergeCell ref="B112:AD112"/>
    <mergeCell ref="R117:AD117"/>
    <mergeCell ref="Q105:R106"/>
    <mergeCell ref="S105:T106"/>
    <mergeCell ref="C108:M108"/>
    <mergeCell ref="N108:P108"/>
    <mergeCell ref="AC108:AD108"/>
    <mergeCell ref="AC104:AD106"/>
    <mergeCell ref="S108:T108"/>
    <mergeCell ref="Q107:R107"/>
    <mergeCell ref="B137:AB137"/>
    <mergeCell ref="B148:AB148"/>
    <mergeCell ref="B156:AB156"/>
    <mergeCell ref="B1:AD6"/>
    <mergeCell ref="C95:AD95"/>
    <mergeCell ref="R74:U74"/>
    <mergeCell ref="E75:Q75"/>
    <mergeCell ref="R75:U75"/>
    <mergeCell ref="E76:Q76"/>
    <mergeCell ref="R76:U76"/>
    <mergeCell ref="E68:Q68"/>
    <mergeCell ref="R68:U68"/>
    <mergeCell ref="E69:Q69"/>
    <mergeCell ref="R69:U69"/>
    <mergeCell ref="E70:Q70"/>
    <mergeCell ref="R70:U70"/>
    <mergeCell ref="E71:Q71"/>
    <mergeCell ref="R71:U71"/>
    <mergeCell ref="B58:AD58"/>
    <mergeCell ref="E65:Q65"/>
    <mergeCell ref="C36:AD36"/>
    <mergeCell ref="B35:AD35"/>
    <mergeCell ref="B19:AD19"/>
    <mergeCell ref="C28:AD28"/>
    <mergeCell ref="B9:L9"/>
    <mergeCell ref="V78:Y78"/>
    <mergeCell ref="Z78:AC78"/>
    <mergeCell ref="R45:X45"/>
    <mergeCell ref="R46:X46"/>
    <mergeCell ref="R47:X47"/>
    <mergeCell ref="R48:X48"/>
    <mergeCell ref="R49:X49"/>
    <mergeCell ref="R50:X50"/>
    <mergeCell ref="R51:X51"/>
    <mergeCell ref="R52:X52"/>
    <mergeCell ref="AA296:AD296"/>
    <mergeCell ref="AA298:AD298"/>
    <mergeCell ref="L302:M302"/>
    <mergeCell ref="B549:E549"/>
    <mergeCell ref="AA308:AD308"/>
    <mergeCell ref="C14:AD14"/>
    <mergeCell ref="C15:AD15"/>
    <mergeCell ref="C213:AD213"/>
    <mergeCell ref="C17:AD17"/>
    <mergeCell ref="E40:Q40"/>
    <mergeCell ref="C29:AD29"/>
    <mergeCell ref="C37:AD37"/>
    <mergeCell ref="C128:AD128"/>
    <mergeCell ref="B172:AD172"/>
    <mergeCell ref="C211:AD211"/>
    <mergeCell ref="R123:AD123"/>
    <mergeCell ref="C123:P123"/>
    <mergeCell ref="C91:AD91"/>
    <mergeCell ref="C118:P118"/>
    <mergeCell ref="R118:AD118"/>
    <mergeCell ref="C119:P119"/>
    <mergeCell ref="R119:AD119"/>
    <mergeCell ref="B90:AD90"/>
    <mergeCell ref="C92:AD92"/>
    <mergeCell ref="C117:P117"/>
    <mergeCell ref="C173:AD173"/>
    <mergeCell ref="AC107:AD107"/>
    <mergeCell ref="B104:M106"/>
    <mergeCell ref="N104:P106"/>
    <mergeCell ref="C154:AD154"/>
    <mergeCell ref="B127:AD127"/>
    <mergeCell ref="B98:AD98"/>
    <mergeCell ref="C165:AD165"/>
    <mergeCell ref="R122:AD122"/>
    <mergeCell ref="C155:AD155"/>
    <mergeCell ref="C174:AD174"/>
    <mergeCell ref="C189:AD189"/>
    <mergeCell ref="E41:Q41"/>
    <mergeCell ref="C61:AD61"/>
    <mergeCell ref="V79:Y79"/>
    <mergeCell ref="C94:AD94"/>
    <mergeCell ref="B533:E533"/>
    <mergeCell ref="B535:E535"/>
    <mergeCell ref="C188:AD188"/>
    <mergeCell ref="C288:G298"/>
    <mergeCell ref="L285:M285"/>
    <mergeCell ref="N285:Z285"/>
    <mergeCell ref="AA285:AD285"/>
    <mergeCell ref="C247:AD247"/>
    <mergeCell ref="C246:AD246"/>
    <mergeCell ref="C121:P121"/>
    <mergeCell ref="B146:AD146"/>
    <mergeCell ref="C219:W219"/>
    <mergeCell ref="C85:AD85"/>
    <mergeCell ref="C86:AD86"/>
    <mergeCell ref="C87:AD87"/>
    <mergeCell ref="C88:AD88"/>
    <mergeCell ref="C89:AD89"/>
    <mergeCell ref="L330:M330"/>
    <mergeCell ref="AA330:AD330"/>
    <mergeCell ref="N291:Z291"/>
    <mergeCell ref="Q104:AB104"/>
    <mergeCell ref="B203:AD203"/>
    <mergeCell ref="B210:AD210"/>
    <mergeCell ref="C122:P122"/>
    <mergeCell ref="N107:P107"/>
    <mergeCell ref="C99:AD99"/>
    <mergeCell ref="C190:AD190"/>
    <mergeCell ref="C100:AD100"/>
    <mergeCell ref="C101:AD101"/>
    <mergeCell ref="L293:M293"/>
    <mergeCell ref="S107:T107"/>
    <mergeCell ref="B596:AD596"/>
    <mergeCell ref="B590:AD590"/>
    <mergeCell ref="C524:AD524"/>
    <mergeCell ref="AA304:AD304"/>
    <mergeCell ref="L313:M313"/>
    <mergeCell ref="AA313:AD313"/>
    <mergeCell ref="L305:M305"/>
    <mergeCell ref="AA305:AD305"/>
    <mergeCell ref="L319:M319"/>
    <mergeCell ref="AA319:AD319"/>
    <mergeCell ref="L320:M320"/>
    <mergeCell ref="AA320:AD320"/>
    <mergeCell ref="L309:M309"/>
    <mergeCell ref="N313:Z313"/>
    <mergeCell ref="C299:G308"/>
    <mergeCell ref="C309:G314"/>
    <mergeCell ref="C585:AD585"/>
    <mergeCell ref="C586:AD586"/>
    <mergeCell ref="C587:AD587"/>
    <mergeCell ref="L299:M299"/>
    <mergeCell ref="L311:M311"/>
    <mergeCell ref="N306:Z306"/>
    <mergeCell ref="N299:Z299"/>
    <mergeCell ref="N308:Z308"/>
    <mergeCell ref="C635:AC641"/>
    <mergeCell ref="B576:AD576"/>
    <mergeCell ref="B569:AD569"/>
    <mergeCell ref="C593:AD593"/>
    <mergeCell ref="N301:Z301"/>
    <mergeCell ref="L297:M297"/>
    <mergeCell ref="N302:Z302"/>
    <mergeCell ref="AA297:AD297"/>
    <mergeCell ref="L298:M298"/>
    <mergeCell ref="L301:M301"/>
    <mergeCell ref="N305:Z305"/>
    <mergeCell ref="AA301:AD301"/>
    <mergeCell ref="AA328:AD328"/>
    <mergeCell ref="H315:K318"/>
    <mergeCell ref="C588:AD588"/>
    <mergeCell ref="C589:AD589"/>
    <mergeCell ref="C540:AD540"/>
    <mergeCell ref="N330:Z330"/>
    <mergeCell ref="AA317:AD317"/>
    <mergeCell ref="AA322:AD322"/>
    <mergeCell ref="AA323:AD323"/>
    <mergeCell ref="AA324:AD324"/>
    <mergeCell ref="N327:Z327"/>
    <mergeCell ref="N328:Z328"/>
    <mergeCell ref="AA321:AD321"/>
    <mergeCell ref="AA312:AD312"/>
    <mergeCell ref="N300:Z300"/>
    <mergeCell ref="L307:M307"/>
    <mergeCell ref="N311:Z311"/>
    <mergeCell ref="AA307:AD307"/>
    <mergeCell ref="H309:K314"/>
    <mergeCell ref="AA311:AD311"/>
    <mergeCell ref="B617:AD617"/>
    <mergeCell ref="C598:AD598"/>
    <mergeCell ref="B562:AD562"/>
    <mergeCell ref="C577:AD577"/>
    <mergeCell ref="B583:AD583"/>
    <mergeCell ref="C644:AC650"/>
    <mergeCell ref="C653:AC659"/>
    <mergeCell ref="L317:M317"/>
    <mergeCell ref="B551:E551"/>
    <mergeCell ref="B565:D565"/>
    <mergeCell ref="B579:D579"/>
    <mergeCell ref="D140:F140"/>
    <mergeCell ref="D142:F142"/>
    <mergeCell ref="H197:AD197"/>
    <mergeCell ref="N331:Z331"/>
    <mergeCell ref="L300:M300"/>
    <mergeCell ref="N304:Z304"/>
    <mergeCell ref="AA300:AD300"/>
    <mergeCell ref="N316:Z316"/>
    <mergeCell ref="L294:M294"/>
    <mergeCell ref="L295:M295"/>
    <mergeCell ref="N289:Z289"/>
    <mergeCell ref="C147:AD147"/>
    <mergeCell ref="C623:AC623"/>
    <mergeCell ref="C624:AC624"/>
    <mergeCell ref="C591:AD591"/>
    <mergeCell ref="C618:AD618"/>
    <mergeCell ref="C612:AD612"/>
    <mergeCell ref="C597:AD597"/>
    <mergeCell ref="C594:AD594"/>
    <mergeCell ref="C556:AD556"/>
    <mergeCell ref="C570:AD570"/>
    <mergeCell ref="B269:E269"/>
    <mergeCell ref="B239:AD239"/>
    <mergeCell ref="C120:P120"/>
    <mergeCell ref="R121:AD121"/>
    <mergeCell ref="N286:Z286"/>
    <mergeCell ref="L287:M287"/>
    <mergeCell ref="N287:Z287"/>
    <mergeCell ref="C235:F235"/>
    <mergeCell ref="C204:AD204"/>
    <mergeCell ref="N292:Z292"/>
    <mergeCell ref="AA289:AD289"/>
    <mergeCell ref="Q410:S410"/>
    <mergeCell ref="B396:AD396"/>
    <mergeCell ref="B260:AD260"/>
    <mergeCell ref="B267:AD267"/>
    <mergeCell ref="N293:Z293"/>
    <mergeCell ref="AA293:AD293"/>
    <mergeCell ref="C339:AD339"/>
    <mergeCell ref="D271:G271"/>
    <mergeCell ref="D273:G273"/>
    <mergeCell ref="D275:G275"/>
    <mergeCell ref="L296:M296"/>
    <mergeCell ref="L291:M291"/>
    <mergeCell ref="N296:Z296"/>
    <mergeCell ref="AA291:AD291"/>
    <mergeCell ref="L292:M292"/>
    <mergeCell ref="N297:Z297"/>
    <mergeCell ref="C281:AD281"/>
    <mergeCell ref="L286:M286"/>
    <mergeCell ref="N294:Z294"/>
    <mergeCell ref="B136:AD136"/>
    <mergeCell ref="N326:Z326"/>
    <mergeCell ref="B84:AD84"/>
    <mergeCell ref="Z69:AC69"/>
    <mergeCell ref="V70:Y70"/>
    <mergeCell ref="Z70:AC70"/>
    <mergeCell ref="V71:Y71"/>
    <mergeCell ref="Z71:AC71"/>
    <mergeCell ref="V72:Y72"/>
    <mergeCell ref="Z72:AC72"/>
    <mergeCell ref="V73:Y73"/>
    <mergeCell ref="Z73:AC73"/>
    <mergeCell ref="V74:Y74"/>
    <mergeCell ref="Z74:AC74"/>
    <mergeCell ref="V75:Y75"/>
    <mergeCell ref="Z75:AC75"/>
    <mergeCell ref="V76:Y76"/>
    <mergeCell ref="Z76:AC76"/>
    <mergeCell ref="V77:Y77"/>
    <mergeCell ref="Z77:AC77"/>
    <mergeCell ref="B83:AD83"/>
    <mergeCell ref="Z79:AC79"/>
    <mergeCell ref="R73:U73"/>
    <mergeCell ref="E74:Q74"/>
    <mergeCell ref="E72:Q72"/>
    <mergeCell ref="R72:U72"/>
    <mergeCell ref="C102:AD102"/>
    <mergeCell ref="C113:AD113"/>
    <mergeCell ref="C114:AD114"/>
    <mergeCell ref="C282:AD282"/>
    <mergeCell ref="C341:AD341"/>
    <mergeCell ref="C402:AD402"/>
    <mergeCell ref="AB404:AD405"/>
    <mergeCell ref="T404:AA404"/>
    <mergeCell ref="AB406:AD406"/>
    <mergeCell ref="AB407:AD407"/>
    <mergeCell ref="AB408:AD408"/>
    <mergeCell ref="AB409:AD409"/>
    <mergeCell ref="AB410:AD410"/>
    <mergeCell ref="AB411:AD411"/>
    <mergeCell ref="AB412:AD412"/>
    <mergeCell ref="AB413:AD413"/>
    <mergeCell ref="AB414:AD414"/>
    <mergeCell ref="B138:D138"/>
    <mergeCell ref="Y108:Z108"/>
    <mergeCell ref="U107:V107"/>
    <mergeCell ref="W107:X107"/>
    <mergeCell ref="Y107:Z107"/>
    <mergeCell ref="AA107:AB107"/>
    <mergeCell ref="C248:AD248"/>
    <mergeCell ref="B240:AD240"/>
    <mergeCell ref="C241:AD241"/>
    <mergeCell ref="C242:AD242"/>
    <mergeCell ref="C243:AD243"/>
    <mergeCell ref="L315:M315"/>
    <mergeCell ref="N315:Z315"/>
    <mergeCell ref="AA325:AD325"/>
    <mergeCell ref="L323:M323"/>
    <mergeCell ref="AA303:AD303"/>
    <mergeCell ref="N298:Z298"/>
    <mergeCell ref="H285:K287"/>
    <mergeCell ref="H288:K298"/>
    <mergeCell ref="H299:K308"/>
    <mergeCell ref="AA294:AD294"/>
    <mergeCell ref="AA295:AD295"/>
    <mergeCell ref="L314:M314"/>
    <mergeCell ref="L304:M304"/>
    <mergeCell ref="AA315:AD315"/>
    <mergeCell ref="L316:M316"/>
    <mergeCell ref="L306:M306"/>
    <mergeCell ref="AA306:AD306"/>
    <mergeCell ref="N314:Z314"/>
    <mergeCell ref="AA326:AD326"/>
    <mergeCell ref="N321:Z321"/>
    <mergeCell ref="Q408:S408"/>
    <mergeCell ref="N408:P408"/>
    <mergeCell ref="Q392:T392"/>
    <mergeCell ref="H346:P346"/>
    <mergeCell ref="AA331:AD331"/>
    <mergeCell ref="N407:P407"/>
    <mergeCell ref="B393:AD393"/>
    <mergeCell ref="L303:M303"/>
    <mergeCell ref="N290:Z290"/>
    <mergeCell ref="N317:Z317"/>
    <mergeCell ref="N318:Z318"/>
    <mergeCell ref="AA316:AD316"/>
    <mergeCell ref="N329:Z329"/>
    <mergeCell ref="B336:AD336"/>
    <mergeCell ref="C319:G326"/>
    <mergeCell ref="L331:M331"/>
    <mergeCell ref="AB416:AD416"/>
    <mergeCell ref="AB417:AD417"/>
    <mergeCell ref="G409:M409"/>
    <mergeCell ref="B456:AD456"/>
    <mergeCell ref="B457:AD457"/>
    <mergeCell ref="B520:AD520"/>
    <mergeCell ref="B521:AD521"/>
    <mergeCell ref="C468:AD468"/>
    <mergeCell ref="AB435:AD435"/>
    <mergeCell ref="AB436:AD436"/>
    <mergeCell ref="AB437:AD437"/>
    <mergeCell ref="AB438:AD438"/>
    <mergeCell ref="AB439:AD439"/>
    <mergeCell ref="AB440:AD440"/>
    <mergeCell ref="AB441:AD441"/>
    <mergeCell ref="AB442:AD442"/>
    <mergeCell ref="AB443:AD443"/>
    <mergeCell ref="AB444:AD444"/>
    <mergeCell ref="AB445:AD445"/>
    <mergeCell ref="AB446:AD446"/>
    <mergeCell ref="AB447:AD447"/>
    <mergeCell ref="AB448:AD448"/>
    <mergeCell ref="AB449:AD449"/>
    <mergeCell ref="AB450:AD450"/>
    <mergeCell ref="AB451:AD451"/>
    <mergeCell ref="N444:P444"/>
    <mergeCell ref="E446:F446"/>
    <mergeCell ref="E445:F445"/>
    <mergeCell ref="Q446:S446"/>
    <mergeCell ref="N445:P445"/>
    <mergeCell ref="N446:P446"/>
    <mergeCell ref="G445:M445"/>
  </mergeCells>
  <conditionalFormatting sqref="R40:X53 I53:Q53 R65:AC78">
    <cfRule type="expression" dxfId="32" priority="48">
      <formula>OR($J$31="X",$R$31="X")</formula>
    </cfRule>
  </conditionalFormatting>
  <conditionalFormatting sqref="Q107:AD108">
    <cfRule type="expression" dxfId="31" priority="47">
      <formula>OR($N107=2,$N107=3,$N107=9)</formula>
    </cfRule>
  </conditionalFormatting>
  <conditionalFormatting sqref="B117:B123 Q117:Q123">
    <cfRule type="expression" dxfId="30" priority="46">
      <formula>OR($N$107=2,$N$107=3,$N$107=9)</formula>
    </cfRule>
  </conditionalFormatting>
  <conditionalFormatting sqref="B117:B123 Q117:Q122">
    <cfRule type="expression" dxfId="29" priority="45">
      <formula>$Q$123="X"</formula>
    </cfRule>
  </conditionalFormatting>
  <conditionalFormatting sqref="B138:D138 D140:F140 D142:F142">
    <cfRule type="expression" dxfId="28" priority="44">
      <formula>OR($P$130="X",$B$132="X",$P$132="X")</formula>
    </cfRule>
  </conditionalFormatting>
  <conditionalFormatting sqref="B157:B168 B176:B183 B192:B199 H197:AD197">
    <cfRule type="expression" dxfId="27" priority="43">
      <formula>OR($J$149="X",$R$149="X")</formula>
    </cfRule>
  </conditionalFormatting>
  <conditionalFormatting sqref="B157:B167">
    <cfRule type="expression" dxfId="26" priority="42">
      <formula>$B$168="X"</formula>
    </cfRule>
  </conditionalFormatting>
  <conditionalFormatting sqref="B176:B182">
    <cfRule type="expression" dxfId="25" priority="41">
      <formula>$B$183="X"</formula>
    </cfRule>
  </conditionalFormatting>
  <conditionalFormatting sqref="B176:B181 B183">
    <cfRule type="expression" dxfId="24" priority="40">
      <formula>$B$182="X"</formula>
    </cfRule>
  </conditionalFormatting>
  <conditionalFormatting sqref="B192:B197 B199 H197">
    <cfRule type="expression" dxfId="23" priority="39">
      <formula>$B$198="X"</formula>
    </cfRule>
  </conditionalFormatting>
  <conditionalFormatting sqref="B192:B198 H197">
    <cfRule type="expression" dxfId="22" priority="38">
      <formula>$B$199="X"</formula>
    </cfRule>
  </conditionalFormatting>
  <conditionalFormatting sqref="B215:B227 C235:F235">
    <cfRule type="expression" dxfId="21" priority="37">
      <formula>OR($J$206="X",$R$206="X")</formula>
    </cfRule>
  </conditionalFormatting>
  <conditionalFormatting sqref="C235:F235">
    <cfRule type="expression" dxfId="20" priority="36">
      <formula>OR($J$217="X",$R$217="x")</formula>
    </cfRule>
  </conditionalFormatting>
  <conditionalFormatting sqref="C235:F235">
    <cfRule type="expression" dxfId="19" priority="35">
      <formula>AND($B$216&lt;&gt;"X",COUNTIF($B$215:$B$227,"X")&gt;0)</formula>
    </cfRule>
  </conditionalFormatting>
  <conditionalFormatting sqref="B215:B226">
    <cfRule type="expression" dxfId="18" priority="34">
      <formula>$B$227="X"</formula>
    </cfRule>
  </conditionalFormatting>
  <conditionalFormatting sqref="N327:Z331">
    <cfRule type="expression" dxfId="17" priority="29">
      <formula>AND($AA327=0,$AA327&lt;&gt;"")</formula>
    </cfRule>
  </conditionalFormatting>
  <conditionalFormatting sqref="U345:AC391">
    <cfRule type="expression" dxfId="16" priority="28">
      <formula>$Q345=0</formula>
    </cfRule>
  </conditionalFormatting>
  <conditionalFormatting sqref="H387:P391">
    <cfRule type="expression" dxfId="15" priority="27">
      <formula>$Q387=0</formula>
    </cfRule>
  </conditionalFormatting>
  <conditionalFormatting sqref="R406:S406 N406:Q447 G448:Q452 T406:AD452">
    <cfRule type="expression" dxfId="14" priority="17">
      <formula>OR($J$263="X",$R$263="X")</formula>
    </cfRule>
  </conditionalFormatting>
  <conditionalFormatting sqref="R406:S406 N406:Q447 T406:AD447">
    <cfRule type="expression" dxfId="13" priority="15">
      <formula>AND($AA285=0,$AA285&lt;&gt;"")</formula>
    </cfRule>
  </conditionalFormatting>
  <conditionalFormatting sqref="G448:AD452">
    <cfRule type="expression" dxfId="12" priority="14">
      <formula>AND($AA327=0,$AA327&lt;&gt;"")</formula>
    </cfRule>
  </conditionalFormatting>
  <conditionalFormatting sqref="P472:AC513">
    <cfRule type="expression" dxfId="11" priority="13">
      <formula>AND($AA285=0,$AA285&lt;&gt;"")</formula>
    </cfRule>
  </conditionalFormatting>
  <conditionalFormatting sqref="H514:AC518">
    <cfRule type="expression" dxfId="10" priority="12">
      <formula>AND($AA327=0,$AA327&lt;&gt;"")</formula>
    </cfRule>
  </conditionalFormatting>
  <conditionalFormatting sqref="Q406:AD452">
    <cfRule type="expression" dxfId="9" priority="11">
      <formula>OR($N406=2,$N406=9)</formula>
    </cfRule>
  </conditionalFormatting>
  <conditionalFormatting sqref="N448:Q452 T448:AD452">
    <cfRule type="expression" dxfId="8" priority="10">
      <formula>AND($AA327=0,$AA327&lt;&gt;"")</formula>
    </cfRule>
  </conditionalFormatting>
  <conditionalFormatting sqref="B533:E533 B535:E535">
    <cfRule type="expression" dxfId="7" priority="8">
      <formula>OR($J$526="X",$R$526="X")</formula>
    </cfRule>
  </conditionalFormatting>
  <conditionalFormatting sqref="B549:E549 B551:E551">
    <cfRule type="expression" dxfId="6" priority="7">
      <formula>OR($J$542="X",$R$542="x")</formula>
    </cfRule>
  </conditionalFormatting>
  <conditionalFormatting sqref="B565:D565">
    <cfRule type="expression" dxfId="5" priority="6">
      <formula>OR($J$558="X",$T$558="X")</formula>
    </cfRule>
  </conditionalFormatting>
  <conditionalFormatting sqref="B579:D579">
    <cfRule type="expression" dxfId="4" priority="5">
      <formula>OR($J$572="x",$T$572="x")</formula>
    </cfRule>
  </conditionalFormatting>
  <conditionalFormatting sqref="B269:E269 D271:G271 D273:G273 D275:G275 H285:K331 AA285:AD331 Q345:AC391 H387:P391 N406:AD452 G448:M452 P472:AC518 H514:O518 B526 J526 R526 B533:E533 B535:E535 B542 J542 R542 B549:E549 B551:E551 B558 J558 T558 B565:D565 B572 J572 T572 B579:D579 N327:Z331">
    <cfRule type="expression" dxfId="3" priority="4">
      <formula>OR($J$263="X",$R$263="X")</formula>
    </cfRule>
  </conditionalFormatting>
  <conditionalFormatting sqref="B600:B612">
    <cfRule type="expression" dxfId="2" priority="3">
      <formula>$B$613="X"</formula>
    </cfRule>
  </conditionalFormatting>
  <conditionalFormatting sqref="B600:B611 B613">
    <cfRule type="expression" dxfId="1" priority="2">
      <formula>$B$612="X"</formula>
    </cfRule>
  </conditionalFormatting>
  <conditionalFormatting sqref="T406:Z452">
    <cfRule type="expression" dxfId="0" priority="1">
      <formula>$AA406="x"</formula>
    </cfRule>
  </conditionalFormatting>
  <dataValidations count="4">
    <dataValidation type="list" allowBlank="1" showInputMessage="1" showErrorMessage="1" sqref="B23 J23 R23 B31 J31 R31 B117:B123 Q117:Q123 B130 B132 P130 P132 B149 J149 R149 B157:B168 B176:B183 B192:B199 B206 J206 R206 B215:B227 B263 J263 R263 T620 B526 J526 R526 B542 J542 R542 B558 J558 T558 B572 J572 T572 B600:B613 B620 J620 T406:AA452 U345:AC391">
      <formula1>$AH$2:$AH$3</formula1>
    </dataValidation>
    <dataValidation type="list" allowBlank="1" showInputMessage="1" showErrorMessage="1" sqref="N107:T108">
      <formula1>$AI$2:$AI$6</formula1>
    </dataValidation>
    <dataValidation type="list" allowBlank="1" showInputMessage="1" showErrorMessage="1" sqref="N406:P452">
      <formula1>$AJ$2:$AJ$5</formula1>
    </dataValidation>
    <dataValidation allowBlank="1" showInputMessage="1" showErrorMessage="1" sqref="B9:L9"/>
  </dataValidations>
  <hyperlinks>
    <hyperlink ref="AB8:AD8" location="Índice!A1" display="Índice"/>
  </hyperlinks>
  <printOptions horizontalCentered="1"/>
  <pageMargins left="0.70866141732283472" right="0.70866141732283472" top="0.74803149606299213" bottom="0.74803149606299213" header="0.31496062992125984" footer="0.31496062992125984"/>
  <pageSetup scale="77" fitToHeight="200" orientation="portrait" r:id="rId1"/>
  <headerFooter>
    <oddHeader>&amp;C Módulo 1 Sección III
Cuestionario</oddHeader>
    <oddFooter>&amp;LCenso Nacional de Gobierno, Seguridad Pública y Sistema Penitenciario Estatales 2017&amp;R&amp;P de &amp;N</oddFooter>
  </headerFooter>
  <rowBreaks count="13" manualBreakCount="13">
    <brk id="33" max="16383" man="1"/>
    <brk id="74" max="16383" man="1"/>
    <brk id="102" max="16383" man="1"/>
    <brk id="134" max="16383" man="1"/>
    <brk id="185" max="16383" man="1"/>
    <brk id="237" max="16383" man="1"/>
    <brk id="326" max="16383" man="1"/>
    <brk id="374" max="16383" man="1"/>
    <brk id="408" max="16383" man="1"/>
    <brk id="456" max="16383" man="1"/>
    <brk id="501" max="16383" man="1"/>
    <brk id="553" max="16383" man="1"/>
    <brk id="595" max="16383" man="1"/>
  </rowBreaks>
  <drawing r:id="rId2"/>
</worksheet>
</file>

<file path=xl/worksheets/sheet5.xml><?xml version="1.0" encoding="utf-8"?>
<worksheet xmlns="http://schemas.openxmlformats.org/spreadsheetml/2006/main" xmlns:r="http://schemas.openxmlformats.org/officeDocument/2006/relationships">
  <dimension ref="A1:AF235"/>
  <sheetViews>
    <sheetView view="pageBreakPreview" zoomScale="60" zoomScaleNormal="100" workbookViewId="0"/>
  </sheetViews>
  <sheetFormatPr baseColWidth="10" defaultColWidth="0" defaultRowHeight="15" zeroHeight="1"/>
  <cols>
    <col min="1" max="31" width="3.7109375" style="121" customWidth="1"/>
    <col min="32" max="32" width="4" style="125" hidden="1" customWidth="1"/>
    <col min="33" max="16384" width="11.42578125" style="124" hidden="1"/>
  </cols>
  <sheetData>
    <row r="1" spans="1:32" ht="15" customHeight="1">
      <c r="A1" s="39"/>
      <c r="B1" s="404" t="s">
        <v>411</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
    </row>
    <row r="2" spans="1:32" ht="15" customHeight="1">
      <c r="A2" s="39"/>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
    </row>
    <row r="3" spans="1:32" ht="15" customHeight="1">
      <c r="A3" s="39"/>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
    </row>
    <row r="4" spans="1:32" ht="15" customHeight="1">
      <c r="A4" s="39"/>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
    </row>
    <row r="5" spans="1:32" ht="15" customHeight="1">
      <c r="A5" s="6"/>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3"/>
    </row>
    <row r="6" spans="1:32" ht="66" customHeight="1">
      <c r="A6" s="44"/>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2"/>
    </row>
    <row r="7" spans="1:32" ht="15.75">
      <c r="A7" s="6"/>
      <c r="B7" s="405" t="s">
        <v>44</v>
      </c>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3"/>
    </row>
    <row r="8" spans="1:32" ht="18">
      <c r="A8" s="6"/>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652" t="s">
        <v>403</v>
      </c>
      <c r="AC8" s="652"/>
      <c r="AD8" s="652"/>
      <c r="AE8" s="3"/>
    </row>
    <row r="9" spans="1:32" ht="19.5">
      <c r="A9" s="4"/>
      <c r="B9" s="440" t="str">
        <f>IF(Presentación!$B$9="","",Presentación!$B$9)</f>
        <v>Veracruz de Ignacio de la Llave</v>
      </c>
      <c r="C9" s="441"/>
      <c r="D9" s="441"/>
      <c r="E9" s="441"/>
      <c r="F9" s="441"/>
      <c r="G9" s="441"/>
      <c r="H9" s="441"/>
      <c r="I9" s="441"/>
      <c r="J9" s="441"/>
      <c r="K9" s="441"/>
      <c r="L9" s="442"/>
      <c r="M9" s="118"/>
      <c r="N9" s="79" t="str">
        <f>IF(Presentación!$N$9="","",Presentación!$N$9)</f>
        <v>30</v>
      </c>
      <c r="O9" s="57"/>
      <c r="P9" s="57"/>
      <c r="Q9" s="57"/>
      <c r="R9" s="57"/>
      <c r="S9" s="57"/>
      <c r="T9" s="57"/>
      <c r="U9" s="57"/>
      <c r="V9" s="57"/>
      <c r="W9" s="57"/>
      <c r="X9" s="57"/>
      <c r="Y9" s="57"/>
      <c r="Z9" s="57"/>
      <c r="AA9" s="57"/>
      <c r="AE9" s="25"/>
      <c r="AF9" s="76"/>
    </row>
    <row r="10" spans="1:32" ht="15.75">
      <c r="A10" s="6"/>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3"/>
    </row>
    <row r="11" spans="1:32">
      <c r="A11" s="44"/>
      <c r="B11" s="651" t="s">
        <v>37</v>
      </c>
      <c r="C11" s="651"/>
      <c r="D11" s="651"/>
      <c r="E11" s="651"/>
      <c r="F11" s="651"/>
      <c r="G11" s="651"/>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2"/>
    </row>
    <row r="12" spans="1:32" ht="5.25" customHeight="1" thickBot="1">
      <c r="A12" s="44"/>
      <c r="B12" s="34"/>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2"/>
    </row>
    <row r="13" spans="1:32" s="210" customFormat="1" ht="15" customHeight="1">
      <c r="A13" s="205"/>
      <c r="B13" s="45"/>
      <c r="C13" s="206"/>
      <c r="D13" s="206"/>
      <c r="E13" s="206"/>
      <c r="F13" s="206"/>
      <c r="G13" s="206"/>
      <c r="H13" s="207"/>
      <c r="I13" s="207"/>
      <c r="J13" s="207"/>
      <c r="K13" s="207"/>
      <c r="L13" s="207"/>
      <c r="M13" s="207"/>
      <c r="N13" s="207"/>
      <c r="O13" s="207"/>
      <c r="P13" s="207"/>
      <c r="Q13" s="207"/>
      <c r="R13" s="207"/>
      <c r="S13" s="207"/>
      <c r="T13" s="207"/>
      <c r="U13" s="207"/>
      <c r="V13" s="207"/>
      <c r="W13" s="207"/>
      <c r="X13" s="207"/>
      <c r="Y13" s="207"/>
      <c r="Z13" s="207"/>
      <c r="AA13" s="207"/>
      <c r="AB13" s="207"/>
      <c r="AC13" s="207"/>
      <c r="AD13" s="208"/>
      <c r="AE13" s="209"/>
    </row>
    <row r="14" spans="1:32" s="210" customFormat="1" ht="15" customHeight="1">
      <c r="A14" s="211">
        <v>1</v>
      </c>
      <c r="B14" s="46"/>
      <c r="C14" s="212" t="s">
        <v>2</v>
      </c>
      <c r="D14" s="212"/>
      <c r="E14" s="212"/>
      <c r="F14" s="212"/>
      <c r="G14" s="212"/>
      <c r="H14" s="648"/>
      <c r="I14" s="648"/>
      <c r="J14" s="648"/>
      <c r="K14" s="648"/>
      <c r="L14" s="648"/>
      <c r="M14" s="648"/>
      <c r="N14" s="648"/>
      <c r="O14" s="648"/>
      <c r="P14" s="648"/>
      <c r="Q14" s="648"/>
      <c r="R14" s="648"/>
      <c r="S14" s="648"/>
      <c r="T14" s="648"/>
      <c r="U14" s="648"/>
      <c r="V14" s="648"/>
      <c r="W14" s="648"/>
      <c r="X14" s="648"/>
      <c r="Y14" s="648"/>
      <c r="Z14" s="648"/>
      <c r="AA14" s="648"/>
      <c r="AB14" s="648"/>
      <c r="AC14" s="648"/>
      <c r="AD14" s="213"/>
      <c r="AE14" s="209"/>
    </row>
    <row r="15" spans="1:32" s="210" customFormat="1" ht="15" customHeight="1">
      <c r="A15" s="205"/>
      <c r="B15" s="47"/>
      <c r="C15" s="212" t="s">
        <v>21</v>
      </c>
      <c r="D15" s="212"/>
      <c r="E15" s="212"/>
      <c r="F15" s="212"/>
      <c r="G15" s="212"/>
      <c r="H15" s="212"/>
      <c r="I15" s="214"/>
      <c r="J15" s="214"/>
      <c r="K15" s="214"/>
      <c r="L15" s="649"/>
      <c r="M15" s="649"/>
      <c r="N15" s="649"/>
      <c r="O15" s="649"/>
      <c r="P15" s="649"/>
      <c r="Q15" s="649"/>
      <c r="R15" s="649"/>
      <c r="S15" s="649"/>
      <c r="T15" s="649"/>
      <c r="U15" s="649"/>
      <c r="V15" s="649"/>
      <c r="W15" s="649"/>
      <c r="X15" s="649"/>
      <c r="Y15" s="649"/>
      <c r="Z15" s="649"/>
      <c r="AA15" s="649"/>
      <c r="AB15" s="649"/>
      <c r="AC15" s="649"/>
      <c r="AD15" s="215"/>
      <c r="AE15" s="209"/>
    </row>
    <row r="16" spans="1:32" s="210" customFormat="1" ht="15" customHeight="1">
      <c r="A16" s="205"/>
      <c r="B16" s="47"/>
      <c r="C16" s="212" t="s">
        <v>3</v>
      </c>
      <c r="D16" s="212"/>
      <c r="E16" s="648"/>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215"/>
      <c r="AE16" s="209"/>
    </row>
    <row r="17" spans="1:31" s="210" customFormat="1" ht="15" customHeight="1">
      <c r="A17" s="205"/>
      <c r="B17" s="46"/>
      <c r="C17" s="212" t="s">
        <v>5</v>
      </c>
      <c r="D17" s="212"/>
      <c r="E17" s="212"/>
      <c r="F17" s="212"/>
      <c r="G17" s="212"/>
      <c r="H17" s="650"/>
      <c r="I17" s="650"/>
      <c r="J17" s="650"/>
      <c r="K17" s="650"/>
      <c r="L17" s="650"/>
      <c r="M17" s="650"/>
      <c r="N17" s="650"/>
      <c r="O17" s="650"/>
      <c r="P17" s="650"/>
      <c r="Q17" s="650"/>
      <c r="R17" s="650"/>
      <c r="S17" s="650"/>
      <c r="T17" s="650"/>
      <c r="U17" s="650"/>
      <c r="V17" s="650"/>
      <c r="W17" s="650"/>
      <c r="X17" s="650"/>
      <c r="Y17" s="650"/>
      <c r="Z17" s="650"/>
      <c r="AA17" s="650"/>
      <c r="AB17" s="650"/>
      <c r="AC17" s="650"/>
      <c r="AD17" s="213"/>
      <c r="AE17" s="209"/>
    </row>
    <row r="18" spans="1:31" s="210" customFormat="1" ht="7.5" customHeight="1">
      <c r="A18" s="205"/>
      <c r="B18" s="46"/>
      <c r="C18" s="212"/>
      <c r="D18" s="212"/>
      <c r="E18" s="212"/>
      <c r="F18" s="212"/>
      <c r="G18" s="212"/>
      <c r="H18" s="216"/>
      <c r="I18" s="216"/>
      <c r="J18" s="216"/>
      <c r="K18" s="216"/>
      <c r="L18" s="216"/>
      <c r="M18" s="216"/>
      <c r="N18" s="216"/>
      <c r="O18" s="216"/>
      <c r="P18" s="216"/>
      <c r="Q18" s="216"/>
      <c r="R18" s="216"/>
      <c r="S18" s="216"/>
      <c r="T18" s="216"/>
      <c r="U18" s="216"/>
      <c r="V18" s="216"/>
      <c r="W18" s="216"/>
      <c r="X18" s="216"/>
      <c r="Y18" s="216"/>
      <c r="Z18" s="216"/>
      <c r="AA18" s="216"/>
      <c r="AB18" s="216"/>
      <c r="AC18" s="216"/>
      <c r="AD18" s="213"/>
      <c r="AE18" s="209"/>
    </row>
    <row r="19" spans="1:31" s="210" customFormat="1" ht="15" customHeight="1">
      <c r="A19" s="205"/>
      <c r="B19" s="46"/>
      <c r="C19" s="638" t="s">
        <v>23</v>
      </c>
      <c r="D19" s="638"/>
      <c r="E19" s="638"/>
      <c r="F19" s="638"/>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213"/>
      <c r="AE19" s="209"/>
    </row>
    <row r="20" spans="1:31" s="210" customFormat="1" ht="6" customHeight="1">
      <c r="A20" s="205"/>
      <c r="B20" s="46"/>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3"/>
      <c r="AE20" s="209"/>
    </row>
    <row r="21" spans="1:31" s="210" customFormat="1" ht="15" customHeight="1">
      <c r="A21" s="205"/>
      <c r="B21" s="46"/>
      <c r="C21" s="639"/>
      <c r="D21" s="640"/>
      <c r="E21" s="640"/>
      <c r="F21" s="640"/>
      <c r="G21" s="640"/>
      <c r="H21" s="640"/>
      <c r="I21" s="640"/>
      <c r="J21" s="640"/>
      <c r="K21" s="640"/>
      <c r="L21" s="640"/>
      <c r="M21" s="640"/>
      <c r="N21" s="640"/>
      <c r="O21" s="640"/>
      <c r="P21" s="640"/>
      <c r="Q21" s="640"/>
      <c r="R21" s="640"/>
      <c r="S21" s="640"/>
      <c r="T21" s="640"/>
      <c r="U21" s="640"/>
      <c r="V21" s="640"/>
      <c r="W21" s="640"/>
      <c r="X21" s="640"/>
      <c r="Y21" s="640"/>
      <c r="Z21" s="640"/>
      <c r="AA21" s="640"/>
      <c r="AB21" s="640"/>
      <c r="AC21" s="641"/>
      <c r="AD21" s="213"/>
      <c r="AE21" s="209"/>
    </row>
    <row r="22" spans="1:31" s="210" customFormat="1" ht="15" customHeight="1">
      <c r="A22" s="205"/>
      <c r="B22" s="46"/>
      <c r="C22" s="642"/>
      <c r="D22" s="643"/>
      <c r="E22" s="643"/>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4"/>
      <c r="AD22" s="213"/>
      <c r="AE22" s="209"/>
    </row>
    <row r="23" spans="1:31" s="210" customFormat="1" ht="15" customHeight="1">
      <c r="A23" s="205"/>
      <c r="B23" s="46"/>
      <c r="C23" s="645"/>
      <c r="D23" s="646"/>
      <c r="E23" s="646"/>
      <c r="F23" s="646"/>
      <c r="G23" s="646"/>
      <c r="H23" s="646"/>
      <c r="I23" s="646"/>
      <c r="J23" s="646"/>
      <c r="K23" s="646"/>
      <c r="L23" s="646"/>
      <c r="M23" s="646"/>
      <c r="N23" s="646"/>
      <c r="O23" s="646"/>
      <c r="P23" s="646"/>
      <c r="Q23" s="646"/>
      <c r="R23" s="646"/>
      <c r="S23" s="646"/>
      <c r="T23" s="646"/>
      <c r="U23" s="646"/>
      <c r="V23" s="646"/>
      <c r="W23" s="646"/>
      <c r="X23" s="646"/>
      <c r="Y23" s="646"/>
      <c r="Z23" s="646"/>
      <c r="AA23" s="646"/>
      <c r="AB23" s="646"/>
      <c r="AC23" s="647"/>
      <c r="AD23" s="213"/>
      <c r="AE23" s="209"/>
    </row>
    <row r="24" spans="1:31" s="210" customFormat="1" ht="11.25" customHeight="1" thickBot="1">
      <c r="A24" s="205"/>
      <c r="B24" s="48"/>
      <c r="C24" s="218"/>
      <c r="D24" s="218"/>
      <c r="E24" s="218"/>
      <c r="F24" s="218"/>
      <c r="G24" s="218"/>
      <c r="H24" s="219"/>
      <c r="I24" s="219"/>
      <c r="J24" s="219"/>
      <c r="K24" s="219"/>
      <c r="L24" s="219"/>
      <c r="M24" s="219"/>
      <c r="N24" s="219"/>
      <c r="O24" s="219"/>
      <c r="P24" s="219"/>
      <c r="Q24" s="219"/>
      <c r="R24" s="219"/>
      <c r="S24" s="219"/>
      <c r="T24" s="219"/>
      <c r="U24" s="219"/>
      <c r="V24" s="219"/>
      <c r="W24" s="219"/>
      <c r="X24" s="219"/>
      <c r="Y24" s="219"/>
      <c r="Z24" s="219"/>
      <c r="AA24" s="219"/>
      <c r="AB24" s="219"/>
      <c r="AC24" s="219"/>
      <c r="AD24" s="220"/>
      <c r="AE24" s="209"/>
    </row>
    <row r="25" spans="1:31" s="210" customFormat="1" ht="6" customHeight="1" thickBot="1">
      <c r="A25" s="205"/>
      <c r="B25" s="49"/>
      <c r="C25" s="212"/>
      <c r="D25" s="212"/>
      <c r="E25" s="212"/>
      <c r="F25" s="212"/>
      <c r="G25" s="212"/>
      <c r="H25" s="216"/>
      <c r="I25" s="216"/>
      <c r="J25" s="216"/>
      <c r="K25" s="216"/>
      <c r="L25" s="216"/>
      <c r="M25" s="216"/>
      <c r="N25" s="216"/>
      <c r="O25" s="216"/>
      <c r="P25" s="216"/>
      <c r="Q25" s="216"/>
      <c r="R25" s="216"/>
      <c r="S25" s="216"/>
      <c r="T25" s="216"/>
      <c r="U25" s="216"/>
      <c r="V25" s="216"/>
      <c r="W25" s="216"/>
      <c r="X25" s="216"/>
      <c r="Y25" s="216"/>
      <c r="Z25" s="216"/>
      <c r="AA25" s="216"/>
      <c r="AB25" s="216"/>
      <c r="AC25" s="216"/>
      <c r="AD25" s="49"/>
      <c r="AE25" s="209"/>
    </row>
    <row r="26" spans="1:31" s="210" customFormat="1" ht="15" customHeight="1">
      <c r="A26" s="205"/>
      <c r="B26" s="45"/>
      <c r="C26" s="206"/>
      <c r="D26" s="206"/>
      <c r="E26" s="206"/>
      <c r="F26" s="206"/>
      <c r="G26" s="206"/>
      <c r="H26" s="207"/>
      <c r="I26" s="207"/>
      <c r="J26" s="207"/>
      <c r="K26" s="207"/>
      <c r="L26" s="207"/>
      <c r="M26" s="207"/>
      <c r="N26" s="207"/>
      <c r="O26" s="207"/>
      <c r="P26" s="207"/>
      <c r="Q26" s="207"/>
      <c r="R26" s="207"/>
      <c r="S26" s="207"/>
      <c r="T26" s="207"/>
      <c r="U26" s="207"/>
      <c r="V26" s="207"/>
      <c r="W26" s="207"/>
      <c r="X26" s="207"/>
      <c r="Y26" s="207"/>
      <c r="Z26" s="207"/>
      <c r="AA26" s="207"/>
      <c r="AB26" s="207"/>
      <c r="AC26" s="207"/>
      <c r="AD26" s="208"/>
      <c r="AE26" s="209"/>
    </row>
    <row r="27" spans="1:31" s="210" customFormat="1" ht="15" customHeight="1">
      <c r="A27" s="211">
        <v>2</v>
      </c>
      <c r="B27" s="46"/>
      <c r="C27" s="212" t="s">
        <v>2</v>
      </c>
      <c r="D27" s="212"/>
      <c r="E27" s="212"/>
      <c r="F27" s="212"/>
      <c r="G27" s="212"/>
      <c r="H27" s="648"/>
      <c r="I27" s="648"/>
      <c r="J27" s="648"/>
      <c r="K27" s="648"/>
      <c r="L27" s="648"/>
      <c r="M27" s="648"/>
      <c r="N27" s="648"/>
      <c r="O27" s="648"/>
      <c r="P27" s="648"/>
      <c r="Q27" s="648"/>
      <c r="R27" s="648"/>
      <c r="S27" s="648"/>
      <c r="T27" s="648"/>
      <c r="U27" s="648"/>
      <c r="V27" s="648"/>
      <c r="W27" s="648"/>
      <c r="X27" s="648"/>
      <c r="Y27" s="648"/>
      <c r="Z27" s="648"/>
      <c r="AA27" s="648"/>
      <c r="AB27" s="648"/>
      <c r="AC27" s="648"/>
      <c r="AD27" s="213"/>
      <c r="AE27" s="209"/>
    </row>
    <row r="28" spans="1:31" s="210" customFormat="1" ht="15" customHeight="1">
      <c r="A28" s="205"/>
      <c r="B28" s="47"/>
      <c r="C28" s="212" t="s">
        <v>21</v>
      </c>
      <c r="D28" s="212"/>
      <c r="E28" s="212"/>
      <c r="F28" s="212"/>
      <c r="G28" s="212"/>
      <c r="H28" s="212"/>
      <c r="I28" s="214"/>
      <c r="J28" s="214"/>
      <c r="K28" s="214"/>
      <c r="L28" s="649"/>
      <c r="M28" s="649"/>
      <c r="N28" s="649"/>
      <c r="O28" s="649"/>
      <c r="P28" s="649"/>
      <c r="Q28" s="649"/>
      <c r="R28" s="649"/>
      <c r="S28" s="649"/>
      <c r="T28" s="649"/>
      <c r="U28" s="649"/>
      <c r="V28" s="649"/>
      <c r="W28" s="649"/>
      <c r="X28" s="649"/>
      <c r="Y28" s="649"/>
      <c r="Z28" s="649"/>
      <c r="AA28" s="649"/>
      <c r="AB28" s="649"/>
      <c r="AC28" s="649"/>
      <c r="AD28" s="215"/>
      <c r="AE28" s="209"/>
    </row>
    <row r="29" spans="1:31" s="210" customFormat="1" ht="15" customHeight="1">
      <c r="A29" s="205"/>
      <c r="B29" s="47"/>
      <c r="C29" s="212" t="s">
        <v>3</v>
      </c>
      <c r="D29" s="212"/>
      <c r="E29" s="648"/>
      <c r="F29" s="648"/>
      <c r="G29" s="648"/>
      <c r="H29" s="648"/>
      <c r="I29" s="648"/>
      <c r="J29" s="648"/>
      <c r="K29" s="648"/>
      <c r="L29" s="648"/>
      <c r="M29" s="648"/>
      <c r="N29" s="648"/>
      <c r="O29" s="648"/>
      <c r="P29" s="648"/>
      <c r="Q29" s="648"/>
      <c r="R29" s="648"/>
      <c r="S29" s="648"/>
      <c r="T29" s="648"/>
      <c r="U29" s="648"/>
      <c r="V29" s="648"/>
      <c r="W29" s="648"/>
      <c r="X29" s="648"/>
      <c r="Y29" s="648"/>
      <c r="Z29" s="648"/>
      <c r="AA29" s="648"/>
      <c r="AB29" s="648"/>
      <c r="AC29" s="648"/>
      <c r="AD29" s="215"/>
      <c r="AE29" s="209"/>
    </row>
    <row r="30" spans="1:31" s="210" customFormat="1" ht="15" customHeight="1">
      <c r="A30" s="205"/>
      <c r="B30" s="46"/>
      <c r="C30" s="212" t="s">
        <v>5</v>
      </c>
      <c r="D30" s="212"/>
      <c r="E30" s="212"/>
      <c r="F30" s="212"/>
      <c r="G30" s="212"/>
      <c r="H30" s="650"/>
      <c r="I30" s="650"/>
      <c r="J30" s="650"/>
      <c r="K30" s="650"/>
      <c r="L30" s="650"/>
      <c r="M30" s="650"/>
      <c r="N30" s="650"/>
      <c r="O30" s="650"/>
      <c r="P30" s="650"/>
      <c r="Q30" s="650"/>
      <c r="R30" s="650"/>
      <c r="S30" s="650"/>
      <c r="T30" s="650"/>
      <c r="U30" s="650"/>
      <c r="V30" s="650"/>
      <c r="W30" s="650"/>
      <c r="X30" s="650"/>
      <c r="Y30" s="650"/>
      <c r="Z30" s="650"/>
      <c r="AA30" s="650"/>
      <c r="AB30" s="650"/>
      <c r="AC30" s="650"/>
      <c r="AD30" s="213"/>
      <c r="AE30" s="209"/>
    </row>
    <row r="31" spans="1:31" s="210" customFormat="1" ht="9" customHeight="1">
      <c r="A31" s="205"/>
      <c r="B31" s="46"/>
      <c r="C31" s="212"/>
      <c r="D31" s="212"/>
      <c r="E31" s="212"/>
      <c r="F31" s="212"/>
      <c r="G31" s="212"/>
      <c r="H31" s="216"/>
      <c r="I31" s="216"/>
      <c r="J31" s="216"/>
      <c r="K31" s="216"/>
      <c r="L31" s="216"/>
      <c r="M31" s="216"/>
      <c r="N31" s="216"/>
      <c r="O31" s="216"/>
      <c r="P31" s="216"/>
      <c r="Q31" s="216"/>
      <c r="R31" s="216"/>
      <c r="S31" s="216"/>
      <c r="T31" s="216"/>
      <c r="U31" s="216"/>
      <c r="V31" s="216"/>
      <c r="W31" s="216"/>
      <c r="X31" s="216"/>
      <c r="Y31" s="216"/>
      <c r="Z31" s="216"/>
      <c r="AA31" s="216"/>
      <c r="AB31" s="216"/>
      <c r="AC31" s="216"/>
      <c r="AD31" s="213"/>
      <c r="AE31" s="209"/>
    </row>
    <row r="32" spans="1:31" s="210" customFormat="1" ht="15" customHeight="1">
      <c r="A32" s="205"/>
      <c r="B32" s="46"/>
      <c r="C32" s="638" t="s">
        <v>23</v>
      </c>
      <c r="D32" s="638"/>
      <c r="E32" s="638"/>
      <c r="F32" s="638"/>
      <c r="G32" s="638"/>
      <c r="H32" s="638"/>
      <c r="I32" s="638"/>
      <c r="J32" s="638"/>
      <c r="K32" s="638"/>
      <c r="L32" s="638"/>
      <c r="M32" s="638"/>
      <c r="N32" s="638"/>
      <c r="O32" s="638"/>
      <c r="P32" s="638"/>
      <c r="Q32" s="638"/>
      <c r="R32" s="638"/>
      <c r="S32" s="638"/>
      <c r="T32" s="638"/>
      <c r="U32" s="638"/>
      <c r="V32" s="638"/>
      <c r="W32" s="638"/>
      <c r="X32" s="638"/>
      <c r="Y32" s="638"/>
      <c r="Z32" s="638"/>
      <c r="AA32" s="638"/>
      <c r="AB32" s="638"/>
      <c r="AC32" s="638"/>
      <c r="AD32" s="213"/>
      <c r="AE32" s="209"/>
    </row>
    <row r="33" spans="1:31" s="210" customFormat="1" ht="6" customHeight="1">
      <c r="A33" s="205"/>
      <c r="B33" s="46"/>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3"/>
      <c r="AE33" s="209"/>
    </row>
    <row r="34" spans="1:31" s="210" customFormat="1" ht="15" customHeight="1">
      <c r="A34" s="205"/>
      <c r="B34" s="46"/>
      <c r="C34" s="639"/>
      <c r="D34" s="640"/>
      <c r="E34" s="640"/>
      <c r="F34" s="640"/>
      <c r="G34" s="640"/>
      <c r="H34" s="640"/>
      <c r="I34" s="640"/>
      <c r="J34" s="640"/>
      <c r="K34" s="640"/>
      <c r="L34" s="640"/>
      <c r="M34" s="640"/>
      <c r="N34" s="640"/>
      <c r="O34" s="640"/>
      <c r="P34" s="640"/>
      <c r="Q34" s="640"/>
      <c r="R34" s="640"/>
      <c r="S34" s="640"/>
      <c r="T34" s="640"/>
      <c r="U34" s="640"/>
      <c r="V34" s="640"/>
      <c r="W34" s="640"/>
      <c r="X34" s="640"/>
      <c r="Y34" s="640"/>
      <c r="Z34" s="640"/>
      <c r="AA34" s="640"/>
      <c r="AB34" s="640"/>
      <c r="AC34" s="641"/>
      <c r="AD34" s="213"/>
      <c r="AE34" s="209"/>
    </row>
    <row r="35" spans="1:31" s="210" customFormat="1" ht="15" customHeight="1">
      <c r="A35" s="205"/>
      <c r="B35" s="46"/>
      <c r="C35" s="642"/>
      <c r="D35" s="643"/>
      <c r="E35" s="643"/>
      <c r="F35" s="643"/>
      <c r="G35" s="643"/>
      <c r="H35" s="643"/>
      <c r="I35" s="643"/>
      <c r="J35" s="643"/>
      <c r="K35" s="643"/>
      <c r="L35" s="643"/>
      <c r="M35" s="643"/>
      <c r="N35" s="643"/>
      <c r="O35" s="643"/>
      <c r="P35" s="643"/>
      <c r="Q35" s="643"/>
      <c r="R35" s="643"/>
      <c r="S35" s="643"/>
      <c r="T35" s="643"/>
      <c r="U35" s="643"/>
      <c r="V35" s="643"/>
      <c r="W35" s="643"/>
      <c r="X35" s="643"/>
      <c r="Y35" s="643"/>
      <c r="Z35" s="643"/>
      <c r="AA35" s="643"/>
      <c r="AB35" s="643"/>
      <c r="AC35" s="644"/>
      <c r="AD35" s="213"/>
      <c r="AE35" s="209"/>
    </row>
    <row r="36" spans="1:31" s="210" customFormat="1" ht="15" customHeight="1">
      <c r="A36" s="205"/>
      <c r="B36" s="46"/>
      <c r="C36" s="645"/>
      <c r="D36" s="646"/>
      <c r="E36" s="646"/>
      <c r="F36" s="646"/>
      <c r="G36" s="646"/>
      <c r="H36" s="646"/>
      <c r="I36" s="646"/>
      <c r="J36" s="646"/>
      <c r="K36" s="646"/>
      <c r="L36" s="646"/>
      <c r="M36" s="646"/>
      <c r="N36" s="646"/>
      <c r="O36" s="646"/>
      <c r="P36" s="646"/>
      <c r="Q36" s="646"/>
      <c r="R36" s="646"/>
      <c r="S36" s="646"/>
      <c r="T36" s="646"/>
      <c r="U36" s="646"/>
      <c r="V36" s="646"/>
      <c r="W36" s="646"/>
      <c r="X36" s="646"/>
      <c r="Y36" s="646"/>
      <c r="Z36" s="646"/>
      <c r="AA36" s="646"/>
      <c r="AB36" s="646"/>
      <c r="AC36" s="647"/>
      <c r="AD36" s="213"/>
      <c r="AE36" s="209"/>
    </row>
    <row r="37" spans="1:31" s="210" customFormat="1" ht="11.25" customHeight="1" thickBot="1">
      <c r="A37" s="205"/>
      <c r="B37" s="48"/>
      <c r="C37" s="218"/>
      <c r="D37" s="218"/>
      <c r="E37" s="218"/>
      <c r="F37" s="218"/>
      <c r="G37" s="218"/>
      <c r="H37" s="219"/>
      <c r="I37" s="219"/>
      <c r="J37" s="219"/>
      <c r="K37" s="219"/>
      <c r="L37" s="219"/>
      <c r="M37" s="219"/>
      <c r="N37" s="219"/>
      <c r="O37" s="219"/>
      <c r="P37" s="219"/>
      <c r="Q37" s="219"/>
      <c r="R37" s="219"/>
      <c r="S37" s="219"/>
      <c r="T37" s="219"/>
      <c r="U37" s="219"/>
      <c r="V37" s="219"/>
      <c r="W37" s="219"/>
      <c r="X37" s="219"/>
      <c r="Y37" s="219"/>
      <c r="Z37" s="219"/>
      <c r="AA37" s="219"/>
      <c r="AB37" s="219"/>
      <c r="AC37" s="219"/>
      <c r="AD37" s="220"/>
      <c r="AE37" s="209"/>
    </row>
    <row r="38" spans="1:31" s="210" customFormat="1" ht="5.25" customHeight="1" thickBot="1">
      <c r="A38" s="205"/>
      <c r="B38" s="49"/>
      <c r="C38" s="212"/>
      <c r="D38" s="212"/>
      <c r="E38" s="212"/>
      <c r="F38" s="212"/>
      <c r="G38" s="212"/>
      <c r="H38" s="216"/>
      <c r="I38" s="216"/>
      <c r="J38" s="216"/>
      <c r="K38" s="216"/>
      <c r="L38" s="216"/>
      <c r="M38" s="216"/>
      <c r="N38" s="216"/>
      <c r="O38" s="216"/>
      <c r="P38" s="216"/>
      <c r="Q38" s="216"/>
      <c r="R38" s="216"/>
      <c r="S38" s="216"/>
      <c r="T38" s="216"/>
      <c r="U38" s="216"/>
      <c r="V38" s="216"/>
      <c r="W38" s="216"/>
      <c r="X38" s="216"/>
      <c r="Y38" s="216"/>
      <c r="Z38" s="216"/>
      <c r="AA38" s="216"/>
      <c r="AB38" s="216"/>
      <c r="AC38" s="216"/>
      <c r="AD38" s="49"/>
      <c r="AE38" s="209"/>
    </row>
    <row r="39" spans="1:31" s="210" customFormat="1" ht="15" customHeight="1">
      <c r="A39" s="205"/>
      <c r="B39" s="45"/>
      <c r="C39" s="206"/>
      <c r="D39" s="206"/>
      <c r="E39" s="206"/>
      <c r="F39" s="206"/>
      <c r="G39" s="206"/>
      <c r="H39" s="207"/>
      <c r="I39" s="207"/>
      <c r="J39" s="207"/>
      <c r="K39" s="207"/>
      <c r="L39" s="207"/>
      <c r="M39" s="207"/>
      <c r="N39" s="207"/>
      <c r="O39" s="207"/>
      <c r="P39" s="207"/>
      <c r="Q39" s="207"/>
      <c r="R39" s="207"/>
      <c r="S39" s="207"/>
      <c r="T39" s="207"/>
      <c r="U39" s="207"/>
      <c r="V39" s="207"/>
      <c r="W39" s="207"/>
      <c r="X39" s="207"/>
      <c r="Y39" s="207"/>
      <c r="Z39" s="207"/>
      <c r="AA39" s="207"/>
      <c r="AB39" s="207"/>
      <c r="AC39" s="207"/>
      <c r="AD39" s="208"/>
      <c r="AE39" s="209"/>
    </row>
    <row r="40" spans="1:31" s="210" customFormat="1" ht="15" customHeight="1">
      <c r="A40" s="211">
        <v>3</v>
      </c>
      <c r="B40" s="46"/>
      <c r="C40" s="212" t="s">
        <v>2</v>
      </c>
      <c r="D40" s="212"/>
      <c r="E40" s="212"/>
      <c r="F40" s="212"/>
      <c r="G40" s="212"/>
      <c r="H40" s="648"/>
      <c r="I40" s="648"/>
      <c r="J40" s="648"/>
      <c r="K40" s="648"/>
      <c r="L40" s="648"/>
      <c r="M40" s="648"/>
      <c r="N40" s="648"/>
      <c r="O40" s="648"/>
      <c r="P40" s="648"/>
      <c r="Q40" s="648"/>
      <c r="R40" s="648"/>
      <c r="S40" s="648"/>
      <c r="T40" s="648"/>
      <c r="U40" s="648"/>
      <c r="V40" s="648"/>
      <c r="W40" s="648"/>
      <c r="X40" s="648"/>
      <c r="Y40" s="648"/>
      <c r="Z40" s="648"/>
      <c r="AA40" s="648"/>
      <c r="AB40" s="648"/>
      <c r="AC40" s="648"/>
      <c r="AD40" s="213"/>
      <c r="AE40" s="209"/>
    </row>
    <row r="41" spans="1:31" s="210" customFormat="1" ht="15" customHeight="1">
      <c r="A41" s="205"/>
      <c r="B41" s="47"/>
      <c r="C41" s="212" t="s">
        <v>21</v>
      </c>
      <c r="D41" s="212"/>
      <c r="E41" s="212"/>
      <c r="F41" s="212"/>
      <c r="G41" s="212"/>
      <c r="H41" s="212"/>
      <c r="I41" s="214"/>
      <c r="J41" s="214"/>
      <c r="K41" s="214"/>
      <c r="L41" s="649"/>
      <c r="M41" s="649"/>
      <c r="N41" s="649"/>
      <c r="O41" s="649"/>
      <c r="P41" s="649"/>
      <c r="Q41" s="649"/>
      <c r="R41" s="649"/>
      <c r="S41" s="649"/>
      <c r="T41" s="649"/>
      <c r="U41" s="649"/>
      <c r="V41" s="649"/>
      <c r="W41" s="649"/>
      <c r="X41" s="649"/>
      <c r="Y41" s="649"/>
      <c r="Z41" s="649"/>
      <c r="AA41" s="649"/>
      <c r="AB41" s="649"/>
      <c r="AC41" s="649"/>
      <c r="AD41" s="215"/>
      <c r="AE41" s="209"/>
    </row>
    <row r="42" spans="1:31" s="210" customFormat="1" ht="15" customHeight="1">
      <c r="A42" s="205"/>
      <c r="B42" s="47"/>
      <c r="C42" s="212" t="s">
        <v>3</v>
      </c>
      <c r="D42" s="212"/>
      <c r="E42" s="648"/>
      <c r="F42" s="648"/>
      <c r="G42" s="648"/>
      <c r="H42" s="648"/>
      <c r="I42" s="648"/>
      <c r="J42" s="648"/>
      <c r="K42" s="648"/>
      <c r="L42" s="648"/>
      <c r="M42" s="648"/>
      <c r="N42" s="648"/>
      <c r="O42" s="648"/>
      <c r="P42" s="648"/>
      <c r="Q42" s="648"/>
      <c r="R42" s="648"/>
      <c r="S42" s="648"/>
      <c r="T42" s="648"/>
      <c r="U42" s="648"/>
      <c r="V42" s="648"/>
      <c r="W42" s="648"/>
      <c r="X42" s="648"/>
      <c r="Y42" s="648"/>
      <c r="Z42" s="648"/>
      <c r="AA42" s="648"/>
      <c r="AB42" s="648"/>
      <c r="AC42" s="648"/>
      <c r="AD42" s="215"/>
      <c r="AE42" s="209"/>
    </row>
    <row r="43" spans="1:31" s="210" customFormat="1" ht="15" customHeight="1">
      <c r="A43" s="205"/>
      <c r="B43" s="46"/>
      <c r="C43" s="212" t="s">
        <v>5</v>
      </c>
      <c r="D43" s="212"/>
      <c r="E43" s="212"/>
      <c r="F43" s="212"/>
      <c r="G43" s="212"/>
      <c r="H43" s="650"/>
      <c r="I43" s="650"/>
      <c r="J43" s="650"/>
      <c r="K43" s="650"/>
      <c r="L43" s="650"/>
      <c r="M43" s="650"/>
      <c r="N43" s="650"/>
      <c r="O43" s="650"/>
      <c r="P43" s="650"/>
      <c r="Q43" s="650"/>
      <c r="R43" s="650"/>
      <c r="S43" s="650"/>
      <c r="T43" s="650"/>
      <c r="U43" s="650"/>
      <c r="V43" s="650"/>
      <c r="W43" s="650"/>
      <c r="X43" s="650"/>
      <c r="Y43" s="650"/>
      <c r="Z43" s="650"/>
      <c r="AA43" s="650"/>
      <c r="AB43" s="650"/>
      <c r="AC43" s="650"/>
      <c r="AD43" s="213"/>
      <c r="AE43" s="209"/>
    </row>
    <row r="44" spans="1:31" s="210" customFormat="1" ht="5.25" customHeight="1">
      <c r="A44" s="205"/>
      <c r="B44" s="46"/>
      <c r="C44" s="212"/>
      <c r="D44" s="212"/>
      <c r="E44" s="212"/>
      <c r="F44" s="212"/>
      <c r="G44" s="212"/>
      <c r="H44" s="216"/>
      <c r="I44" s="216"/>
      <c r="J44" s="216"/>
      <c r="K44" s="216"/>
      <c r="L44" s="216"/>
      <c r="M44" s="216"/>
      <c r="N44" s="216"/>
      <c r="O44" s="216"/>
      <c r="P44" s="216"/>
      <c r="Q44" s="216"/>
      <c r="R44" s="216"/>
      <c r="S44" s="216"/>
      <c r="T44" s="216"/>
      <c r="U44" s="216"/>
      <c r="V44" s="216"/>
      <c r="W44" s="216"/>
      <c r="X44" s="216"/>
      <c r="Y44" s="216"/>
      <c r="Z44" s="216"/>
      <c r="AA44" s="216"/>
      <c r="AB44" s="216"/>
      <c r="AC44" s="216"/>
      <c r="AD44" s="213"/>
      <c r="AE44" s="209"/>
    </row>
    <row r="45" spans="1:31" s="210" customFormat="1" ht="15" customHeight="1">
      <c r="A45" s="205"/>
      <c r="B45" s="46"/>
      <c r="C45" s="638" t="s">
        <v>23</v>
      </c>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213"/>
      <c r="AE45" s="209"/>
    </row>
    <row r="46" spans="1:31" s="210" customFormat="1" ht="6" customHeight="1">
      <c r="A46" s="205"/>
      <c r="B46" s="46"/>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3"/>
      <c r="AE46" s="209"/>
    </row>
    <row r="47" spans="1:31" s="210" customFormat="1" ht="15" customHeight="1">
      <c r="A47" s="205"/>
      <c r="B47" s="46"/>
      <c r="C47" s="639"/>
      <c r="D47" s="640"/>
      <c r="E47" s="640"/>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1"/>
      <c r="AD47" s="213"/>
      <c r="AE47" s="209"/>
    </row>
    <row r="48" spans="1:31" s="210" customFormat="1" ht="15" customHeight="1">
      <c r="A48" s="205"/>
      <c r="B48" s="46"/>
      <c r="C48" s="642"/>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4"/>
      <c r="AD48" s="213"/>
      <c r="AE48" s="209"/>
    </row>
    <row r="49" spans="1:31" s="210" customFormat="1" ht="15" customHeight="1">
      <c r="A49" s="205"/>
      <c r="B49" s="46"/>
      <c r="C49" s="645"/>
      <c r="D49" s="646"/>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7"/>
      <c r="AD49" s="213"/>
      <c r="AE49" s="209"/>
    </row>
    <row r="50" spans="1:31" s="210" customFormat="1" ht="9.75" customHeight="1" thickBot="1">
      <c r="A50" s="205"/>
      <c r="B50" s="48"/>
      <c r="C50" s="218"/>
      <c r="D50" s="218"/>
      <c r="E50" s="218"/>
      <c r="F50" s="218"/>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20"/>
      <c r="AE50" s="209"/>
    </row>
    <row r="51" spans="1:31" s="210" customFormat="1" ht="5.25" customHeight="1" thickBot="1">
      <c r="A51" s="205"/>
      <c r="B51" s="49"/>
      <c r="C51" s="212"/>
      <c r="D51" s="212"/>
      <c r="E51" s="212"/>
      <c r="F51" s="212"/>
      <c r="G51" s="212"/>
      <c r="H51" s="216"/>
      <c r="I51" s="216"/>
      <c r="J51" s="216"/>
      <c r="K51" s="216"/>
      <c r="L51" s="216"/>
      <c r="M51" s="216"/>
      <c r="N51" s="216"/>
      <c r="O51" s="216"/>
      <c r="P51" s="216"/>
      <c r="Q51" s="216"/>
      <c r="R51" s="216"/>
      <c r="S51" s="216"/>
      <c r="T51" s="216"/>
      <c r="U51" s="216"/>
      <c r="V51" s="216"/>
      <c r="W51" s="216"/>
      <c r="X51" s="216"/>
      <c r="Y51" s="216"/>
      <c r="Z51" s="216"/>
      <c r="AA51" s="216"/>
      <c r="AB51" s="216"/>
      <c r="AC51" s="216"/>
      <c r="AD51" s="49"/>
      <c r="AE51" s="209"/>
    </row>
    <row r="52" spans="1:31" s="210" customFormat="1" ht="15" customHeight="1">
      <c r="A52" s="205"/>
      <c r="B52" s="45"/>
      <c r="C52" s="206"/>
      <c r="D52" s="206"/>
      <c r="E52" s="206"/>
      <c r="F52" s="206"/>
      <c r="G52" s="206"/>
      <c r="H52" s="207"/>
      <c r="I52" s="207"/>
      <c r="J52" s="207"/>
      <c r="K52" s="207"/>
      <c r="L52" s="207"/>
      <c r="M52" s="207"/>
      <c r="N52" s="207"/>
      <c r="O52" s="207"/>
      <c r="P52" s="207"/>
      <c r="Q52" s="207"/>
      <c r="R52" s="207"/>
      <c r="S52" s="207"/>
      <c r="T52" s="207"/>
      <c r="U52" s="207"/>
      <c r="V52" s="207"/>
      <c r="W52" s="207"/>
      <c r="X52" s="207"/>
      <c r="Y52" s="207"/>
      <c r="Z52" s="207"/>
      <c r="AA52" s="207"/>
      <c r="AB52" s="207"/>
      <c r="AC52" s="207"/>
      <c r="AD52" s="208"/>
      <c r="AE52" s="209"/>
    </row>
    <row r="53" spans="1:31" s="210" customFormat="1" ht="15" customHeight="1">
      <c r="A53" s="211">
        <v>4</v>
      </c>
      <c r="B53" s="46"/>
      <c r="C53" s="212" t="s">
        <v>2</v>
      </c>
      <c r="D53" s="212"/>
      <c r="E53" s="212"/>
      <c r="F53" s="212"/>
      <c r="G53" s="212"/>
      <c r="H53" s="648"/>
      <c r="I53" s="648"/>
      <c r="J53" s="648"/>
      <c r="K53" s="648"/>
      <c r="L53" s="648"/>
      <c r="M53" s="648"/>
      <c r="N53" s="648"/>
      <c r="O53" s="648"/>
      <c r="P53" s="648"/>
      <c r="Q53" s="648"/>
      <c r="R53" s="648"/>
      <c r="S53" s="648"/>
      <c r="T53" s="648"/>
      <c r="U53" s="648"/>
      <c r="V53" s="648"/>
      <c r="W53" s="648"/>
      <c r="X53" s="648"/>
      <c r="Y53" s="648"/>
      <c r="Z53" s="648"/>
      <c r="AA53" s="648"/>
      <c r="AB53" s="648"/>
      <c r="AC53" s="648"/>
      <c r="AD53" s="213"/>
      <c r="AE53" s="209"/>
    </row>
    <row r="54" spans="1:31" s="210" customFormat="1" ht="15" customHeight="1">
      <c r="A54" s="205"/>
      <c r="B54" s="47"/>
      <c r="C54" s="212" t="s">
        <v>21</v>
      </c>
      <c r="D54" s="212"/>
      <c r="E54" s="212"/>
      <c r="F54" s="212"/>
      <c r="G54" s="212"/>
      <c r="H54" s="212"/>
      <c r="I54" s="214"/>
      <c r="J54" s="214"/>
      <c r="K54" s="214"/>
      <c r="L54" s="649"/>
      <c r="M54" s="649"/>
      <c r="N54" s="649"/>
      <c r="O54" s="649"/>
      <c r="P54" s="649"/>
      <c r="Q54" s="649"/>
      <c r="R54" s="649"/>
      <c r="S54" s="649"/>
      <c r="T54" s="649"/>
      <c r="U54" s="649"/>
      <c r="V54" s="649"/>
      <c r="W54" s="649"/>
      <c r="X54" s="649"/>
      <c r="Y54" s="649"/>
      <c r="Z54" s="649"/>
      <c r="AA54" s="649"/>
      <c r="AB54" s="649"/>
      <c r="AC54" s="649"/>
      <c r="AD54" s="215"/>
      <c r="AE54" s="209"/>
    </row>
    <row r="55" spans="1:31" s="210" customFormat="1" ht="15" customHeight="1">
      <c r="A55" s="205"/>
      <c r="B55" s="47"/>
      <c r="C55" s="212" t="s">
        <v>3</v>
      </c>
      <c r="D55" s="212"/>
      <c r="E55" s="648"/>
      <c r="F55" s="648"/>
      <c r="G55" s="648"/>
      <c r="H55" s="648"/>
      <c r="I55" s="648"/>
      <c r="J55" s="648"/>
      <c r="K55" s="648"/>
      <c r="L55" s="648"/>
      <c r="M55" s="648"/>
      <c r="N55" s="648"/>
      <c r="O55" s="648"/>
      <c r="P55" s="648"/>
      <c r="Q55" s="648"/>
      <c r="R55" s="648"/>
      <c r="S55" s="648"/>
      <c r="T55" s="648"/>
      <c r="U55" s="648"/>
      <c r="V55" s="648"/>
      <c r="W55" s="648"/>
      <c r="X55" s="648"/>
      <c r="Y55" s="648"/>
      <c r="Z55" s="648"/>
      <c r="AA55" s="648"/>
      <c r="AB55" s="648"/>
      <c r="AC55" s="648"/>
      <c r="AD55" s="215"/>
      <c r="AE55" s="209"/>
    </row>
    <row r="56" spans="1:31" s="210" customFormat="1" ht="15" customHeight="1">
      <c r="A56" s="205"/>
      <c r="B56" s="46"/>
      <c r="C56" s="212" t="s">
        <v>5</v>
      </c>
      <c r="D56" s="212"/>
      <c r="E56" s="212"/>
      <c r="F56" s="212"/>
      <c r="G56" s="212"/>
      <c r="H56" s="650"/>
      <c r="I56" s="650"/>
      <c r="J56" s="650"/>
      <c r="K56" s="650"/>
      <c r="L56" s="650"/>
      <c r="M56" s="650"/>
      <c r="N56" s="650"/>
      <c r="O56" s="650"/>
      <c r="P56" s="650"/>
      <c r="Q56" s="650"/>
      <c r="R56" s="650"/>
      <c r="S56" s="650"/>
      <c r="T56" s="650"/>
      <c r="U56" s="650"/>
      <c r="V56" s="650"/>
      <c r="W56" s="650"/>
      <c r="X56" s="650"/>
      <c r="Y56" s="650"/>
      <c r="Z56" s="650"/>
      <c r="AA56" s="650"/>
      <c r="AB56" s="650"/>
      <c r="AC56" s="650"/>
      <c r="AD56" s="213"/>
      <c r="AE56" s="209"/>
    </row>
    <row r="57" spans="1:31" s="210" customFormat="1" ht="6" customHeight="1">
      <c r="A57" s="205"/>
      <c r="B57" s="46"/>
      <c r="C57" s="212"/>
      <c r="D57" s="212"/>
      <c r="E57" s="212"/>
      <c r="F57" s="212"/>
      <c r="G57" s="212"/>
      <c r="H57" s="216"/>
      <c r="I57" s="216"/>
      <c r="J57" s="216"/>
      <c r="K57" s="216"/>
      <c r="L57" s="216"/>
      <c r="M57" s="216"/>
      <c r="N57" s="216"/>
      <c r="O57" s="216"/>
      <c r="P57" s="216"/>
      <c r="Q57" s="216"/>
      <c r="R57" s="216"/>
      <c r="S57" s="216"/>
      <c r="T57" s="216"/>
      <c r="U57" s="216"/>
      <c r="V57" s="216"/>
      <c r="W57" s="216"/>
      <c r="X57" s="216"/>
      <c r="Y57" s="216"/>
      <c r="Z57" s="216"/>
      <c r="AA57" s="216"/>
      <c r="AB57" s="216"/>
      <c r="AC57" s="216"/>
      <c r="AD57" s="213"/>
      <c r="AE57" s="209"/>
    </row>
    <row r="58" spans="1:31" s="210" customFormat="1" ht="15" customHeight="1">
      <c r="A58" s="205"/>
      <c r="B58" s="46"/>
      <c r="C58" s="638" t="s">
        <v>23</v>
      </c>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8"/>
      <c r="AD58" s="213"/>
      <c r="AE58" s="209"/>
    </row>
    <row r="59" spans="1:31" s="210" customFormat="1" ht="7.5" customHeight="1">
      <c r="A59" s="205"/>
      <c r="B59" s="46"/>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3"/>
      <c r="AE59" s="209"/>
    </row>
    <row r="60" spans="1:31" s="210" customFormat="1" ht="15" customHeight="1">
      <c r="A60" s="205"/>
      <c r="B60" s="46"/>
      <c r="C60" s="639"/>
      <c r="D60" s="640"/>
      <c r="E60" s="640"/>
      <c r="F60" s="640"/>
      <c r="G60" s="640"/>
      <c r="H60" s="640"/>
      <c r="I60" s="640"/>
      <c r="J60" s="640"/>
      <c r="K60" s="640"/>
      <c r="L60" s="640"/>
      <c r="M60" s="640"/>
      <c r="N60" s="640"/>
      <c r="O60" s="640"/>
      <c r="P60" s="640"/>
      <c r="Q60" s="640"/>
      <c r="R60" s="640"/>
      <c r="S60" s="640"/>
      <c r="T60" s="640"/>
      <c r="U60" s="640"/>
      <c r="V60" s="640"/>
      <c r="W60" s="640"/>
      <c r="X60" s="640"/>
      <c r="Y60" s="640"/>
      <c r="Z60" s="640"/>
      <c r="AA60" s="640"/>
      <c r="AB60" s="640"/>
      <c r="AC60" s="641"/>
      <c r="AD60" s="213"/>
      <c r="AE60" s="209"/>
    </row>
    <row r="61" spans="1:31" s="210" customFormat="1" ht="15" customHeight="1">
      <c r="A61" s="205"/>
      <c r="B61" s="46"/>
      <c r="C61" s="642"/>
      <c r="D61" s="643"/>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4"/>
      <c r="AD61" s="213"/>
      <c r="AE61" s="209"/>
    </row>
    <row r="62" spans="1:31" s="210" customFormat="1" ht="15" customHeight="1">
      <c r="A62" s="205"/>
      <c r="B62" s="46"/>
      <c r="C62" s="645"/>
      <c r="D62" s="646"/>
      <c r="E62" s="646"/>
      <c r="F62" s="646"/>
      <c r="G62" s="646"/>
      <c r="H62" s="646"/>
      <c r="I62" s="646"/>
      <c r="J62" s="646"/>
      <c r="K62" s="646"/>
      <c r="L62" s="646"/>
      <c r="M62" s="646"/>
      <c r="N62" s="646"/>
      <c r="O62" s="646"/>
      <c r="P62" s="646"/>
      <c r="Q62" s="646"/>
      <c r="R62" s="646"/>
      <c r="S62" s="646"/>
      <c r="T62" s="646"/>
      <c r="U62" s="646"/>
      <c r="V62" s="646"/>
      <c r="W62" s="646"/>
      <c r="X62" s="646"/>
      <c r="Y62" s="646"/>
      <c r="Z62" s="646"/>
      <c r="AA62" s="646"/>
      <c r="AB62" s="646"/>
      <c r="AC62" s="647"/>
      <c r="AD62" s="213"/>
      <c r="AE62" s="209"/>
    </row>
    <row r="63" spans="1:31" s="210" customFormat="1" ht="12.75" customHeight="1" thickBot="1">
      <c r="A63" s="205"/>
      <c r="B63" s="48"/>
      <c r="C63" s="218"/>
      <c r="D63" s="218"/>
      <c r="E63" s="218"/>
      <c r="F63" s="218"/>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20"/>
      <c r="AE63" s="209"/>
    </row>
    <row r="64" spans="1:31" s="210" customFormat="1" ht="15" customHeight="1">
      <c r="A64" s="205"/>
      <c r="B64" s="49"/>
      <c r="C64" s="212"/>
      <c r="D64" s="212"/>
      <c r="E64" s="212"/>
      <c r="F64" s="212"/>
      <c r="G64" s="212"/>
      <c r="H64" s="216"/>
      <c r="I64" s="216"/>
      <c r="J64" s="216"/>
      <c r="K64" s="216"/>
      <c r="L64" s="216"/>
      <c r="M64" s="216"/>
      <c r="N64" s="216"/>
      <c r="O64" s="216"/>
      <c r="P64" s="216"/>
      <c r="Q64" s="216"/>
      <c r="R64" s="216"/>
      <c r="S64" s="216"/>
      <c r="T64" s="216"/>
      <c r="U64" s="216"/>
      <c r="V64" s="216"/>
      <c r="W64" s="216"/>
      <c r="X64" s="216"/>
      <c r="Y64" s="216"/>
      <c r="Z64" s="216"/>
      <c r="AA64" s="216"/>
      <c r="AB64" s="216"/>
      <c r="AC64" s="216"/>
      <c r="AD64" s="49"/>
      <c r="AE64" s="209"/>
    </row>
    <row r="65" spans="1:31" s="210" customFormat="1" ht="15" customHeight="1" thickBot="1">
      <c r="A65" s="221"/>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row>
    <row r="66" spans="1:31" s="210" customFormat="1" ht="15" customHeight="1">
      <c r="A66" s="221"/>
      <c r="B66" s="98"/>
      <c r="C66" s="99"/>
      <c r="D66" s="99"/>
      <c r="E66" s="99"/>
      <c r="F66" s="100"/>
      <c r="G66" s="99"/>
      <c r="H66" s="99"/>
      <c r="I66" s="99"/>
      <c r="J66" s="99"/>
      <c r="K66" s="99"/>
      <c r="L66" s="99"/>
      <c r="M66" s="99"/>
      <c r="N66" s="99"/>
      <c r="O66" s="99"/>
      <c r="P66" s="99"/>
      <c r="Q66" s="99"/>
      <c r="R66" s="99"/>
      <c r="S66" s="99"/>
      <c r="T66" s="99"/>
      <c r="U66" s="99"/>
      <c r="V66" s="99"/>
      <c r="W66" s="99"/>
      <c r="X66" s="99"/>
      <c r="Y66" s="99"/>
      <c r="Z66" s="99"/>
      <c r="AA66" s="99"/>
      <c r="AB66" s="99"/>
      <c r="AC66" s="99"/>
      <c r="AD66" s="101"/>
      <c r="AE66" s="114"/>
    </row>
    <row r="67" spans="1:31" s="210" customFormat="1" ht="15" customHeight="1">
      <c r="A67" s="221"/>
      <c r="B67" s="102"/>
      <c r="C67" s="42" t="s">
        <v>14</v>
      </c>
      <c r="D67" s="103"/>
      <c r="E67" s="103"/>
      <c r="F67" s="104"/>
      <c r="G67" s="103"/>
      <c r="H67" s="103"/>
      <c r="I67" s="103"/>
      <c r="J67" s="103"/>
      <c r="K67" s="103"/>
      <c r="L67" s="103"/>
      <c r="M67" s="103"/>
      <c r="N67" s="103"/>
      <c r="O67" s="103"/>
      <c r="P67" s="103"/>
      <c r="Q67" s="103"/>
      <c r="R67" s="103"/>
      <c r="S67" s="103"/>
      <c r="T67" s="104"/>
      <c r="U67" s="103"/>
      <c r="V67" s="103"/>
      <c r="W67" s="103"/>
      <c r="X67" s="103"/>
      <c r="Y67" s="103"/>
      <c r="Z67" s="103"/>
      <c r="AA67" s="103"/>
      <c r="AB67" s="103"/>
      <c r="AC67" s="103"/>
      <c r="AD67" s="105"/>
      <c r="AE67" s="114"/>
    </row>
    <row r="68" spans="1:31" s="210" customFormat="1" ht="15" customHeight="1">
      <c r="A68" s="221"/>
      <c r="B68" s="102"/>
      <c r="C68" s="106" t="s">
        <v>15</v>
      </c>
      <c r="D68" s="106"/>
      <c r="E68" s="106"/>
      <c r="F68" s="106"/>
      <c r="G68" s="106"/>
      <c r="H68" s="106"/>
      <c r="I68" s="107"/>
      <c r="J68" s="107"/>
      <c r="K68" s="107"/>
      <c r="L68" s="107"/>
      <c r="M68" s="107"/>
      <c r="N68" s="107"/>
      <c r="O68" s="107"/>
      <c r="P68" s="107"/>
      <c r="Q68" s="107"/>
      <c r="R68" s="107"/>
      <c r="S68" s="107"/>
      <c r="T68" s="107"/>
      <c r="U68" s="107"/>
      <c r="V68" s="107"/>
      <c r="W68" s="106"/>
      <c r="X68" s="106"/>
      <c r="Y68" s="106"/>
      <c r="Z68" s="106"/>
      <c r="AA68" s="106"/>
      <c r="AB68" s="106"/>
      <c r="AC68" s="106"/>
      <c r="AD68" s="105"/>
      <c r="AE68" s="114"/>
    </row>
    <row r="69" spans="1:31" s="210" customFormat="1" ht="15" customHeight="1">
      <c r="A69" s="69"/>
      <c r="B69" s="102"/>
      <c r="C69" s="628"/>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30"/>
      <c r="AD69" s="105"/>
      <c r="AE69" s="222"/>
    </row>
    <row r="70" spans="1:31" s="210" customFormat="1" ht="15" customHeight="1">
      <c r="A70" s="69"/>
      <c r="B70" s="102"/>
      <c r="C70" s="631"/>
      <c r="D70" s="632"/>
      <c r="E70" s="632"/>
      <c r="F70" s="632"/>
      <c r="G70" s="632"/>
      <c r="H70" s="632"/>
      <c r="I70" s="632"/>
      <c r="J70" s="632"/>
      <c r="K70" s="632"/>
      <c r="L70" s="632"/>
      <c r="M70" s="632"/>
      <c r="N70" s="632"/>
      <c r="O70" s="632"/>
      <c r="P70" s="632"/>
      <c r="Q70" s="632"/>
      <c r="R70" s="632"/>
      <c r="S70" s="632"/>
      <c r="T70" s="632"/>
      <c r="U70" s="632"/>
      <c r="V70" s="632"/>
      <c r="W70" s="632"/>
      <c r="X70" s="632"/>
      <c r="Y70" s="632"/>
      <c r="Z70" s="632"/>
      <c r="AA70" s="632"/>
      <c r="AB70" s="632"/>
      <c r="AC70" s="633"/>
      <c r="AD70" s="105"/>
      <c r="AE70" s="222"/>
    </row>
    <row r="71" spans="1:31" s="210" customFormat="1" ht="15" customHeight="1">
      <c r="A71" s="69"/>
      <c r="B71" s="102"/>
      <c r="C71" s="631"/>
      <c r="D71" s="632"/>
      <c r="E71" s="632"/>
      <c r="F71" s="632"/>
      <c r="G71" s="632"/>
      <c r="H71" s="632"/>
      <c r="I71" s="632"/>
      <c r="J71" s="632"/>
      <c r="K71" s="632"/>
      <c r="L71" s="632"/>
      <c r="M71" s="632"/>
      <c r="N71" s="632"/>
      <c r="O71" s="632"/>
      <c r="P71" s="632"/>
      <c r="Q71" s="632"/>
      <c r="R71" s="632"/>
      <c r="S71" s="632"/>
      <c r="T71" s="632"/>
      <c r="U71" s="632"/>
      <c r="V71" s="632"/>
      <c r="W71" s="632"/>
      <c r="X71" s="632"/>
      <c r="Y71" s="632"/>
      <c r="Z71" s="632"/>
      <c r="AA71" s="632"/>
      <c r="AB71" s="632"/>
      <c r="AC71" s="633"/>
      <c r="AD71" s="105"/>
      <c r="AE71" s="222"/>
    </row>
    <row r="72" spans="1:31" s="210" customFormat="1" ht="15" customHeight="1">
      <c r="A72" s="69"/>
      <c r="B72" s="102"/>
      <c r="C72" s="631"/>
      <c r="D72" s="632"/>
      <c r="E72" s="632"/>
      <c r="F72" s="632"/>
      <c r="G72" s="632"/>
      <c r="H72" s="632"/>
      <c r="I72" s="632"/>
      <c r="J72" s="632"/>
      <c r="K72" s="632"/>
      <c r="L72" s="632"/>
      <c r="M72" s="632"/>
      <c r="N72" s="632"/>
      <c r="O72" s="632"/>
      <c r="P72" s="632"/>
      <c r="Q72" s="632"/>
      <c r="R72" s="632"/>
      <c r="S72" s="632"/>
      <c r="T72" s="632"/>
      <c r="U72" s="632"/>
      <c r="V72" s="632"/>
      <c r="W72" s="632"/>
      <c r="X72" s="632"/>
      <c r="Y72" s="632"/>
      <c r="Z72" s="632"/>
      <c r="AA72" s="632"/>
      <c r="AB72" s="632"/>
      <c r="AC72" s="633"/>
      <c r="AD72" s="105"/>
      <c r="AE72" s="222"/>
    </row>
    <row r="73" spans="1:31" s="210" customFormat="1" ht="15" customHeight="1">
      <c r="A73" s="69"/>
      <c r="B73" s="102"/>
      <c r="C73" s="631"/>
      <c r="D73" s="632"/>
      <c r="E73" s="632"/>
      <c r="F73" s="632"/>
      <c r="G73" s="632"/>
      <c r="H73" s="632"/>
      <c r="I73" s="632"/>
      <c r="J73" s="632"/>
      <c r="K73" s="632"/>
      <c r="L73" s="632"/>
      <c r="M73" s="632"/>
      <c r="N73" s="632"/>
      <c r="O73" s="632"/>
      <c r="P73" s="632"/>
      <c r="Q73" s="632"/>
      <c r="R73" s="632"/>
      <c r="S73" s="632"/>
      <c r="T73" s="632"/>
      <c r="U73" s="632"/>
      <c r="V73" s="632"/>
      <c r="W73" s="632"/>
      <c r="X73" s="632"/>
      <c r="Y73" s="632"/>
      <c r="Z73" s="632"/>
      <c r="AA73" s="632"/>
      <c r="AB73" s="632"/>
      <c r="AC73" s="633"/>
      <c r="AD73" s="105"/>
      <c r="AE73" s="222"/>
    </row>
    <row r="74" spans="1:31" s="210" customFormat="1" ht="15" customHeight="1">
      <c r="A74" s="69"/>
      <c r="B74" s="102"/>
      <c r="C74" s="631"/>
      <c r="D74" s="632"/>
      <c r="E74" s="632"/>
      <c r="F74" s="632"/>
      <c r="G74" s="632"/>
      <c r="H74" s="632"/>
      <c r="I74" s="632"/>
      <c r="J74" s="632"/>
      <c r="K74" s="632"/>
      <c r="L74" s="632"/>
      <c r="M74" s="632"/>
      <c r="N74" s="632"/>
      <c r="O74" s="632"/>
      <c r="P74" s="632"/>
      <c r="Q74" s="632"/>
      <c r="R74" s="632"/>
      <c r="S74" s="632"/>
      <c r="T74" s="632"/>
      <c r="U74" s="632"/>
      <c r="V74" s="632"/>
      <c r="W74" s="632"/>
      <c r="X74" s="632"/>
      <c r="Y74" s="632"/>
      <c r="Z74" s="632"/>
      <c r="AA74" s="632"/>
      <c r="AB74" s="632"/>
      <c r="AC74" s="633"/>
      <c r="AD74" s="105"/>
      <c r="AE74" s="222"/>
    </row>
    <row r="75" spans="1:31" s="210" customFormat="1" ht="15" customHeight="1">
      <c r="A75" s="69"/>
      <c r="B75" s="102"/>
      <c r="C75" s="634"/>
      <c r="D75" s="635"/>
      <c r="E75" s="635"/>
      <c r="F75" s="635"/>
      <c r="G75" s="635"/>
      <c r="H75" s="635"/>
      <c r="I75" s="635"/>
      <c r="J75" s="635"/>
      <c r="K75" s="635"/>
      <c r="L75" s="635"/>
      <c r="M75" s="635"/>
      <c r="N75" s="635"/>
      <c r="O75" s="635"/>
      <c r="P75" s="635"/>
      <c r="Q75" s="635"/>
      <c r="R75" s="635"/>
      <c r="S75" s="635"/>
      <c r="T75" s="635"/>
      <c r="U75" s="635"/>
      <c r="V75" s="635"/>
      <c r="W75" s="635"/>
      <c r="X75" s="635"/>
      <c r="Y75" s="635"/>
      <c r="Z75" s="635"/>
      <c r="AA75" s="635"/>
      <c r="AB75" s="635"/>
      <c r="AC75" s="636"/>
      <c r="AD75" s="105"/>
      <c r="AE75" s="222"/>
    </row>
    <row r="76" spans="1:31" s="210" customFormat="1" ht="15" customHeight="1">
      <c r="A76" s="69"/>
      <c r="B76" s="102"/>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05"/>
      <c r="AE76" s="222"/>
    </row>
    <row r="77" spans="1:31" s="210" customFormat="1" ht="15" customHeight="1">
      <c r="A77" s="69"/>
      <c r="B77" s="102"/>
      <c r="C77" s="108" t="s">
        <v>16</v>
      </c>
      <c r="D77" s="108"/>
      <c r="E77" s="108"/>
      <c r="F77" s="108"/>
      <c r="G77" s="108"/>
      <c r="H77" s="108"/>
      <c r="I77" s="108"/>
      <c r="J77" s="109"/>
      <c r="K77" s="109"/>
      <c r="L77" s="109"/>
      <c r="M77" s="109"/>
      <c r="N77" s="109"/>
      <c r="O77" s="109"/>
      <c r="P77" s="109"/>
      <c r="Q77" s="109"/>
      <c r="R77" s="109"/>
      <c r="S77" s="109"/>
      <c r="T77" s="109"/>
      <c r="U77" s="109"/>
      <c r="V77" s="109"/>
      <c r="W77" s="108"/>
      <c r="X77" s="108"/>
      <c r="Y77" s="108"/>
      <c r="Z77" s="108"/>
      <c r="AA77" s="108"/>
      <c r="AB77" s="108"/>
      <c r="AC77" s="108"/>
      <c r="AD77" s="105"/>
      <c r="AE77" s="222"/>
    </row>
    <row r="78" spans="1:31" s="210" customFormat="1" ht="15" customHeight="1">
      <c r="A78" s="69"/>
      <c r="B78" s="102"/>
      <c r="C78" s="637"/>
      <c r="D78" s="637"/>
      <c r="E78" s="637"/>
      <c r="F78" s="637"/>
      <c r="G78" s="637"/>
      <c r="H78" s="637"/>
      <c r="I78" s="637"/>
      <c r="J78" s="637"/>
      <c r="K78" s="637"/>
      <c r="L78" s="637"/>
      <c r="M78" s="637"/>
      <c r="N78" s="637"/>
      <c r="O78" s="637"/>
      <c r="P78" s="637"/>
      <c r="Q78" s="637"/>
      <c r="R78" s="637"/>
      <c r="S78" s="637"/>
      <c r="T78" s="637"/>
      <c r="U78" s="637"/>
      <c r="V78" s="637"/>
      <c r="W78" s="637"/>
      <c r="X78" s="637"/>
      <c r="Y78" s="637"/>
      <c r="Z78" s="637"/>
      <c r="AA78" s="637"/>
      <c r="AB78" s="637"/>
      <c r="AC78" s="637"/>
      <c r="AD78" s="105"/>
      <c r="AE78" s="222"/>
    </row>
    <row r="79" spans="1:31" s="210" customFormat="1" ht="15" customHeight="1">
      <c r="A79" s="69"/>
      <c r="B79" s="102"/>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105"/>
      <c r="AE79" s="222"/>
    </row>
    <row r="80" spans="1:31" s="210" customFormat="1" ht="15" customHeight="1">
      <c r="A80" s="69"/>
      <c r="B80" s="102"/>
      <c r="C80" s="637"/>
      <c r="D80" s="637"/>
      <c r="E80" s="637"/>
      <c r="F80" s="637"/>
      <c r="G80" s="637"/>
      <c r="H80" s="637"/>
      <c r="I80" s="637"/>
      <c r="J80" s="637"/>
      <c r="K80" s="637"/>
      <c r="L80" s="637"/>
      <c r="M80" s="637"/>
      <c r="N80" s="637"/>
      <c r="O80" s="637"/>
      <c r="P80" s="637"/>
      <c r="Q80" s="637"/>
      <c r="R80" s="637"/>
      <c r="S80" s="637"/>
      <c r="T80" s="637"/>
      <c r="U80" s="637"/>
      <c r="V80" s="637"/>
      <c r="W80" s="637"/>
      <c r="X80" s="637"/>
      <c r="Y80" s="637"/>
      <c r="Z80" s="637"/>
      <c r="AA80" s="637"/>
      <c r="AB80" s="637"/>
      <c r="AC80" s="637"/>
      <c r="AD80" s="105"/>
      <c r="AE80" s="222"/>
    </row>
    <row r="81" spans="1:31" s="210" customFormat="1" ht="15" customHeight="1">
      <c r="A81" s="69"/>
      <c r="B81" s="102"/>
      <c r="C81" s="637"/>
      <c r="D81" s="637"/>
      <c r="E81" s="637"/>
      <c r="F81" s="637"/>
      <c r="G81" s="637"/>
      <c r="H81" s="637"/>
      <c r="I81" s="637"/>
      <c r="J81" s="637"/>
      <c r="K81" s="637"/>
      <c r="L81" s="637"/>
      <c r="M81" s="637"/>
      <c r="N81" s="637"/>
      <c r="O81" s="637"/>
      <c r="P81" s="637"/>
      <c r="Q81" s="637"/>
      <c r="R81" s="637"/>
      <c r="S81" s="637"/>
      <c r="T81" s="637"/>
      <c r="U81" s="637"/>
      <c r="V81" s="637"/>
      <c r="W81" s="637"/>
      <c r="X81" s="637"/>
      <c r="Y81" s="637"/>
      <c r="Z81" s="637"/>
      <c r="AA81" s="637"/>
      <c r="AB81" s="637"/>
      <c r="AC81" s="637"/>
      <c r="AD81" s="105"/>
      <c r="AE81" s="222"/>
    </row>
    <row r="82" spans="1:31" s="210" customFormat="1" ht="15" customHeight="1">
      <c r="A82" s="69"/>
      <c r="B82" s="102"/>
      <c r="C82" s="637"/>
      <c r="D82" s="637"/>
      <c r="E82" s="637"/>
      <c r="F82" s="637"/>
      <c r="G82" s="637"/>
      <c r="H82" s="637"/>
      <c r="I82" s="637"/>
      <c r="J82" s="637"/>
      <c r="K82" s="637"/>
      <c r="L82" s="637"/>
      <c r="M82" s="637"/>
      <c r="N82" s="637"/>
      <c r="O82" s="637"/>
      <c r="P82" s="637"/>
      <c r="Q82" s="637"/>
      <c r="R82" s="637"/>
      <c r="S82" s="637"/>
      <c r="T82" s="637"/>
      <c r="U82" s="637"/>
      <c r="V82" s="637"/>
      <c r="W82" s="637"/>
      <c r="X82" s="637"/>
      <c r="Y82" s="637"/>
      <c r="Z82" s="637"/>
      <c r="AA82" s="637"/>
      <c r="AB82" s="637"/>
      <c r="AC82" s="637"/>
      <c r="AD82" s="105"/>
      <c r="AE82" s="222"/>
    </row>
    <row r="83" spans="1:31" s="210" customFormat="1" ht="15" customHeight="1">
      <c r="A83" s="69"/>
      <c r="B83" s="102"/>
      <c r="C83" s="637"/>
      <c r="D83" s="637"/>
      <c r="E83" s="637"/>
      <c r="F83" s="637"/>
      <c r="G83" s="637"/>
      <c r="H83" s="637"/>
      <c r="I83" s="637"/>
      <c r="J83" s="637"/>
      <c r="K83" s="637"/>
      <c r="L83" s="637"/>
      <c r="M83" s="637"/>
      <c r="N83" s="637"/>
      <c r="O83" s="637"/>
      <c r="P83" s="637"/>
      <c r="Q83" s="637"/>
      <c r="R83" s="637"/>
      <c r="S83" s="637"/>
      <c r="T83" s="637"/>
      <c r="U83" s="637"/>
      <c r="V83" s="637"/>
      <c r="W83" s="637"/>
      <c r="X83" s="637"/>
      <c r="Y83" s="637"/>
      <c r="Z83" s="637"/>
      <c r="AA83" s="637"/>
      <c r="AB83" s="637"/>
      <c r="AC83" s="637"/>
      <c r="AD83" s="105"/>
      <c r="AE83" s="222"/>
    </row>
    <row r="84" spans="1:31" s="210" customFormat="1" ht="15" customHeight="1">
      <c r="A84" s="69"/>
      <c r="B84" s="102"/>
      <c r="C84" s="637"/>
      <c r="D84" s="637"/>
      <c r="E84" s="637"/>
      <c r="F84" s="637"/>
      <c r="G84" s="637"/>
      <c r="H84" s="637"/>
      <c r="I84" s="637"/>
      <c r="J84" s="637"/>
      <c r="K84" s="637"/>
      <c r="L84" s="637"/>
      <c r="M84" s="637"/>
      <c r="N84" s="637"/>
      <c r="O84" s="637"/>
      <c r="P84" s="637"/>
      <c r="Q84" s="637"/>
      <c r="R84" s="637"/>
      <c r="S84" s="637"/>
      <c r="T84" s="637"/>
      <c r="U84" s="637"/>
      <c r="V84" s="637"/>
      <c r="W84" s="637"/>
      <c r="X84" s="637"/>
      <c r="Y84" s="637"/>
      <c r="Z84" s="637"/>
      <c r="AA84" s="637"/>
      <c r="AB84" s="637"/>
      <c r="AC84" s="637"/>
      <c r="AD84" s="105"/>
      <c r="AE84" s="222"/>
    </row>
    <row r="85" spans="1:31" s="210" customFormat="1" ht="15" customHeight="1">
      <c r="A85" s="69"/>
      <c r="B85" s="102"/>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05"/>
      <c r="AE85" s="222"/>
    </row>
    <row r="86" spans="1:31" s="210" customFormat="1" ht="15" customHeight="1">
      <c r="A86" s="69"/>
      <c r="B86" s="102"/>
      <c r="C86" s="108" t="s">
        <v>17</v>
      </c>
      <c r="D86" s="108"/>
      <c r="E86" s="108"/>
      <c r="F86" s="108"/>
      <c r="G86" s="108"/>
      <c r="H86" s="108"/>
      <c r="I86" s="108"/>
      <c r="J86" s="109"/>
      <c r="K86" s="109"/>
      <c r="L86" s="109"/>
      <c r="M86" s="109"/>
      <c r="N86" s="109"/>
      <c r="O86" s="109"/>
      <c r="P86" s="109"/>
      <c r="Q86" s="109"/>
      <c r="R86" s="109"/>
      <c r="S86" s="109"/>
      <c r="T86" s="109"/>
      <c r="U86" s="109"/>
      <c r="V86" s="109"/>
      <c r="W86" s="108"/>
      <c r="X86" s="108"/>
      <c r="Y86" s="108"/>
      <c r="Z86" s="108"/>
      <c r="AA86" s="108"/>
      <c r="AB86" s="108"/>
      <c r="AC86" s="108"/>
      <c r="AD86" s="105"/>
      <c r="AE86" s="222"/>
    </row>
    <row r="87" spans="1:31" s="210" customFormat="1" ht="15" customHeight="1">
      <c r="A87" s="69"/>
      <c r="B87" s="102"/>
      <c r="C87" s="637"/>
      <c r="D87" s="637"/>
      <c r="E87" s="637"/>
      <c r="F87" s="637"/>
      <c r="G87" s="637"/>
      <c r="H87" s="637"/>
      <c r="I87" s="637"/>
      <c r="J87" s="637"/>
      <c r="K87" s="637"/>
      <c r="L87" s="637"/>
      <c r="M87" s="637"/>
      <c r="N87" s="637"/>
      <c r="O87" s="637"/>
      <c r="P87" s="637"/>
      <c r="Q87" s="637"/>
      <c r="R87" s="637"/>
      <c r="S87" s="637"/>
      <c r="T87" s="637"/>
      <c r="U87" s="637"/>
      <c r="V87" s="637"/>
      <c r="W87" s="637"/>
      <c r="X87" s="637"/>
      <c r="Y87" s="637"/>
      <c r="Z87" s="637"/>
      <c r="AA87" s="637"/>
      <c r="AB87" s="637"/>
      <c r="AC87" s="637"/>
      <c r="AD87" s="105"/>
      <c r="AE87" s="222"/>
    </row>
    <row r="88" spans="1:31" s="210" customFormat="1" ht="15" customHeight="1">
      <c r="A88" s="69"/>
      <c r="B88" s="102"/>
      <c r="C88" s="637"/>
      <c r="D88" s="637"/>
      <c r="E88" s="637"/>
      <c r="F88" s="637"/>
      <c r="G88" s="637"/>
      <c r="H88" s="637"/>
      <c r="I88" s="637"/>
      <c r="J88" s="637"/>
      <c r="K88" s="637"/>
      <c r="L88" s="637"/>
      <c r="M88" s="637"/>
      <c r="N88" s="637"/>
      <c r="O88" s="637"/>
      <c r="P88" s="637"/>
      <c r="Q88" s="637"/>
      <c r="R88" s="637"/>
      <c r="S88" s="637"/>
      <c r="T88" s="637"/>
      <c r="U88" s="637"/>
      <c r="V88" s="637"/>
      <c r="W88" s="637"/>
      <c r="X88" s="637"/>
      <c r="Y88" s="637"/>
      <c r="Z88" s="637"/>
      <c r="AA88" s="637"/>
      <c r="AB88" s="637"/>
      <c r="AC88" s="637"/>
      <c r="AD88" s="105"/>
      <c r="AE88" s="222"/>
    </row>
    <row r="89" spans="1:31" s="210" customFormat="1" ht="15" customHeight="1">
      <c r="A89" s="69"/>
      <c r="B89" s="102"/>
      <c r="C89" s="637"/>
      <c r="D89" s="637"/>
      <c r="E89" s="637"/>
      <c r="F89" s="637"/>
      <c r="G89" s="637"/>
      <c r="H89" s="637"/>
      <c r="I89" s="637"/>
      <c r="J89" s="637"/>
      <c r="K89" s="637"/>
      <c r="L89" s="637"/>
      <c r="M89" s="637"/>
      <c r="N89" s="637"/>
      <c r="O89" s="637"/>
      <c r="P89" s="637"/>
      <c r="Q89" s="637"/>
      <c r="R89" s="637"/>
      <c r="S89" s="637"/>
      <c r="T89" s="637"/>
      <c r="U89" s="637"/>
      <c r="V89" s="637"/>
      <c r="W89" s="637"/>
      <c r="X89" s="637"/>
      <c r="Y89" s="637"/>
      <c r="Z89" s="637"/>
      <c r="AA89" s="637"/>
      <c r="AB89" s="637"/>
      <c r="AC89" s="637"/>
      <c r="AD89" s="105"/>
      <c r="AE89" s="222"/>
    </row>
    <row r="90" spans="1:31" s="210" customFormat="1" ht="15" customHeight="1">
      <c r="A90" s="69"/>
      <c r="B90" s="102"/>
      <c r="C90" s="637"/>
      <c r="D90" s="637"/>
      <c r="E90" s="637"/>
      <c r="F90" s="637"/>
      <c r="G90" s="637"/>
      <c r="H90" s="637"/>
      <c r="I90" s="637"/>
      <c r="J90" s="637"/>
      <c r="K90" s="637"/>
      <c r="L90" s="637"/>
      <c r="M90" s="637"/>
      <c r="N90" s="637"/>
      <c r="O90" s="637"/>
      <c r="P90" s="637"/>
      <c r="Q90" s="637"/>
      <c r="R90" s="637"/>
      <c r="S90" s="637"/>
      <c r="T90" s="637"/>
      <c r="U90" s="637"/>
      <c r="V90" s="637"/>
      <c r="W90" s="637"/>
      <c r="X90" s="637"/>
      <c r="Y90" s="637"/>
      <c r="Z90" s="637"/>
      <c r="AA90" s="637"/>
      <c r="AB90" s="637"/>
      <c r="AC90" s="637"/>
      <c r="AD90" s="105"/>
      <c r="AE90" s="222"/>
    </row>
    <row r="91" spans="1:31" s="210" customFormat="1" ht="15" customHeight="1">
      <c r="A91" s="69"/>
      <c r="B91" s="102"/>
      <c r="C91" s="637"/>
      <c r="D91" s="637"/>
      <c r="E91" s="637"/>
      <c r="F91" s="637"/>
      <c r="G91" s="637"/>
      <c r="H91" s="637"/>
      <c r="I91" s="637"/>
      <c r="J91" s="637"/>
      <c r="K91" s="637"/>
      <c r="L91" s="637"/>
      <c r="M91" s="637"/>
      <c r="N91" s="637"/>
      <c r="O91" s="637"/>
      <c r="P91" s="637"/>
      <c r="Q91" s="637"/>
      <c r="R91" s="637"/>
      <c r="S91" s="637"/>
      <c r="T91" s="637"/>
      <c r="U91" s="637"/>
      <c r="V91" s="637"/>
      <c r="W91" s="637"/>
      <c r="X91" s="637"/>
      <c r="Y91" s="637"/>
      <c r="Z91" s="637"/>
      <c r="AA91" s="637"/>
      <c r="AB91" s="637"/>
      <c r="AC91" s="637"/>
      <c r="AD91" s="105"/>
      <c r="AE91" s="222"/>
    </row>
    <row r="92" spans="1:31" s="210" customFormat="1" ht="15" customHeight="1">
      <c r="A92" s="69"/>
      <c r="B92" s="102"/>
      <c r="C92" s="637"/>
      <c r="D92" s="637"/>
      <c r="E92" s="637"/>
      <c r="F92" s="637"/>
      <c r="G92" s="637"/>
      <c r="H92" s="637"/>
      <c r="I92" s="637"/>
      <c r="J92" s="637"/>
      <c r="K92" s="637"/>
      <c r="L92" s="637"/>
      <c r="M92" s="637"/>
      <c r="N92" s="637"/>
      <c r="O92" s="637"/>
      <c r="P92" s="637"/>
      <c r="Q92" s="637"/>
      <c r="R92" s="637"/>
      <c r="S92" s="637"/>
      <c r="T92" s="637"/>
      <c r="U92" s="637"/>
      <c r="V92" s="637"/>
      <c r="W92" s="637"/>
      <c r="X92" s="637"/>
      <c r="Y92" s="637"/>
      <c r="Z92" s="637"/>
      <c r="AA92" s="637"/>
      <c r="AB92" s="637"/>
      <c r="AC92" s="637"/>
      <c r="AD92" s="105"/>
      <c r="AE92" s="222"/>
    </row>
    <row r="93" spans="1:31" s="210" customFormat="1" ht="15" customHeight="1">
      <c r="A93" s="69"/>
      <c r="B93" s="102"/>
      <c r="C93" s="637"/>
      <c r="D93" s="637"/>
      <c r="E93" s="637"/>
      <c r="F93" s="637"/>
      <c r="G93" s="637"/>
      <c r="H93" s="637"/>
      <c r="I93" s="637"/>
      <c r="J93" s="637"/>
      <c r="K93" s="637"/>
      <c r="L93" s="637"/>
      <c r="M93" s="637"/>
      <c r="N93" s="637"/>
      <c r="O93" s="637"/>
      <c r="P93" s="637"/>
      <c r="Q93" s="637"/>
      <c r="R93" s="637"/>
      <c r="S93" s="637"/>
      <c r="T93" s="637"/>
      <c r="U93" s="637"/>
      <c r="V93" s="637"/>
      <c r="W93" s="637"/>
      <c r="X93" s="637"/>
      <c r="Y93" s="637"/>
      <c r="Z93" s="637"/>
      <c r="AA93" s="637"/>
      <c r="AB93" s="637"/>
      <c r="AC93" s="637"/>
      <c r="AD93" s="105"/>
      <c r="AE93" s="222"/>
    </row>
    <row r="94" spans="1:31" s="210" customFormat="1" ht="15" customHeight="1">
      <c r="A94" s="69"/>
      <c r="B94" s="102"/>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05"/>
      <c r="AE94" s="222"/>
    </row>
    <row r="95" spans="1:31" s="210" customFormat="1" ht="15" customHeight="1">
      <c r="A95" s="69"/>
      <c r="B95" s="102"/>
      <c r="C95" s="108" t="s">
        <v>18</v>
      </c>
      <c r="D95" s="108"/>
      <c r="E95" s="108"/>
      <c r="F95" s="108"/>
      <c r="G95" s="108"/>
      <c r="H95" s="108"/>
      <c r="I95" s="108"/>
      <c r="J95" s="109"/>
      <c r="K95" s="109"/>
      <c r="L95" s="109"/>
      <c r="M95" s="109"/>
      <c r="N95" s="109"/>
      <c r="O95" s="109"/>
      <c r="P95" s="109"/>
      <c r="Q95" s="109"/>
      <c r="R95" s="109"/>
      <c r="S95" s="109"/>
      <c r="T95" s="109"/>
      <c r="U95" s="109"/>
      <c r="V95" s="109"/>
      <c r="W95" s="108"/>
      <c r="X95" s="108"/>
      <c r="Y95" s="108"/>
      <c r="Z95" s="108"/>
      <c r="AA95" s="108"/>
      <c r="AB95" s="108"/>
      <c r="AC95" s="108"/>
      <c r="AD95" s="105"/>
      <c r="AE95" s="222"/>
    </row>
    <row r="96" spans="1:31" s="210" customFormat="1" ht="15" customHeight="1">
      <c r="A96" s="69"/>
      <c r="B96" s="102"/>
      <c r="C96" s="628"/>
      <c r="D96" s="629"/>
      <c r="E96" s="629"/>
      <c r="F96" s="629"/>
      <c r="G96" s="629"/>
      <c r="H96" s="629"/>
      <c r="I96" s="629"/>
      <c r="J96" s="629"/>
      <c r="K96" s="629"/>
      <c r="L96" s="629"/>
      <c r="M96" s="629"/>
      <c r="N96" s="629"/>
      <c r="O96" s="629"/>
      <c r="P96" s="629"/>
      <c r="Q96" s="629"/>
      <c r="R96" s="629"/>
      <c r="S96" s="629"/>
      <c r="T96" s="629"/>
      <c r="U96" s="629"/>
      <c r="V96" s="629"/>
      <c r="W96" s="629"/>
      <c r="X96" s="629"/>
      <c r="Y96" s="629"/>
      <c r="Z96" s="629"/>
      <c r="AA96" s="629"/>
      <c r="AB96" s="629"/>
      <c r="AC96" s="630"/>
      <c r="AD96" s="105"/>
      <c r="AE96" s="222"/>
    </row>
    <row r="97" spans="1:31" s="210" customFormat="1" ht="15" customHeight="1">
      <c r="A97" s="69"/>
      <c r="B97" s="102"/>
      <c r="C97" s="631"/>
      <c r="D97" s="632"/>
      <c r="E97" s="632"/>
      <c r="F97" s="632"/>
      <c r="G97" s="632"/>
      <c r="H97" s="632"/>
      <c r="I97" s="632"/>
      <c r="J97" s="632"/>
      <c r="K97" s="632"/>
      <c r="L97" s="632"/>
      <c r="M97" s="632"/>
      <c r="N97" s="632"/>
      <c r="O97" s="632"/>
      <c r="P97" s="632"/>
      <c r="Q97" s="632"/>
      <c r="R97" s="632"/>
      <c r="S97" s="632"/>
      <c r="T97" s="632"/>
      <c r="U97" s="632"/>
      <c r="V97" s="632"/>
      <c r="W97" s="632"/>
      <c r="X97" s="632"/>
      <c r="Y97" s="632"/>
      <c r="Z97" s="632"/>
      <c r="AA97" s="632"/>
      <c r="AB97" s="632"/>
      <c r="AC97" s="633"/>
      <c r="AD97" s="105"/>
      <c r="AE97" s="222"/>
    </row>
    <row r="98" spans="1:31" s="210" customFormat="1" ht="15" customHeight="1">
      <c r="A98" s="69"/>
      <c r="B98" s="102"/>
      <c r="C98" s="631"/>
      <c r="D98" s="632"/>
      <c r="E98" s="632"/>
      <c r="F98" s="632"/>
      <c r="G98" s="632"/>
      <c r="H98" s="632"/>
      <c r="I98" s="632"/>
      <c r="J98" s="632"/>
      <c r="K98" s="632"/>
      <c r="L98" s="632"/>
      <c r="M98" s="632"/>
      <c r="N98" s="632"/>
      <c r="O98" s="632"/>
      <c r="P98" s="632"/>
      <c r="Q98" s="632"/>
      <c r="R98" s="632"/>
      <c r="S98" s="632"/>
      <c r="T98" s="632"/>
      <c r="U98" s="632"/>
      <c r="V98" s="632"/>
      <c r="W98" s="632"/>
      <c r="X98" s="632"/>
      <c r="Y98" s="632"/>
      <c r="Z98" s="632"/>
      <c r="AA98" s="632"/>
      <c r="AB98" s="632"/>
      <c r="AC98" s="633"/>
      <c r="AD98" s="105"/>
      <c r="AE98" s="222"/>
    </row>
    <row r="99" spans="1:31" s="210" customFormat="1" ht="15" customHeight="1">
      <c r="A99" s="69"/>
      <c r="B99" s="102"/>
      <c r="C99" s="631"/>
      <c r="D99" s="632"/>
      <c r="E99" s="632"/>
      <c r="F99" s="632"/>
      <c r="G99" s="632"/>
      <c r="H99" s="632"/>
      <c r="I99" s="632"/>
      <c r="J99" s="632"/>
      <c r="K99" s="632"/>
      <c r="L99" s="632"/>
      <c r="M99" s="632"/>
      <c r="N99" s="632"/>
      <c r="O99" s="632"/>
      <c r="P99" s="632"/>
      <c r="Q99" s="632"/>
      <c r="R99" s="632"/>
      <c r="S99" s="632"/>
      <c r="T99" s="632"/>
      <c r="U99" s="632"/>
      <c r="V99" s="632"/>
      <c r="W99" s="632"/>
      <c r="X99" s="632"/>
      <c r="Y99" s="632"/>
      <c r="Z99" s="632"/>
      <c r="AA99" s="632"/>
      <c r="AB99" s="632"/>
      <c r="AC99" s="633"/>
      <c r="AD99" s="105"/>
      <c r="AE99" s="222"/>
    </row>
    <row r="100" spans="1:31" s="210" customFormat="1" ht="15" customHeight="1">
      <c r="A100" s="69"/>
      <c r="B100" s="102"/>
      <c r="C100" s="631"/>
      <c r="D100" s="632"/>
      <c r="E100" s="632"/>
      <c r="F100" s="632"/>
      <c r="G100" s="632"/>
      <c r="H100" s="632"/>
      <c r="I100" s="632"/>
      <c r="J100" s="632"/>
      <c r="K100" s="632"/>
      <c r="L100" s="632"/>
      <c r="M100" s="632"/>
      <c r="N100" s="632"/>
      <c r="O100" s="632"/>
      <c r="P100" s="632"/>
      <c r="Q100" s="632"/>
      <c r="R100" s="632"/>
      <c r="S100" s="632"/>
      <c r="T100" s="632"/>
      <c r="U100" s="632"/>
      <c r="V100" s="632"/>
      <c r="W100" s="632"/>
      <c r="X100" s="632"/>
      <c r="Y100" s="632"/>
      <c r="Z100" s="632"/>
      <c r="AA100" s="632"/>
      <c r="AB100" s="632"/>
      <c r="AC100" s="633"/>
      <c r="AD100" s="105"/>
      <c r="AE100" s="222"/>
    </row>
    <row r="101" spans="1:31" s="210" customFormat="1" ht="15" customHeight="1">
      <c r="A101" s="69"/>
      <c r="B101" s="102"/>
      <c r="C101" s="631"/>
      <c r="D101" s="632"/>
      <c r="E101" s="632"/>
      <c r="F101" s="632"/>
      <c r="G101" s="632"/>
      <c r="H101" s="632"/>
      <c r="I101" s="632"/>
      <c r="J101" s="632"/>
      <c r="K101" s="632"/>
      <c r="L101" s="632"/>
      <c r="M101" s="632"/>
      <c r="N101" s="632"/>
      <c r="O101" s="632"/>
      <c r="P101" s="632"/>
      <c r="Q101" s="632"/>
      <c r="R101" s="632"/>
      <c r="S101" s="632"/>
      <c r="T101" s="632"/>
      <c r="U101" s="632"/>
      <c r="V101" s="632"/>
      <c r="W101" s="632"/>
      <c r="X101" s="632"/>
      <c r="Y101" s="632"/>
      <c r="Z101" s="632"/>
      <c r="AA101" s="632"/>
      <c r="AB101" s="632"/>
      <c r="AC101" s="633"/>
      <c r="AD101" s="105"/>
      <c r="AE101" s="222"/>
    </row>
    <row r="102" spans="1:31" s="210" customFormat="1" ht="15" customHeight="1">
      <c r="A102" s="69"/>
      <c r="B102" s="102"/>
      <c r="C102" s="634"/>
      <c r="D102" s="635"/>
      <c r="E102" s="635"/>
      <c r="F102" s="635"/>
      <c r="G102" s="635"/>
      <c r="H102" s="635"/>
      <c r="I102" s="635"/>
      <c r="J102" s="635"/>
      <c r="K102" s="635"/>
      <c r="L102" s="635"/>
      <c r="M102" s="635"/>
      <c r="N102" s="635"/>
      <c r="O102" s="635"/>
      <c r="P102" s="635"/>
      <c r="Q102" s="635"/>
      <c r="R102" s="635"/>
      <c r="S102" s="635"/>
      <c r="T102" s="635"/>
      <c r="U102" s="635"/>
      <c r="V102" s="635"/>
      <c r="W102" s="635"/>
      <c r="X102" s="635"/>
      <c r="Y102" s="635"/>
      <c r="Z102" s="635"/>
      <c r="AA102" s="635"/>
      <c r="AB102" s="635"/>
      <c r="AC102" s="636"/>
      <c r="AD102" s="105"/>
      <c r="AE102" s="222"/>
    </row>
    <row r="103" spans="1:31" s="210" customFormat="1" ht="15" customHeight="1">
      <c r="A103" s="69"/>
      <c r="B103" s="102"/>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05"/>
      <c r="AE103" s="222"/>
    </row>
    <row r="104" spans="1:31" s="210" customFormat="1" ht="15" customHeight="1">
      <c r="A104" s="69"/>
      <c r="B104" s="102"/>
      <c r="C104" s="108" t="s">
        <v>19</v>
      </c>
      <c r="D104" s="108"/>
      <c r="E104" s="108"/>
      <c r="F104" s="108"/>
      <c r="G104" s="108"/>
      <c r="H104" s="108"/>
      <c r="I104" s="108"/>
      <c r="J104" s="109"/>
      <c r="K104" s="109"/>
      <c r="L104" s="109"/>
      <c r="M104" s="109"/>
      <c r="N104" s="109"/>
      <c r="O104" s="109"/>
      <c r="P104" s="109"/>
      <c r="Q104" s="109"/>
      <c r="R104" s="109"/>
      <c r="S104" s="109"/>
      <c r="T104" s="109"/>
      <c r="U104" s="109"/>
      <c r="V104" s="109"/>
      <c r="W104" s="108"/>
      <c r="X104" s="108"/>
      <c r="Y104" s="108"/>
      <c r="Z104" s="108"/>
      <c r="AA104" s="108"/>
      <c r="AB104" s="108"/>
      <c r="AC104" s="108"/>
      <c r="AD104" s="105"/>
      <c r="AE104" s="222"/>
    </row>
    <row r="105" spans="1:31" s="210" customFormat="1" ht="15" customHeight="1">
      <c r="A105" s="69"/>
      <c r="B105" s="102"/>
      <c r="C105" s="637"/>
      <c r="D105" s="637"/>
      <c r="E105" s="637"/>
      <c r="F105" s="637"/>
      <c r="G105" s="637"/>
      <c r="H105" s="637"/>
      <c r="I105" s="637"/>
      <c r="J105" s="637"/>
      <c r="K105" s="637"/>
      <c r="L105" s="637"/>
      <c r="M105" s="637"/>
      <c r="N105" s="637"/>
      <c r="O105" s="637"/>
      <c r="P105" s="637"/>
      <c r="Q105" s="637"/>
      <c r="R105" s="637"/>
      <c r="S105" s="637"/>
      <c r="T105" s="637"/>
      <c r="U105" s="637"/>
      <c r="V105" s="637"/>
      <c r="W105" s="637"/>
      <c r="X105" s="637"/>
      <c r="Y105" s="637"/>
      <c r="Z105" s="637"/>
      <c r="AA105" s="637"/>
      <c r="AB105" s="637"/>
      <c r="AC105" s="637"/>
      <c r="AD105" s="105"/>
      <c r="AE105" s="222"/>
    </row>
    <row r="106" spans="1:31" s="210" customFormat="1" ht="15" customHeight="1">
      <c r="A106" s="69"/>
      <c r="B106" s="102"/>
      <c r="C106" s="637"/>
      <c r="D106" s="637"/>
      <c r="E106" s="637"/>
      <c r="F106" s="637"/>
      <c r="G106" s="637"/>
      <c r="H106" s="637"/>
      <c r="I106" s="637"/>
      <c r="J106" s="637"/>
      <c r="K106" s="637"/>
      <c r="L106" s="637"/>
      <c r="M106" s="637"/>
      <c r="N106" s="637"/>
      <c r="O106" s="637"/>
      <c r="P106" s="637"/>
      <c r="Q106" s="637"/>
      <c r="R106" s="637"/>
      <c r="S106" s="637"/>
      <c r="T106" s="637"/>
      <c r="U106" s="637"/>
      <c r="V106" s="637"/>
      <c r="W106" s="637"/>
      <c r="X106" s="637"/>
      <c r="Y106" s="637"/>
      <c r="Z106" s="637"/>
      <c r="AA106" s="637"/>
      <c r="AB106" s="637"/>
      <c r="AC106" s="637"/>
      <c r="AD106" s="105"/>
      <c r="AE106" s="222"/>
    </row>
    <row r="107" spans="1:31" s="210" customFormat="1" ht="15" customHeight="1">
      <c r="A107" s="69"/>
      <c r="B107" s="102"/>
      <c r="C107" s="637"/>
      <c r="D107" s="637"/>
      <c r="E107" s="637"/>
      <c r="F107" s="637"/>
      <c r="G107" s="637"/>
      <c r="H107" s="637"/>
      <c r="I107" s="637"/>
      <c r="J107" s="637"/>
      <c r="K107" s="637"/>
      <c r="L107" s="637"/>
      <c r="M107" s="637"/>
      <c r="N107" s="637"/>
      <c r="O107" s="637"/>
      <c r="P107" s="637"/>
      <c r="Q107" s="637"/>
      <c r="R107" s="637"/>
      <c r="S107" s="637"/>
      <c r="T107" s="637"/>
      <c r="U107" s="637"/>
      <c r="V107" s="637"/>
      <c r="W107" s="637"/>
      <c r="X107" s="637"/>
      <c r="Y107" s="637"/>
      <c r="Z107" s="637"/>
      <c r="AA107" s="637"/>
      <c r="AB107" s="637"/>
      <c r="AC107" s="637"/>
      <c r="AD107" s="105"/>
      <c r="AE107" s="222"/>
    </row>
    <row r="108" spans="1:31" s="210" customFormat="1" ht="15" customHeight="1">
      <c r="A108" s="69"/>
      <c r="B108" s="102"/>
      <c r="C108" s="637"/>
      <c r="D108" s="637"/>
      <c r="E108" s="637"/>
      <c r="F108" s="637"/>
      <c r="G108" s="637"/>
      <c r="H108" s="637"/>
      <c r="I108" s="637"/>
      <c r="J108" s="637"/>
      <c r="K108" s="637"/>
      <c r="L108" s="637"/>
      <c r="M108" s="637"/>
      <c r="N108" s="637"/>
      <c r="O108" s="637"/>
      <c r="P108" s="637"/>
      <c r="Q108" s="637"/>
      <c r="R108" s="637"/>
      <c r="S108" s="637"/>
      <c r="T108" s="637"/>
      <c r="U108" s="637"/>
      <c r="V108" s="637"/>
      <c r="W108" s="637"/>
      <c r="X108" s="637"/>
      <c r="Y108" s="637"/>
      <c r="Z108" s="637"/>
      <c r="AA108" s="637"/>
      <c r="AB108" s="637"/>
      <c r="AC108" s="637"/>
      <c r="AD108" s="105"/>
      <c r="AE108" s="222"/>
    </row>
    <row r="109" spans="1:31" s="210" customFormat="1" ht="15" customHeight="1">
      <c r="A109" s="69"/>
      <c r="B109" s="102"/>
      <c r="C109" s="637"/>
      <c r="D109" s="637"/>
      <c r="E109" s="637"/>
      <c r="F109" s="637"/>
      <c r="G109" s="637"/>
      <c r="H109" s="637"/>
      <c r="I109" s="637"/>
      <c r="J109" s="637"/>
      <c r="K109" s="637"/>
      <c r="L109" s="637"/>
      <c r="M109" s="637"/>
      <c r="N109" s="637"/>
      <c r="O109" s="637"/>
      <c r="P109" s="637"/>
      <c r="Q109" s="637"/>
      <c r="R109" s="637"/>
      <c r="S109" s="637"/>
      <c r="T109" s="637"/>
      <c r="U109" s="637"/>
      <c r="V109" s="637"/>
      <c r="W109" s="637"/>
      <c r="X109" s="637"/>
      <c r="Y109" s="637"/>
      <c r="Z109" s="637"/>
      <c r="AA109" s="637"/>
      <c r="AB109" s="637"/>
      <c r="AC109" s="637"/>
      <c r="AD109" s="105"/>
      <c r="AE109" s="222"/>
    </row>
    <row r="110" spans="1:31" s="210" customFormat="1" ht="15" customHeight="1">
      <c r="A110" s="69"/>
      <c r="B110" s="102"/>
      <c r="C110" s="637"/>
      <c r="D110" s="637"/>
      <c r="E110" s="637"/>
      <c r="F110" s="637"/>
      <c r="G110" s="637"/>
      <c r="H110" s="637"/>
      <c r="I110" s="637"/>
      <c r="J110" s="637"/>
      <c r="K110" s="637"/>
      <c r="L110" s="637"/>
      <c r="M110" s="637"/>
      <c r="N110" s="637"/>
      <c r="O110" s="637"/>
      <c r="P110" s="637"/>
      <c r="Q110" s="637"/>
      <c r="R110" s="637"/>
      <c r="S110" s="637"/>
      <c r="T110" s="637"/>
      <c r="U110" s="637"/>
      <c r="V110" s="637"/>
      <c r="W110" s="637"/>
      <c r="X110" s="637"/>
      <c r="Y110" s="637"/>
      <c r="Z110" s="637"/>
      <c r="AA110" s="637"/>
      <c r="AB110" s="637"/>
      <c r="AC110" s="637"/>
      <c r="AD110" s="105"/>
      <c r="AE110" s="222"/>
    </row>
    <row r="111" spans="1:31" s="210" customFormat="1" ht="15" customHeight="1">
      <c r="A111" s="69"/>
      <c r="B111" s="102"/>
      <c r="C111" s="637"/>
      <c r="D111" s="637"/>
      <c r="E111" s="637"/>
      <c r="F111" s="637"/>
      <c r="G111" s="637"/>
      <c r="H111" s="637"/>
      <c r="I111" s="637"/>
      <c r="J111" s="637"/>
      <c r="K111" s="637"/>
      <c r="L111" s="637"/>
      <c r="M111" s="637"/>
      <c r="N111" s="637"/>
      <c r="O111" s="637"/>
      <c r="P111" s="637"/>
      <c r="Q111" s="637"/>
      <c r="R111" s="637"/>
      <c r="S111" s="637"/>
      <c r="T111" s="637"/>
      <c r="U111" s="637"/>
      <c r="V111" s="637"/>
      <c r="W111" s="637"/>
      <c r="X111" s="637"/>
      <c r="Y111" s="637"/>
      <c r="Z111" s="637"/>
      <c r="AA111" s="637"/>
      <c r="AB111" s="637"/>
      <c r="AC111" s="637"/>
      <c r="AD111" s="105"/>
      <c r="AE111" s="222"/>
    </row>
    <row r="112" spans="1:31" s="210" customFormat="1" ht="15" customHeight="1">
      <c r="A112" s="69"/>
      <c r="B112" s="102"/>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05"/>
      <c r="AE112" s="222"/>
    </row>
    <row r="113" spans="1:31" s="210" customFormat="1" ht="15" customHeight="1">
      <c r="A113" s="69"/>
      <c r="B113" s="102"/>
      <c r="C113" s="108" t="s">
        <v>22</v>
      </c>
      <c r="D113" s="108"/>
      <c r="E113" s="108"/>
      <c r="F113" s="108"/>
      <c r="G113" s="108"/>
      <c r="H113" s="108"/>
      <c r="I113" s="108"/>
      <c r="J113" s="109"/>
      <c r="K113" s="109"/>
      <c r="L113" s="109"/>
      <c r="M113" s="109"/>
      <c r="N113" s="109"/>
      <c r="O113" s="109"/>
      <c r="P113" s="109"/>
      <c r="Q113" s="109"/>
      <c r="R113" s="109"/>
      <c r="S113" s="109"/>
      <c r="T113" s="109"/>
      <c r="U113" s="109"/>
      <c r="V113" s="109"/>
      <c r="W113" s="108"/>
      <c r="X113" s="108"/>
      <c r="Y113" s="108"/>
      <c r="Z113" s="108"/>
      <c r="AA113" s="108"/>
      <c r="AB113" s="108"/>
      <c r="AC113" s="108"/>
      <c r="AD113" s="105"/>
      <c r="AE113" s="222"/>
    </row>
    <row r="114" spans="1:31" s="210" customFormat="1" ht="15" customHeight="1">
      <c r="A114" s="69"/>
      <c r="B114" s="102"/>
      <c r="C114" s="628"/>
      <c r="D114" s="629"/>
      <c r="E114" s="629"/>
      <c r="F114" s="629"/>
      <c r="G114" s="629"/>
      <c r="H114" s="629"/>
      <c r="I114" s="629"/>
      <c r="J114" s="629"/>
      <c r="K114" s="629"/>
      <c r="L114" s="629"/>
      <c r="M114" s="629"/>
      <c r="N114" s="629"/>
      <c r="O114" s="629"/>
      <c r="P114" s="629"/>
      <c r="Q114" s="629"/>
      <c r="R114" s="629"/>
      <c r="S114" s="629"/>
      <c r="T114" s="629"/>
      <c r="U114" s="629"/>
      <c r="V114" s="629"/>
      <c r="W114" s="629"/>
      <c r="X114" s="629"/>
      <c r="Y114" s="629"/>
      <c r="Z114" s="629"/>
      <c r="AA114" s="629"/>
      <c r="AB114" s="629"/>
      <c r="AC114" s="630"/>
      <c r="AD114" s="105"/>
      <c r="AE114" s="222"/>
    </row>
    <row r="115" spans="1:31" s="210" customFormat="1" ht="15" customHeight="1">
      <c r="A115" s="69"/>
      <c r="B115" s="102"/>
      <c r="C115" s="631"/>
      <c r="D115" s="632"/>
      <c r="E115" s="632"/>
      <c r="F115" s="632"/>
      <c r="G115" s="632"/>
      <c r="H115" s="632"/>
      <c r="I115" s="632"/>
      <c r="J115" s="632"/>
      <c r="K115" s="632"/>
      <c r="L115" s="632"/>
      <c r="M115" s="632"/>
      <c r="N115" s="632"/>
      <c r="O115" s="632"/>
      <c r="P115" s="632"/>
      <c r="Q115" s="632"/>
      <c r="R115" s="632"/>
      <c r="S115" s="632"/>
      <c r="T115" s="632"/>
      <c r="U115" s="632"/>
      <c r="V115" s="632"/>
      <c r="W115" s="632"/>
      <c r="X115" s="632"/>
      <c r="Y115" s="632"/>
      <c r="Z115" s="632"/>
      <c r="AA115" s="632"/>
      <c r="AB115" s="632"/>
      <c r="AC115" s="633"/>
      <c r="AD115" s="105"/>
      <c r="AE115" s="222"/>
    </row>
    <row r="116" spans="1:31" s="210" customFormat="1" ht="15" customHeight="1">
      <c r="A116" s="69"/>
      <c r="B116" s="102"/>
      <c r="C116" s="631"/>
      <c r="D116" s="632"/>
      <c r="E116" s="632"/>
      <c r="F116" s="632"/>
      <c r="G116" s="632"/>
      <c r="H116" s="632"/>
      <c r="I116" s="632"/>
      <c r="J116" s="632"/>
      <c r="K116" s="632"/>
      <c r="L116" s="632"/>
      <c r="M116" s="632"/>
      <c r="N116" s="632"/>
      <c r="O116" s="632"/>
      <c r="P116" s="632"/>
      <c r="Q116" s="632"/>
      <c r="R116" s="632"/>
      <c r="S116" s="632"/>
      <c r="T116" s="632"/>
      <c r="U116" s="632"/>
      <c r="V116" s="632"/>
      <c r="W116" s="632"/>
      <c r="X116" s="632"/>
      <c r="Y116" s="632"/>
      <c r="Z116" s="632"/>
      <c r="AA116" s="632"/>
      <c r="AB116" s="632"/>
      <c r="AC116" s="633"/>
      <c r="AD116" s="105"/>
      <c r="AE116" s="222"/>
    </row>
    <row r="117" spans="1:31" s="210" customFormat="1" ht="15" customHeight="1">
      <c r="A117" s="69"/>
      <c r="B117" s="102"/>
      <c r="C117" s="631"/>
      <c r="D117" s="632"/>
      <c r="E117" s="632"/>
      <c r="F117" s="632"/>
      <c r="G117" s="632"/>
      <c r="H117" s="632"/>
      <c r="I117" s="632"/>
      <c r="J117" s="632"/>
      <c r="K117" s="632"/>
      <c r="L117" s="632"/>
      <c r="M117" s="632"/>
      <c r="N117" s="632"/>
      <c r="O117" s="632"/>
      <c r="P117" s="632"/>
      <c r="Q117" s="632"/>
      <c r="R117" s="632"/>
      <c r="S117" s="632"/>
      <c r="T117" s="632"/>
      <c r="U117" s="632"/>
      <c r="V117" s="632"/>
      <c r="W117" s="632"/>
      <c r="X117" s="632"/>
      <c r="Y117" s="632"/>
      <c r="Z117" s="632"/>
      <c r="AA117" s="632"/>
      <c r="AB117" s="632"/>
      <c r="AC117" s="633"/>
      <c r="AD117" s="105"/>
      <c r="AE117" s="222"/>
    </row>
    <row r="118" spans="1:31" s="210" customFormat="1" ht="15" customHeight="1">
      <c r="A118" s="69"/>
      <c r="B118" s="102"/>
      <c r="C118" s="631"/>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105"/>
      <c r="AE118" s="222"/>
    </row>
    <row r="119" spans="1:31" s="210" customFormat="1" ht="15" customHeight="1">
      <c r="A119" s="69"/>
      <c r="B119" s="102"/>
      <c r="C119" s="631"/>
      <c r="D119" s="632"/>
      <c r="E119" s="632"/>
      <c r="F119" s="632"/>
      <c r="G119" s="632"/>
      <c r="H119" s="632"/>
      <c r="I119" s="632"/>
      <c r="J119" s="632"/>
      <c r="K119" s="632"/>
      <c r="L119" s="632"/>
      <c r="M119" s="632"/>
      <c r="N119" s="632"/>
      <c r="O119" s="632"/>
      <c r="P119" s="632"/>
      <c r="Q119" s="632"/>
      <c r="R119" s="632"/>
      <c r="S119" s="632"/>
      <c r="T119" s="632"/>
      <c r="U119" s="632"/>
      <c r="V119" s="632"/>
      <c r="W119" s="632"/>
      <c r="X119" s="632"/>
      <c r="Y119" s="632"/>
      <c r="Z119" s="632"/>
      <c r="AA119" s="632"/>
      <c r="AB119" s="632"/>
      <c r="AC119" s="633"/>
      <c r="AD119" s="105"/>
      <c r="AE119" s="222"/>
    </row>
    <row r="120" spans="1:31" s="210" customFormat="1" ht="15" customHeight="1">
      <c r="A120" s="69"/>
      <c r="B120" s="102"/>
      <c r="C120" s="634"/>
      <c r="D120" s="635"/>
      <c r="E120" s="635"/>
      <c r="F120" s="635"/>
      <c r="G120" s="635"/>
      <c r="H120" s="635"/>
      <c r="I120" s="635"/>
      <c r="J120" s="635"/>
      <c r="K120" s="635"/>
      <c r="L120" s="635"/>
      <c r="M120" s="635"/>
      <c r="N120" s="635"/>
      <c r="O120" s="635"/>
      <c r="P120" s="635"/>
      <c r="Q120" s="635"/>
      <c r="R120" s="635"/>
      <c r="S120" s="635"/>
      <c r="T120" s="635"/>
      <c r="U120" s="635"/>
      <c r="V120" s="635"/>
      <c r="W120" s="635"/>
      <c r="X120" s="635"/>
      <c r="Y120" s="635"/>
      <c r="Z120" s="635"/>
      <c r="AA120" s="635"/>
      <c r="AB120" s="635"/>
      <c r="AC120" s="636"/>
      <c r="AD120" s="105"/>
      <c r="AE120" s="222"/>
    </row>
    <row r="121" spans="1:31" s="210" customFormat="1" ht="15" customHeight="1" thickBot="1">
      <c r="A121" s="221"/>
      <c r="B121" s="110"/>
      <c r="C121" s="111"/>
      <c r="D121" s="111"/>
      <c r="E121" s="111"/>
      <c r="F121" s="112"/>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3"/>
      <c r="AE121" s="114"/>
    </row>
    <row r="122" spans="1:31" customFormat="1">
      <c r="A122" s="210"/>
      <c r="B122" s="210"/>
      <c r="C122" s="210"/>
      <c r="D122" s="210"/>
      <c r="E122" s="210"/>
      <c r="F122" s="210"/>
      <c r="G122" s="210"/>
      <c r="H122" s="210"/>
      <c r="I122" s="210"/>
      <c r="J122" s="210"/>
      <c r="K122" s="210"/>
      <c r="L122" s="210"/>
      <c r="M122" s="210"/>
      <c r="N122" s="210"/>
      <c r="O122" s="210"/>
      <c r="P122" s="210"/>
      <c r="Q122" s="210"/>
      <c r="R122" s="210"/>
      <c r="S122" s="210"/>
      <c r="T122" s="210"/>
      <c r="U122" s="210"/>
      <c r="V122" s="210"/>
      <c r="W122" s="210"/>
      <c r="X122" s="210"/>
      <c r="Y122" s="210"/>
      <c r="Z122" s="210"/>
      <c r="AA122" s="210"/>
      <c r="AB122" s="210"/>
      <c r="AC122" s="210"/>
      <c r="AD122" s="210"/>
      <c r="AE122" s="210"/>
    </row>
    <row r="123" spans="1:31" customFormat="1" hidden="1"/>
    <row r="124" spans="1:31" customFormat="1" hidden="1"/>
    <row r="125" spans="1:31" customFormat="1" hidden="1"/>
    <row r="126" spans="1:31" customFormat="1" hidden="1"/>
    <row r="127" spans="1:31" customFormat="1" hidden="1"/>
    <row r="128" spans="1:31" customFormat="1" hidden="1"/>
    <row r="129" customFormat="1" hidden="1"/>
    <row r="130" customFormat="1" hidden="1"/>
    <row r="131" customFormat="1" hidden="1"/>
    <row r="132" customFormat="1" hidden="1"/>
    <row r="133" customFormat="1" hidden="1"/>
    <row r="134" customFormat="1" hidden="1"/>
    <row r="135" customFormat="1" hidden="1"/>
    <row r="136" customFormat="1" hidden="1"/>
    <row r="137" customFormat="1" hidden="1"/>
    <row r="138" customFormat="1" hidden="1"/>
    <row r="139" customFormat="1" hidden="1"/>
    <row r="140" customFormat="1" hidden="1"/>
    <row r="141" customFormat="1" hidden="1"/>
    <row r="142" customFormat="1" hidden="1"/>
    <row r="143" customFormat="1" hidden="1"/>
    <row r="144" customFormat="1" hidden="1"/>
    <row r="145" customFormat="1" hidden="1"/>
    <row r="146" customFormat="1" hidden="1"/>
    <row r="147" customFormat="1" hidden="1"/>
    <row r="148" customFormat="1" hidden="1"/>
    <row r="149" customFormat="1" hidden="1"/>
    <row r="150" customFormat="1" hidden="1"/>
    <row r="151" customFormat="1" hidden="1"/>
    <row r="152" customFormat="1" hidden="1"/>
    <row r="153" customFormat="1" hidden="1"/>
    <row r="154" customFormat="1" hidden="1"/>
    <row r="155" customFormat="1" hidden="1"/>
    <row r="156" customFormat="1" hidden="1"/>
    <row r="157" customFormat="1" hidden="1"/>
    <row r="158" customFormat="1" hidden="1"/>
    <row r="159" customFormat="1" hidden="1"/>
    <row r="160" customFormat="1" hidden="1"/>
    <row r="161" customFormat="1" hidden="1"/>
    <row r="162" customFormat="1" hidden="1"/>
    <row r="163" customFormat="1" hidden="1"/>
    <row r="164" customFormat="1" hidden="1"/>
    <row r="165" customFormat="1" hidden="1"/>
    <row r="166" customFormat="1" hidden="1"/>
    <row r="167" customFormat="1" hidden="1"/>
    <row r="168" customFormat="1" hidden="1"/>
    <row r="169" customFormat="1" hidden="1"/>
    <row r="170" customFormat="1" hidden="1"/>
    <row r="171" customFormat="1" hidden="1"/>
    <row r="172" customFormat="1" hidden="1"/>
    <row r="173" customFormat="1" hidden="1"/>
    <row r="174" customFormat="1" hidden="1"/>
    <row r="175" customFormat="1" hidden="1"/>
    <row r="176" customFormat="1" hidden="1"/>
    <row r="177" customFormat="1" hidden="1"/>
    <row r="178" customFormat="1" hidden="1"/>
    <row r="179" customFormat="1" hidden="1"/>
    <row r="180" customFormat="1" hidden="1"/>
    <row r="181" customFormat="1" hidden="1"/>
    <row r="182" customFormat="1" hidden="1"/>
    <row r="183" customFormat="1" hidden="1"/>
    <row r="184" customFormat="1" hidden="1"/>
    <row r="185" customFormat="1" hidden="1"/>
    <row r="186" customFormat="1" hidden="1"/>
    <row r="187" customFormat="1" hidden="1"/>
    <row r="188" customFormat="1" hidden="1"/>
    <row r="189" customFormat="1" hidden="1"/>
    <row r="190" customFormat="1" hidden="1"/>
    <row r="191" customFormat="1" hidden="1"/>
    <row r="192" customFormat="1" hidden="1"/>
    <row r="193" customFormat="1" hidden="1"/>
    <row r="194" customFormat="1" hidden="1"/>
    <row r="195" customFormat="1" hidden="1"/>
    <row r="196" customFormat="1" hidden="1"/>
    <row r="197" customFormat="1" hidden="1"/>
    <row r="198" customFormat="1" hidden="1"/>
    <row r="199" customFormat="1" hidden="1"/>
    <row r="200" customFormat="1" hidden="1"/>
    <row r="201" customFormat="1" hidden="1"/>
    <row r="202" customFormat="1" hidden="1"/>
    <row r="203" customFormat="1" hidden="1"/>
    <row r="204" customFormat="1" hidden="1"/>
    <row r="205" customFormat="1" hidden="1"/>
    <row r="206" customFormat="1" hidden="1"/>
    <row r="207" customFormat="1" hidden="1"/>
    <row r="208" customFormat="1" hidden="1"/>
    <row r="209" customFormat="1" hidden="1"/>
    <row r="210" customFormat="1" hidden="1"/>
    <row r="211" customFormat="1" hidden="1"/>
    <row r="212" customFormat="1" hidden="1"/>
    <row r="213" customFormat="1" hidden="1"/>
    <row r="214" customFormat="1" hidden="1"/>
    <row r="215" customFormat="1" hidden="1"/>
    <row r="216" customFormat="1" hidden="1"/>
    <row r="217" customFormat="1" hidden="1"/>
    <row r="218" customFormat="1" hidden="1"/>
    <row r="219" customFormat="1" hidden="1"/>
    <row r="220" customFormat="1" hidden="1"/>
    <row r="221" customFormat="1" hidden="1"/>
    <row r="222" customFormat="1" hidden="1"/>
    <row r="223" customFormat="1" hidden="1"/>
    <row r="224" customFormat="1" hidden="1"/>
    <row r="225" customFormat="1" hidden="1"/>
    <row r="226" customFormat="1" hidden="1"/>
    <row r="227" customFormat="1" hidden="1"/>
    <row r="228" customFormat="1" hidden="1"/>
    <row r="229" customFormat="1" hidden="1"/>
    <row r="230" customFormat="1" hidden="1"/>
    <row r="231" customFormat="1" hidden="1"/>
    <row r="232" customFormat="1" hidden="1"/>
    <row r="233" customFormat="1" hidden="1"/>
    <row r="234" customFormat="1" hidden="1"/>
    <row r="235" customFormat="1" hidden="1"/>
  </sheetData>
  <sheetProtection password="DF82" sheet="1" objects="1" scenarios="1" selectLockedCells="1"/>
  <mergeCells count="35">
    <mergeCell ref="H14:AC14"/>
    <mergeCell ref="L15:AC15"/>
    <mergeCell ref="B1:AD6"/>
    <mergeCell ref="B7:AD7"/>
    <mergeCell ref="B11:AD11"/>
    <mergeCell ref="B9:L9"/>
    <mergeCell ref="AB8:AD8"/>
    <mergeCell ref="E16:AC16"/>
    <mergeCell ref="H17:AC17"/>
    <mergeCell ref="C19:AC19"/>
    <mergeCell ref="C21:AC23"/>
    <mergeCell ref="H27:AC27"/>
    <mergeCell ref="L28:AC28"/>
    <mergeCell ref="E29:AC29"/>
    <mergeCell ref="H30:AC30"/>
    <mergeCell ref="C32:AC32"/>
    <mergeCell ref="C34:AC36"/>
    <mergeCell ref="H40:AC40"/>
    <mergeCell ref="L41:AC41"/>
    <mergeCell ref="E42:AC42"/>
    <mergeCell ref="H43:AC43"/>
    <mergeCell ref="C45:AC45"/>
    <mergeCell ref="C47:AC49"/>
    <mergeCell ref="H53:AC53"/>
    <mergeCell ref="L54:AC54"/>
    <mergeCell ref="E55:AC55"/>
    <mergeCell ref="H56:AC56"/>
    <mergeCell ref="C96:AC102"/>
    <mergeCell ref="C105:AC111"/>
    <mergeCell ref="C114:AC120"/>
    <mergeCell ref="C58:AC58"/>
    <mergeCell ref="C60:AC62"/>
    <mergeCell ref="C69:AC75"/>
    <mergeCell ref="C78:AC84"/>
    <mergeCell ref="C87:AC93"/>
  </mergeCells>
  <dataValidations count="1">
    <dataValidation allowBlank="1" showInputMessage="1" showErrorMessage="1" sqref="B9:L9"/>
  </dataValidations>
  <hyperlinks>
    <hyperlink ref="AB8:AD8" location="Índice!A1" display="Índice"/>
  </hyperlinks>
  <pageMargins left="0.70866141732283472" right="0.70866141732283472" top="0.74803149606299213" bottom="0.74803149606299213" header="0.31496062992125984" footer="0.31496062992125984"/>
  <pageSetup scale="65" orientation="portrait" horizontalDpi="300" r:id="rId1"/>
  <headerFooter>
    <oddHeader>&amp;CMódulo 1 Sección III
Participantes y Comentarios</oddHeader>
    <oddFooter>&amp;LCenso Nacional de Gobierno, Seguridad Pública y Sistema Penitenciario Estatales 2017&amp;R&amp;P de &amp;N</oddFooter>
  </headerFooter>
  <rowBreaks count="1" manualBreakCount="1">
    <brk id="177" max="16383" man="1"/>
  </rowBreaks>
  <drawing r:id="rId2"/>
</worksheet>
</file>

<file path=xl/worksheets/sheet6.xml><?xml version="1.0" encoding="utf-8"?>
<worksheet xmlns="http://schemas.openxmlformats.org/spreadsheetml/2006/main" xmlns:r="http://schemas.openxmlformats.org/officeDocument/2006/relationships">
  <dimension ref="A1:AL843"/>
  <sheetViews>
    <sheetView view="pageBreakPreview" zoomScaleNormal="100" zoomScaleSheetLayoutView="100" workbookViewId="0"/>
  </sheetViews>
  <sheetFormatPr baseColWidth="10" defaultColWidth="0" defaultRowHeight="15" customHeight="1" zeroHeight="1"/>
  <cols>
    <col min="1" max="2" width="3.7109375" style="133" customWidth="1"/>
    <col min="3" max="13" width="3.7109375" style="123" customWidth="1"/>
    <col min="14" max="15" width="3.7109375" style="133" customWidth="1"/>
    <col min="16" max="31" width="3.7109375" style="123" customWidth="1"/>
    <col min="32" max="32" width="4" style="133" hidden="1" customWidth="1"/>
    <col min="33" max="16384" width="1.5703125" style="123" hidden="1"/>
  </cols>
  <sheetData>
    <row r="1" spans="1:38" s="1" customFormat="1" ht="15.75" customHeight="1">
      <c r="A1" s="50"/>
      <c r="B1" s="404" t="s">
        <v>411</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51"/>
    </row>
    <row r="2" spans="1:38" s="1" customFormat="1" ht="15.75" customHeight="1">
      <c r="A2" s="50"/>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51"/>
    </row>
    <row r="3" spans="1:38" s="1" customFormat="1" ht="15.75" customHeight="1">
      <c r="A3" s="50"/>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51"/>
    </row>
    <row r="4" spans="1:38" s="1" customFormat="1" ht="15.75" customHeight="1">
      <c r="A4" s="50"/>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51"/>
    </row>
    <row r="5" spans="1:38" s="1" customFormat="1" ht="15.75" customHeight="1">
      <c r="A5" s="52"/>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53"/>
    </row>
    <row r="6" spans="1:38" s="1" customFormat="1" ht="63.75" customHeight="1">
      <c r="A6" s="52"/>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53"/>
    </row>
    <row r="7" spans="1:38" s="1" customFormat="1" ht="24.75" customHeight="1">
      <c r="A7" s="52"/>
      <c r="B7" s="440" t="str">
        <f>IF(Presentación!$B$9="","",Presentación!$B$9)</f>
        <v>Veracruz de Ignacio de la Llave</v>
      </c>
      <c r="C7" s="441"/>
      <c r="D7" s="441"/>
      <c r="E7" s="441"/>
      <c r="F7" s="441"/>
      <c r="G7" s="441"/>
      <c r="H7" s="441"/>
      <c r="I7" s="441"/>
      <c r="J7" s="441"/>
      <c r="K7" s="441"/>
      <c r="L7" s="442"/>
      <c r="M7" s="118"/>
      <c r="N7" s="79" t="str">
        <f>IF(Presentación!$N$9="","",Presentación!$N$9)</f>
        <v>30</v>
      </c>
      <c r="O7" s="230"/>
      <c r="P7" s="230"/>
      <c r="Q7" s="230"/>
      <c r="R7" s="230"/>
      <c r="S7" s="230"/>
      <c r="T7" s="230"/>
      <c r="U7" s="230"/>
      <c r="V7" s="230"/>
      <c r="W7" s="230"/>
      <c r="X7" s="230"/>
      <c r="Y7" s="230"/>
      <c r="Z7" s="230"/>
      <c r="AA7" s="230"/>
      <c r="AB7" s="658" t="s">
        <v>403</v>
      </c>
      <c r="AC7" s="658"/>
      <c r="AD7" s="658"/>
      <c r="AE7" s="53"/>
    </row>
    <row r="8" spans="1:38" s="129" customFormat="1" ht="33.75" customHeight="1">
      <c r="A8" s="127"/>
      <c r="B8" s="656" t="s">
        <v>168</v>
      </c>
      <c r="C8" s="657"/>
      <c r="D8" s="657"/>
      <c r="E8" s="657"/>
      <c r="F8" s="657"/>
      <c r="G8" s="657"/>
      <c r="H8" s="657"/>
      <c r="I8" s="657"/>
      <c r="J8" s="657"/>
      <c r="K8" s="657"/>
      <c r="L8" s="657"/>
      <c r="M8" s="657"/>
      <c r="N8" s="657"/>
      <c r="O8" s="657"/>
      <c r="P8" s="657"/>
      <c r="Q8" s="657"/>
      <c r="R8" s="657"/>
      <c r="S8" s="657"/>
      <c r="T8" s="657"/>
      <c r="U8" s="657"/>
      <c r="V8" s="657"/>
      <c r="W8" s="657"/>
      <c r="X8" s="657"/>
      <c r="Y8" s="657"/>
      <c r="Z8" s="657"/>
      <c r="AA8" s="657"/>
      <c r="AB8" s="657"/>
      <c r="AC8" s="657"/>
      <c r="AD8" s="657"/>
      <c r="AE8" s="128"/>
    </row>
    <row r="9" spans="1:38" s="54" customFormat="1">
      <c r="A9" s="130"/>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E9" s="132"/>
    </row>
    <row r="10" spans="1:38" s="129" customFormat="1" ht="15" customHeight="1">
      <c r="A10" s="130"/>
      <c r="B10" s="314" t="s">
        <v>124</v>
      </c>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128"/>
    </row>
    <row r="11" spans="1:38" s="72" customFormat="1" ht="39.75" customHeight="1">
      <c r="A11" s="267"/>
      <c r="B11" s="316"/>
      <c r="C11" s="653" t="s">
        <v>125</v>
      </c>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F11" s="54"/>
      <c r="AG11" s="54"/>
      <c r="AH11" s="54"/>
      <c r="AJ11" s="54"/>
      <c r="AK11" s="54"/>
      <c r="AL11" s="54"/>
    </row>
    <row r="12" spans="1:38" s="72" customFormat="1" ht="15" customHeight="1">
      <c r="A12" s="267"/>
      <c r="B12" s="316"/>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F12" s="54"/>
      <c r="AG12" s="54"/>
      <c r="AH12" s="54"/>
      <c r="AJ12" s="54"/>
      <c r="AK12" s="54"/>
      <c r="AL12" s="54"/>
    </row>
    <row r="13" spans="1:38" s="129" customFormat="1" ht="15" customHeight="1">
      <c r="A13" s="130"/>
      <c r="B13" s="314" t="s">
        <v>98</v>
      </c>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128"/>
    </row>
    <row r="14" spans="1:38" s="72" customFormat="1" ht="42" customHeight="1">
      <c r="A14" s="267"/>
      <c r="B14" s="316"/>
      <c r="C14" s="653" t="s">
        <v>364</v>
      </c>
      <c r="D14" s="653"/>
      <c r="E14" s="653"/>
      <c r="F14" s="653"/>
      <c r="G14" s="653"/>
      <c r="H14" s="653"/>
      <c r="I14" s="653"/>
      <c r="J14" s="653"/>
      <c r="K14" s="653"/>
      <c r="L14" s="653"/>
      <c r="M14" s="653"/>
      <c r="N14" s="653"/>
      <c r="O14" s="653"/>
      <c r="P14" s="653"/>
      <c r="Q14" s="653"/>
      <c r="R14" s="653"/>
      <c r="S14" s="653"/>
      <c r="T14" s="653"/>
      <c r="U14" s="653"/>
      <c r="V14" s="653"/>
      <c r="W14" s="653"/>
      <c r="X14" s="653"/>
      <c r="Y14" s="653"/>
      <c r="Z14" s="653"/>
      <c r="AA14" s="653"/>
      <c r="AB14" s="653"/>
      <c r="AC14" s="653"/>
      <c r="AD14" s="653"/>
      <c r="AF14" s="54"/>
      <c r="AG14" s="54"/>
      <c r="AH14" s="54"/>
      <c r="AJ14" s="54"/>
      <c r="AK14" s="54"/>
      <c r="AL14" s="54"/>
    </row>
    <row r="15" spans="1:38" s="129" customFormat="1" ht="15" customHeight="1">
      <c r="A15" s="130"/>
      <c r="B15" s="314"/>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128"/>
    </row>
    <row r="16" spans="1:38" s="129" customFormat="1" ht="15" customHeight="1">
      <c r="A16" s="130"/>
      <c r="B16" s="314" t="s">
        <v>97</v>
      </c>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128"/>
    </row>
    <row r="17" spans="1:31" s="129" customFormat="1" ht="39.75" customHeight="1">
      <c r="A17" s="130"/>
      <c r="B17" s="314"/>
      <c r="C17" s="653" t="s">
        <v>138</v>
      </c>
      <c r="D17" s="653"/>
      <c r="E17" s="653"/>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128"/>
    </row>
    <row r="18" spans="1:31" s="129" customFormat="1" ht="15" customHeight="1">
      <c r="A18" s="130"/>
      <c r="B18" s="314"/>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128"/>
    </row>
    <row r="19" spans="1:31" s="129" customFormat="1" ht="15" customHeight="1">
      <c r="A19" s="130"/>
      <c r="B19" s="314" t="s">
        <v>389</v>
      </c>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128"/>
    </row>
    <row r="20" spans="1:31" s="129" customFormat="1" ht="37.5" customHeight="1">
      <c r="A20" s="130"/>
      <c r="B20" s="314"/>
      <c r="C20" s="653" t="s">
        <v>388</v>
      </c>
      <c r="D20" s="653"/>
      <c r="E20" s="653"/>
      <c r="F20" s="653"/>
      <c r="G20" s="653"/>
      <c r="H20" s="653"/>
      <c r="I20" s="653"/>
      <c r="J20" s="653"/>
      <c r="K20" s="653"/>
      <c r="L20" s="653"/>
      <c r="M20" s="653"/>
      <c r="N20" s="653"/>
      <c r="O20" s="653"/>
      <c r="P20" s="653"/>
      <c r="Q20" s="653"/>
      <c r="R20" s="653"/>
      <c r="S20" s="653"/>
      <c r="T20" s="653"/>
      <c r="U20" s="653"/>
      <c r="V20" s="653"/>
      <c r="W20" s="653"/>
      <c r="X20" s="653"/>
      <c r="Y20" s="653"/>
      <c r="Z20" s="653"/>
      <c r="AA20" s="653"/>
      <c r="AB20" s="653"/>
      <c r="AC20" s="653"/>
      <c r="AD20" s="653"/>
      <c r="AE20" s="128"/>
    </row>
    <row r="21" spans="1:31" s="129" customFormat="1" ht="15" customHeight="1">
      <c r="A21" s="130"/>
      <c r="B21" s="314"/>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128"/>
    </row>
    <row r="22" spans="1:31" s="129" customFormat="1" ht="15" customHeight="1">
      <c r="A22" s="130"/>
      <c r="B22" s="314" t="s">
        <v>126</v>
      </c>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128"/>
    </row>
    <row r="23" spans="1:31" s="129" customFormat="1" ht="27.75" customHeight="1">
      <c r="A23" s="130"/>
      <c r="B23" s="314"/>
      <c r="C23" s="653" t="s">
        <v>163</v>
      </c>
      <c r="D23" s="653"/>
      <c r="E23" s="653"/>
      <c r="F23" s="653"/>
      <c r="G23" s="653"/>
      <c r="H23" s="653"/>
      <c r="I23" s="653"/>
      <c r="J23" s="653"/>
      <c r="K23" s="653"/>
      <c r="L23" s="653"/>
      <c r="M23" s="653"/>
      <c r="N23" s="653"/>
      <c r="O23" s="653"/>
      <c r="P23" s="653"/>
      <c r="Q23" s="653"/>
      <c r="R23" s="653"/>
      <c r="S23" s="653"/>
      <c r="T23" s="653"/>
      <c r="U23" s="653"/>
      <c r="V23" s="653"/>
      <c r="W23" s="653"/>
      <c r="X23" s="653"/>
      <c r="Y23" s="653"/>
      <c r="Z23" s="653"/>
      <c r="AA23" s="653"/>
      <c r="AB23" s="653"/>
      <c r="AC23" s="653"/>
      <c r="AD23" s="653"/>
      <c r="AE23" s="128"/>
    </row>
    <row r="24" spans="1:31" s="129" customFormat="1" ht="15" customHeight="1">
      <c r="A24" s="130"/>
      <c r="B24" s="314"/>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128"/>
    </row>
    <row r="25" spans="1:31" s="129" customFormat="1" ht="15" customHeight="1">
      <c r="A25" s="130"/>
      <c r="B25" s="314" t="s">
        <v>386</v>
      </c>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128"/>
    </row>
    <row r="26" spans="1:31" s="129" customFormat="1" ht="64.5" customHeight="1">
      <c r="A26" s="130"/>
      <c r="B26" s="314"/>
      <c r="C26" s="653" t="s">
        <v>387</v>
      </c>
      <c r="D26" s="653"/>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653"/>
      <c r="AE26" s="128"/>
    </row>
    <row r="27" spans="1:31" s="129" customFormat="1" ht="15" customHeight="1">
      <c r="A27" s="130"/>
      <c r="B27" s="314"/>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128"/>
    </row>
    <row r="28" spans="1:31" s="129" customFormat="1" ht="15" customHeight="1">
      <c r="A28" s="130"/>
      <c r="B28" s="314" t="s">
        <v>392</v>
      </c>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128"/>
    </row>
    <row r="29" spans="1:31" s="129" customFormat="1" ht="41.25" customHeight="1">
      <c r="A29" s="130"/>
      <c r="B29" s="314"/>
      <c r="C29" s="653" t="s">
        <v>393</v>
      </c>
      <c r="D29" s="653"/>
      <c r="E29" s="653"/>
      <c r="F29" s="653"/>
      <c r="G29" s="653"/>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128"/>
    </row>
    <row r="30" spans="1:31" s="129" customFormat="1" ht="15" customHeight="1">
      <c r="A30" s="130"/>
      <c r="B30" s="314"/>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128"/>
    </row>
    <row r="31" spans="1:31" s="129" customFormat="1" ht="15" customHeight="1">
      <c r="A31" s="130"/>
      <c r="B31" s="314" t="s">
        <v>412</v>
      </c>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128"/>
    </row>
    <row r="32" spans="1:31" s="129" customFormat="1">
      <c r="A32" s="130"/>
      <c r="B32" s="314"/>
      <c r="C32" s="653" t="s">
        <v>413</v>
      </c>
      <c r="D32" s="653"/>
      <c r="E32" s="653"/>
      <c r="F32" s="653"/>
      <c r="G32" s="653"/>
      <c r="H32" s="653"/>
      <c r="I32" s="653"/>
      <c r="J32" s="653"/>
      <c r="K32" s="653"/>
      <c r="L32" s="653"/>
      <c r="M32" s="653"/>
      <c r="N32" s="653"/>
      <c r="O32" s="653"/>
      <c r="P32" s="653"/>
      <c r="Q32" s="653"/>
      <c r="R32" s="653"/>
      <c r="S32" s="653"/>
      <c r="T32" s="653"/>
      <c r="U32" s="653"/>
      <c r="V32" s="653"/>
      <c r="W32" s="653"/>
      <c r="X32" s="653"/>
      <c r="Y32" s="653"/>
      <c r="Z32" s="653"/>
      <c r="AA32" s="653"/>
      <c r="AB32" s="653"/>
      <c r="AC32" s="653"/>
      <c r="AD32" s="653"/>
      <c r="AE32" s="128"/>
    </row>
    <row r="33" spans="1:31" s="129" customFormat="1" ht="15" customHeight="1">
      <c r="A33" s="130"/>
      <c r="B33" s="314"/>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128"/>
    </row>
    <row r="34" spans="1:31" s="129" customFormat="1" ht="15" customHeight="1">
      <c r="A34" s="130"/>
      <c r="B34" s="314" t="s">
        <v>127</v>
      </c>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128"/>
    </row>
    <row r="35" spans="1:31" s="129" customFormat="1" ht="40.5" customHeight="1">
      <c r="A35" s="130"/>
      <c r="B35" s="314"/>
      <c r="C35" s="653" t="s">
        <v>365</v>
      </c>
      <c r="D35" s="653"/>
      <c r="E35" s="653"/>
      <c r="F35" s="653"/>
      <c r="G35" s="653"/>
      <c r="H35" s="653"/>
      <c r="I35" s="653"/>
      <c r="J35" s="653"/>
      <c r="K35" s="653"/>
      <c r="L35" s="653"/>
      <c r="M35" s="653"/>
      <c r="N35" s="653"/>
      <c r="O35" s="653"/>
      <c r="P35" s="653"/>
      <c r="Q35" s="653"/>
      <c r="R35" s="653"/>
      <c r="S35" s="653"/>
      <c r="T35" s="653"/>
      <c r="U35" s="653"/>
      <c r="V35" s="653"/>
      <c r="W35" s="653"/>
      <c r="X35" s="653"/>
      <c r="Y35" s="653"/>
      <c r="Z35" s="653"/>
      <c r="AA35" s="653"/>
      <c r="AB35" s="653"/>
      <c r="AC35" s="653"/>
      <c r="AD35" s="653"/>
      <c r="AE35" s="128"/>
    </row>
    <row r="36" spans="1:31" s="129" customFormat="1" ht="15" customHeight="1">
      <c r="A36" s="130"/>
      <c r="B36" s="314"/>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128"/>
    </row>
    <row r="37" spans="1:31" s="129" customFormat="1" ht="15" customHeight="1">
      <c r="A37" s="130"/>
      <c r="B37" s="314" t="s">
        <v>118</v>
      </c>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128"/>
    </row>
    <row r="38" spans="1:31" s="129" customFormat="1" ht="58.5" customHeight="1">
      <c r="A38" s="130"/>
      <c r="B38" s="314"/>
      <c r="C38" s="653" t="s">
        <v>139</v>
      </c>
      <c r="D38" s="653"/>
      <c r="E38" s="653"/>
      <c r="F38" s="653"/>
      <c r="G38" s="653"/>
      <c r="H38" s="653"/>
      <c r="I38" s="653"/>
      <c r="J38" s="653"/>
      <c r="K38" s="653"/>
      <c r="L38" s="653"/>
      <c r="M38" s="653"/>
      <c r="N38" s="653"/>
      <c r="O38" s="653"/>
      <c r="P38" s="653"/>
      <c r="Q38" s="653"/>
      <c r="R38" s="653"/>
      <c r="S38" s="653"/>
      <c r="T38" s="653"/>
      <c r="U38" s="653"/>
      <c r="V38" s="653"/>
      <c r="W38" s="653"/>
      <c r="X38" s="653"/>
      <c r="Y38" s="653"/>
      <c r="Z38" s="653"/>
      <c r="AA38" s="653"/>
      <c r="AB38" s="653"/>
      <c r="AC38" s="653"/>
      <c r="AD38" s="653"/>
      <c r="AE38" s="128"/>
    </row>
    <row r="39" spans="1:31" s="129" customFormat="1" ht="15" customHeight="1">
      <c r="A39" s="130"/>
      <c r="B39" s="314"/>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128"/>
    </row>
    <row r="40" spans="1:31" s="129" customFormat="1" ht="15" customHeight="1">
      <c r="A40" s="130"/>
      <c r="B40" s="314" t="s">
        <v>117</v>
      </c>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128"/>
    </row>
    <row r="41" spans="1:31" s="129" customFormat="1" ht="54.75" customHeight="1">
      <c r="A41" s="130"/>
      <c r="B41" s="314"/>
      <c r="C41" s="653" t="s">
        <v>140</v>
      </c>
      <c r="D41" s="653"/>
      <c r="E41" s="653"/>
      <c r="F41" s="653"/>
      <c r="G41" s="653"/>
      <c r="H41" s="653"/>
      <c r="I41" s="653"/>
      <c r="J41" s="653"/>
      <c r="K41" s="653"/>
      <c r="L41" s="653"/>
      <c r="M41" s="653"/>
      <c r="N41" s="653"/>
      <c r="O41" s="653"/>
      <c r="P41" s="653"/>
      <c r="Q41" s="653"/>
      <c r="R41" s="653"/>
      <c r="S41" s="653"/>
      <c r="T41" s="653"/>
      <c r="U41" s="653"/>
      <c r="V41" s="653"/>
      <c r="W41" s="653"/>
      <c r="X41" s="653"/>
      <c r="Y41" s="653"/>
      <c r="Z41" s="653"/>
      <c r="AA41" s="653"/>
      <c r="AB41" s="653"/>
      <c r="AC41" s="653"/>
      <c r="AD41" s="653"/>
      <c r="AE41" s="128"/>
    </row>
    <row r="42" spans="1:31" s="129" customFormat="1" ht="15" customHeight="1">
      <c r="A42" s="130"/>
      <c r="B42" s="314"/>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128"/>
    </row>
    <row r="43" spans="1:31" s="129" customFormat="1" ht="15" customHeight="1">
      <c r="A43" s="130"/>
      <c r="B43" s="314" t="s">
        <v>51</v>
      </c>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128"/>
    </row>
    <row r="44" spans="1:31" s="129" customFormat="1" ht="27" customHeight="1">
      <c r="A44" s="130"/>
      <c r="B44" s="314"/>
      <c r="C44" s="653" t="s">
        <v>414</v>
      </c>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128"/>
    </row>
    <row r="45" spans="1:31" s="129" customFormat="1" ht="15" customHeight="1">
      <c r="A45" s="130"/>
      <c r="B45" s="314"/>
      <c r="C45" s="317"/>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128"/>
    </row>
    <row r="46" spans="1:31" s="129" customFormat="1" ht="15" customHeight="1">
      <c r="A46" s="130"/>
      <c r="B46" s="314" t="s">
        <v>394</v>
      </c>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128"/>
    </row>
    <row r="47" spans="1:31" s="129" customFormat="1" ht="30" customHeight="1">
      <c r="A47" s="130"/>
      <c r="B47" s="314"/>
      <c r="C47" s="653" t="s">
        <v>395</v>
      </c>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c r="AB47" s="653"/>
      <c r="AC47" s="653"/>
      <c r="AD47" s="653"/>
      <c r="AE47" s="128"/>
    </row>
    <row r="48" spans="1:31" s="129" customFormat="1" ht="15" customHeight="1">
      <c r="A48" s="130"/>
      <c r="B48" s="314"/>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128"/>
    </row>
    <row r="49" spans="1:38" s="129" customFormat="1" ht="15" customHeight="1">
      <c r="A49" s="130"/>
      <c r="B49" s="314" t="s">
        <v>31</v>
      </c>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128"/>
    </row>
    <row r="50" spans="1:38" s="129" customFormat="1" ht="303.75" customHeight="1">
      <c r="A50" s="130"/>
      <c r="B50" s="314"/>
      <c r="C50" s="653" t="s">
        <v>415</v>
      </c>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128"/>
    </row>
    <row r="51" spans="1:38" s="129" customFormat="1" ht="15" customHeight="1">
      <c r="A51" s="130"/>
      <c r="B51" s="314"/>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128"/>
    </row>
    <row r="52" spans="1:38" s="129" customFormat="1" ht="15" customHeight="1">
      <c r="A52" s="130"/>
      <c r="B52" s="314" t="s">
        <v>179</v>
      </c>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128"/>
    </row>
    <row r="53" spans="1:38" s="72" customFormat="1" ht="42" customHeight="1">
      <c r="A53" s="267"/>
      <c r="B53" s="316"/>
      <c r="C53" s="653" t="s">
        <v>366</v>
      </c>
      <c r="D53" s="653"/>
      <c r="E53" s="653"/>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F53" s="54"/>
      <c r="AG53" s="54"/>
      <c r="AH53" s="54"/>
      <c r="AJ53" s="54"/>
      <c r="AK53" s="54"/>
      <c r="AL53" s="54"/>
    </row>
    <row r="54" spans="1:38" s="129" customFormat="1" ht="15" customHeight="1">
      <c r="A54" s="130"/>
      <c r="B54" s="314"/>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128"/>
    </row>
    <row r="55" spans="1:38" s="129" customFormat="1" ht="15" customHeight="1">
      <c r="A55" s="130"/>
      <c r="B55" s="314" t="s">
        <v>103</v>
      </c>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128"/>
    </row>
    <row r="56" spans="1:38" s="72" customFormat="1" ht="30" customHeight="1">
      <c r="A56" s="267"/>
      <c r="B56" s="316"/>
      <c r="C56" s="654" t="s">
        <v>367</v>
      </c>
      <c r="D56" s="654"/>
      <c r="E56" s="654"/>
      <c r="F56" s="654"/>
      <c r="G56" s="654"/>
      <c r="H56" s="654"/>
      <c r="I56" s="654"/>
      <c r="J56" s="654"/>
      <c r="K56" s="654"/>
      <c r="L56" s="654"/>
      <c r="M56" s="654"/>
      <c r="N56" s="654"/>
      <c r="O56" s="654"/>
      <c r="P56" s="654"/>
      <c r="Q56" s="654"/>
      <c r="R56" s="654"/>
      <c r="S56" s="654"/>
      <c r="T56" s="654"/>
      <c r="U56" s="654"/>
      <c r="V56" s="654"/>
      <c r="W56" s="654"/>
      <c r="X56" s="654"/>
      <c r="Y56" s="654"/>
      <c r="Z56" s="654"/>
      <c r="AA56" s="654"/>
      <c r="AB56" s="654"/>
      <c r="AC56" s="654"/>
      <c r="AD56" s="654"/>
      <c r="AF56" s="54"/>
      <c r="AG56" s="54"/>
      <c r="AH56" s="54"/>
      <c r="AJ56" s="54"/>
      <c r="AK56" s="54"/>
      <c r="AL56" s="54"/>
    </row>
    <row r="57" spans="1:38" s="129" customFormat="1" ht="15" customHeight="1">
      <c r="A57" s="130"/>
      <c r="B57" s="314"/>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128"/>
    </row>
    <row r="58" spans="1:38" s="129" customFormat="1" ht="15" customHeight="1">
      <c r="A58" s="130"/>
      <c r="B58" s="314" t="s">
        <v>164</v>
      </c>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128"/>
    </row>
    <row r="59" spans="1:38" s="72" customFormat="1" ht="26.25" customHeight="1">
      <c r="A59" s="267"/>
      <c r="B59" s="316"/>
      <c r="C59" s="653" t="s">
        <v>368</v>
      </c>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F59" s="54"/>
      <c r="AG59" s="54"/>
      <c r="AH59" s="54"/>
      <c r="AJ59" s="54"/>
      <c r="AK59" s="54"/>
      <c r="AL59" s="54"/>
    </row>
    <row r="60" spans="1:38" s="129" customFormat="1" ht="15" customHeight="1">
      <c r="A60" s="130"/>
      <c r="B60" s="314"/>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128"/>
    </row>
    <row r="61" spans="1:38" s="129" customFormat="1" ht="15" customHeight="1">
      <c r="A61" s="130"/>
      <c r="B61" s="314" t="s">
        <v>24</v>
      </c>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128"/>
    </row>
    <row r="62" spans="1:38" s="129" customFormat="1" ht="15" customHeight="1">
      <c r="A62" s="130"/>
      <c r="B62" s="314"/>
      <c r="C62" s="653" t="s">
        <v>440</v>
      </c>
      <c r="D62" s="653"/>
      <c r="E62" s="653"/>
      <c r="F62" s="653"/>
      <c r="G62" s="653"/>
      <c r="H62" s="653"/>
      <c r="I62" s="653"/>
      <c r="J62" s="653"/>
      <c r="K62" s="653"/>
      <c r="L62" s="653"/>
      <c r="M62" s="653"/>
      <c r="N62" s="653"/>
      <c r="O62" s="653"/>
      <c r="P62" s="653"/>
      <c r="Q62" s="653"/>
      <c r="R62" s="653"/>
      <c r="S62" s="653"/>
      <c r="T62" s="653"/>
      <c r="U62" s="653"/>
      <c r="V62" s="653"/>
      <c r="W62" s="653"/>
      <c r="X62" s="653"/>
      <c r="Y62" s="653"/>
      <c r="Z62" s="653"/>
      <c r="AA62" s="653"/>
      <c r="AB62" s="653"/>
      <c r="AC62" s="653"/>
      <c r="AD62" s="653"/>
      <c r="AE62" s="128"/>
    </row>
    <row r="63" spans="1:38" s="129" customFormat="1" ht="15" customHeight="1">
      <c r="A63" s="130"/>
      <c r="B63" s="314"/>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128"/>
    </row>
    <row r="64" spans="1:38" s="129" customFormat="1" ht="15" customHeight="1">
      <c r="A64" s="130"/>
      <c r="B64" s="314" t="s">
        <v>128</v>
      </c>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128"/>
    </row>
    <row r="65" spans="1:38" s="72" customFormat="1" ht="64.5" customHeight="1">
      <c r="A65" s="267"/>
      <c r="B65" s="316"/>
      <c r="C65" s="653" t="s">
        <v>401</v>
      </c>
      <c r="D65" s="653"/>
      <c r="E65" s="653"/>
      <c r="F65" s="653"/>
      <c r="G65" s="653"/>
      <c r="H65" s="653"/>
      <c r="I65" s="653"/>
      <c r="J65" s="653"/>
      <c r="K65" s="653"/>
      <c r="L65" s="653"/>
      <c r="M65" s="653"/>
      <c r="N65" s="653"/>
      <c r="O65" s="653"/>
      <c r="P65" s="653"/>
      <c r="Q65" s="653"/>
      <c r="R65" s="653"/>
      <c r="S65" s="653"/>
      <c r="T65" s="653"/>
      <c r="U65" s="653"/>
      <c r="V65" s="653"/>
      <c r="W65" s="653"/>
      <c r="X65" s="653"/>
      <c r="Y65" s="653"/>
      <c r="Z65" s="653"/>
      <c r="AA65" s="653"/>
      <c r="AB65" s="653"/>
      <c r="AC65" s="653"/>
      <c r="AD65" s="653"/>
      <c r="AF65" s="54"/>
      <c r="AG65" s="54"/>
      <c r="AH65" s="54"/>
      <c r="AJ65" s="54"/>
      <c r="AK65" s="54"/>
      <c r="AL65" s="54"/>
    </row>
    <row r="66" spans="1:38" s="129" customFormat="1" ht="15" customHeight="1">
      <c r="A66" s="130"/>
      <c r="B66" s="314"/>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128"/>
    </row>
    <row r="67" spans="1:38" s="129" customFormat="1" ht="15" customHeight="1">
      <c r="A67" s="130"/>
      <c r="B67" s="314" t="s">
        <v>101</v>
      </c>
      <c r="C67" s="315"/>
      <c r="D67" s="315"/>
      <c r="E67" s="315"/>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128"/>
    </row>
    <row r="68" spans="1:38" s="72" customFormat="1" ht="96" customHeight="1">
      <c r="A68" s="267"/>
      <c r="B68" s="316"/>
      <c r="C68" s="653" t="s">
        <v>369</v>
      </c>
      <c r="D68" s="653"/>
      <c r="E68" s="653"/>
      <c r="F68" s="653"/>
      <c r="G68" s="653"/>
      <c r="H68" s="653"/>
      <c r="I68" s="653"/>
      <c r="J68" s="653"/>
      <c r="K68" s="653"/>
      <c r="L68" s="653"/>
      <c r="M68" s="653"/>
      <c r="N68" s="653"/>
      <c r="O68" s="653"/>
      <c r="P68" s="653"/>
      <c r="Q68" s="653"/>
      <c r="R68" s="653"/>
      <c r="S68" s="653"/>
      <c r="T68" s="653"/>
      <c r="U68" s="653"/>
      <c r="V68" s="653"/>
      <c r="W68" s="653"/>
      <c r="X68" s="653"/>
      <c r="Y68" s="653"/>
      <c r="Z68" s="653"/>
      <c r="AA68" s="653"/>
      <c r="AB68" s="653"/>
      <c r="AC68" s="653"/>
      <c r="AD68" s="653"/>
      <c r="AF68" s="54"/>
      <c r="AG68" s="54"/>
      <c r="AH68" s="54"/>
      <c r="AJ68" s="54"/>
      <c r="AK68" s="54"/>
      <c r="AL68" s="54"/>
    </row>
    <row r="69" spans="1:38" s="129" customFormat="1" ht="15" customHeight="1">
      <c r="A69" s="130"/>
      <c r="B69" s="314"/>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128"/>
    </row>
    <row r="70" spans="1:38" s="129" customFormat="1" ht="15" customHeight="1">
      <c r="A70" s="130"/>
      <c r="B70" s="314" t="s">
        <v>109</v>
      </c>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128"/>
    </row>
    <row r="71" spans="1:38" s="72" customFormat="1" ht="15" customHeight="1">
      <c r="A71" s="267"/>
      <c r="B71" s="316"/>
      <c r="C71" s="653" t="s">
        <v>104</v>
      </c>
      <c r="D71" s="653"/>
      <c r="E71" s="653"/>
      <c r="F71" s="653"/>
      <c r="G71" s="653"/>
      <c r="H71" s="653"/>
      <c r="I71" s="653"/>
      <c r="J71" s="653"/>
      <c r="K71" s="653"/>
      <c r="L71" s="653"/>
      <c r="M71" s="653"/>
      <c r="N71" s="653"/>
      <c r="O71" s="653"/>
      <c r="P71" s="653"/>
      <c r="Q71" s="653"/>
      <c r="R71" s="653"/>
      <c r="S71" s="653"/>
      <c r="T71" s="653"/>
      <c r="U71" s="653"/>
      <c r="V71" s="653"/>
      <c r="W71" s="653"/>
      <c r="X71" s="653"/>
      <c r="Y71" s="653"/>
      <c r="Z71" s="653"/>
      <c r="AA71" s="653"/>
      <c r="AB71" s="653"/>
      <c r="AC71" s="653"/>
      <c r="AD71" s="653"/>
      <c r="AF71" s="54"/>
      <c r="AG71" s="54"/>
      <c r="AH71" s="54"/>
      <c r="AJ71" s="54"/>
      <c r="AK71" s="54"/>
      <c r="AL71" s="54"/>
    </row>
    <row r="72" spans="1:38" s="129" customFormat="1" ht="15" customHeight="1">
      <c r="A72" s="130"/>
      <c r="B72" s="314"/>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128"/>
    </row>
    <row r="73" spans="1:38" s="129" customFormat="1" ht="15" customHeight="1">
      <c r="A73" s="130"/>
      <c r="B73" s="314" t="s">
        <v>107</v>
      </c>
      <c r="C73" s="315"/>
      <c r="D73" s="315"/>
      <c r="E73" s="315"/>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128"/>
    </row>
    <row r="74" spans="1:38" s="72" customFormat="1" ht="53.25" customHeight="1">
      <c r="A74" s="267"/>
      <c r="B74" s="316"/>
      <c r="C74" s="653" t="s">
        <v>108</v>
      </c>
      <c r="D74" s="653"/>
      <c r="E74" s="653"/>
      <c r="F74" s="653"/>
      <c r="G74" s="653"/>
      <c r="H74" s="653"/>
      <c r="I74" s="653"/>
      <c r="J74" s="653"/>
      <c r="K74" s="653"/>
      <c r="L74" s="653"/>
      <c r="M74" s="653"/>
      <c r="N74" s="653"/>
      <c r="O74" s="653"/>
      <c r="P74" s="653"/>
      <c r="Q74" s="653"/>
      <c r="R74" s="653"/>
      <c r="S74" s="653"/>
      <c r="T74" s="653"/>
      <c r="U74" s="653"/>
      <c r="V74" s="653"/>
      <c r="W74" s="653"/>
      <c r="X74" s="653"/>
      <c r="Y74" s="653"/>
      <c r="Z74" s="653"/>
      <c r="AA74" s="653"/>
      <c r="AB74" s="653"/>
      <c r="AC74" s="653"/>
      <c r="AD74" s="653"/>
      <c r="AF74" s="54"/>
      <c r="AG74" s="54"/>
      <c r="AH74" s="54"/>
      <c r="AJ74" s="54"/>
      <c r="AK74" s="54"/>
      <c r="AL74" s="54"/>
    </row>
    <row r="75" spans="1:38" s="129" customFormat="1" ht="15" customHeight="1">
      <c r="A75" s="130"/>
      <c r="B75" s="314"/>
      <c r="C75" s="317"/>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128"/>
    </row>
    <row r="76" spans="1:38" s="129" customFormat="1" ht="15" customHeight="1">
      <c r="A76" s="130"/>
      <c r="B76" s="314" t="s">
        <v>110</v>
      </c>
      <c r="C76" s="315"/>
      <c r="D76" s="315"/>
      <c r="E76" s="315"/>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c r="AD76" s="315"/>
      <c r="AE76" s="128"/>
    </row>
    <row r="77" spans="1:38" s="72" customFormat="1" ht="42.75" customHeight="1">
      <c r="A77" s="267"/>
      <c r="B77" s="316"/>
      <c r="C77" s="653" t="s">
        <v>370</v>
      </c>
      <c r="D77" s="653"/>
      <c r="E77" s="653"/>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F77" s="54"/>
      <c r="AG77" s="54"/>
      <c r="AH77" s="54"/>
      <c r="AJ77" s="54"/>
      <c r="AK77" s="54"/>
      <c r="AL77" s="54"/>
    </row>
    <row r="78" spans="1:38" s="72" customFormat="1" ht="78.75" customHeight="1">
      <c r="A78" s="267"/>
      <c r="B78" s="316"/>
      <c r="C78" s="653" t="s">
        <v>580</v>
      </c>
      <c r="D78" s="653"/>
      <c r="E78" s="653"/>
      <c r="F78" s="653"/>
      <c r="G78" s="653"/>
      <c r="H78" s="653"/>
      <c r="I78" s="653"/>
      <c r="J78" s="653"/>
      <c r="K78" s="653"/>
      <c r="L78" s="653"/>
      <c r="M78" s="653"/>
      <c r="N78" s="653"/>
      <c r="O78" s="653"/>
      <c r="P78" s="653"/>
      <c r="Q78" s="653"/>
      <c r="R78" s="653"/>
      <c r="S78" s="653"/>
      <c r="T78" s="653"/>
      <c r="U78" s="653"/>
      <c r="V78" s="653"/>
      <c r="W78" s="653"/>
      <c r="X78" s="653"/>
      <c r="Y78" s="653"/>
      <c r="Z78" s="653"/>
      <c r="AA78" s="653"/>
      <c r="AB78" s="653"/>
      <c r="AC78" s="653"/>
      <c r="AD78" s="653"/>
      <c r="AF78" s="54"/>
      <c r="AG78" s="54"/>
      <c r="AH78" s="54"/>
      <c r="AJ78" s="54"/>
      <c r="AK78" s="54"/>
      <c r="AL78" s="54"/>
    </row>
    <row r="79" spans="1:38" s="72" customFormat="1" ht="77.25" customHeight="1">
      <c r="A79" s="267"/>
      <c r="B79" s="316"/>
      <c r="C79" s="653" t="s">
        <v>581</v>
      </c>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F79" s="54"/>
      <c r="AG79" s="54"/>
      <c r="AH79" s="54"/>
      <c r="AJ79" s="54"/>
      <c r="AK79" s="54"/>
      <c r="AL79" s="54"/>
    </row>
    <row r="80" spans="1:38" s="72" customFormat="1" ht="27" customHeight="1">
      <c r="A80" s="267"/>
      <c r="B80" s="316"/>
      <c r="C80" s="653" t="s">
        <v>582</v>
      </c>
      <c r="D80" s="653"/>
      <c r="E80" s="653"/>
      <c r="F80" s="653"/>
      <c r="G80" s="653"/>
      <c r="H80" s="653"/>
      <c r="I80" s="653"/>
      <c r="J80" s="653"/>
      <c r="K80" s="653"/>
      <c r="L80" s="653"/>
      <c r="M80" s="653"/>
      <c r="N80" s="653"/>
      <c r="O80" s="653"/>
      <c r="P80" s="653"/>
      <c r="Q80" s="653"/>
      <c r="R80" s="653"/>
      <c r="S80" s="653"/>
      <c r="T80" s="653"/>
      <c r="U80" s="653"/>
      <c r="V80" s="653"/>
      <c r="W80" s="653"/>
      <c r="X80" s="653"/>
      <c r="Y80" s="653"/>
      <c r="Z80" s="653"/>
      <c r="AA80" s="653"/>
      <c r="AB80" s="653"/>
      <c r="AC80" s="653"/>
      <c r="AD80" s="653"/>
      <c r="AF80" s="54"/>
      <c r="AG80" s="54"/>
      <c r="AH80" s="54"/>
      <c r="AJ80" s="54"/>
      <c r="AK80" s="54"/>
      <c r="AL80" s="54"/>
    </row>
    <row r="81" spans="1:38" s="72" customFormat="1" ht="221.25" customHeight="1">
      <c r="A81" s="267"/>
      <c r="B81" s="316"/>
      <c r="C81" s="653" t="s">
        <v>583</v>
      </c>
      <c r="D81" s="653"/>
      <c r="E81" s="653"/>
      <c r="F81" s="653"/>
      <c r="G81" s="653"/>
      <c r="H81" s="653"/>
      <c r="I81" s="653"/>
      <c r="J81" s="653"/>
      <c r="K81" s="653"/>
      <c r="L81" s="653"/>
      <c r="M81" s="653"/>
      <c r="N81" s="653"/>
      <c r="O81" s="653"/>
      <c r="P81" s="653"/>
      <c r="Q81" s="653"/>
      <c r="R81" s="653"/>
      <c r="S81" s="653"/>
      <c r="T81" s="653"/>
      <c r="U81" s="653"/>
      <c r="V81" s="653"/>
      <c r="W81" s="653"/>
      <c r="X81" s="653"/>
      <c r="Y81" s="653"/>
      <c r="Z81" s="653"/>
      <c r="AA81" s="653"/>
      <c r="AB81" s="653"/>
      <c r="AC81" s="653"/>
      <c r="AD81" s="653"/>
      <c r="AF81" s="54"/>
      <c r="AG81" s="54"/>
      <c r="AH81" s="54"/>
      <c r="AJ81" s="54"/>
      <c r="AK81" s="54"/>
      <c r="AL81" s="54"/>
    </row>
    <row r="82" spans="1:38" s="72" customFormat="1">
      <c r="A82" s="267"/>
      <c r="B82" s="316"/>
      <c r="C82" s="653" t="s">
        <v>584</v>
      </c>
      <c r="D82" s="653"/>
      <c r="E82" s="653"/>
      <c r="F82" s="653"/>
      <c r="G82" s="653"/>
      <c r="H82" s="653"/>
      <c r="I82" s="653"/>
      <c r="J82" s="653"/>
      <c r="K82" s="653"/>
      <c r="L82" s="653"/>
      <c r="M82" s="653"/>
      <c r="N82" s="653"/>
      <c r="O82" s="653"/>
      <c r="P82" s="653"/>
      <c r="Q82" s="653"/>
      <c r="R82" s="653"/>
      <c r="S82" s="653"/>
      <c r="T82" s="653"/>
      <c r="U82" s="653"/>
      <c r="V82" s="653"/>
      <c r="W82" s="653"/>
      <c r="X82" s="653"/>
      <c r="Y82" s="653"/>
      <c r="Z82" s="653"/>
      <c r="AA82" s="653"/>
      <c r="AB82" s="653"/>
      <c r="AC82" s="653"/>
      <c r="AD82" s="653"/>
      <c r="AF82" s="54"/>
      <c r="AG82" s="54"/>
      <c r="AH82" s="54"/>
      <c r="AJ82" s="54"/>
      <c r="AK82" s="54"/>
      <c r="AL82" s="54"/>
    </row>
    <row r="83" spans="1:38" s="72" customFormat="1" ht="41.25" customHeight="1">
      <c r="A83" s="267"/>
      <c r="B83" s="316"/>
      <c r="C83" s="653" t="s">
        <v>585</v>
      </c>
      <c r="D83" s="653"/>
      <c r="E83" s="653"/>
      <c r="F83" s="653"/>
      <c r="G83" s="653"/>
      <c r="H83" s="653"/>
      <c r="I83" s="653"/>
      <c r="J83" s="653"/>
      <c r="K83" s="653"/>
      <c r="L83" s="653"/>
      <c r="M83" s="653"/>
      <c r="N83" s="653"/>
      <c r="O83" s="653"/>
      <c r="P83" s="653"/>
      <c r="Q83" s="653"/>
      <c r="R83" s="653"/>
      <c r="S83" s="653"/>
      <c r="T83" s="653"/>
      <c r="U83" s="653"/>
      <c r="V83" s="653"/>
      <c r="W83" s="653"/>
      <c r="X83" s="653"/>
      <c r="Y83" s="653"/>
      <c r="Z83" s="653"/>
      <c r="AA83" s="653"/>
      <c r="AB83" s="653"/>
      <c r="AC83" s="653"/>
      <c r="AD83" s="653"/>
      <c r="AF83" s="54"/>
      <c r="AG83" s="54"/>
      <c r="AH83" s="54"/>
      <c r="AJ83" s="54"/>
      <c r="AK83" s="54"/>
      <c r="AL83" s="54"/>
    </row>
    <row r="84" spans="1:38" s="72" customFormat="1" ht="66.75" customHeight="1">
      <c r="A84" s="267"/>
      <c r="B84" s="316"/>
      <c r="C84" s="653" t="s">
        <v>586</v>
      </c>
      <c r="D84" s="653"/>
      <c r="E84" s="653"/>
      <c r="F84" s="653"/>
      <c r="G84" s="653"/>
      <c r="H84" s="653"/>
      <c r="I84" s="653"/>
      <c r="J84" s="653"/>
      <c r="K84" s="653"/>
      <c r="L84" s="653"/>
      <c r="M84" s="653"/>
      <c r="N84" s="653"/>
      <c r="O84" s="653"/>
      <c r="P84" s="653"/>
      <c r="Q84" s="653"/>
      <c r="R84" s="653"/>
      <c r="S84" s="653"/>
      <c r="T84" s="653"/>
      <c r="U84" s="653"/>
      <c r="V84" s="653"/>
      <c r="W84" s="653"/>
      <c r="X84" s="653"/>
      <c r="Y84" s="653"/>
      <c r="Z84" s="653"/>
      <c r="AA84" s="653"/>
      <c r="AB84" s="653"/>
      <c r="AC84" s="653"/>
      <c r="AD84" s="653"/>
      <c r="AF84" s="54"/>
      <c r="AG84" s="54"/>
      <c r="AH84" s="54"/>
      <c r="AJ84" s="54"/>
      <c r="AK84" s="54"/>
      <c r="AL84" s="54"/>
    </row>
    <row r="85" spans="1:38" s="72" customFormat="1" ht="39.75" customHeight="1">
      <c r="A85" s="267"/>
      <c r="B85" s="316"/>
      <c r="C85" s="653" t="s">
        <v>587</v>
      </c>
      <c r="D85" s="653"/>
      <c r="E85" s="653"/>
      <c r="F85" s="653"/>
      <c r="G85" s="653"/>
      <c r="H85" s="653"/>
      <c r="I85" s="653"/>
      <c r="J85" s="653"/>
      <c r="K85" s="653"/>
      <c r="L85" s="653"/>
      <c r="M85" s="653"/>
      <c r="N85" s="653"/>
      <c r="O85" s="653"/>
      <c r="P85" s="653"/>
      <c r="Q85" s="653"/>
      <c r="R85" s="653"/>
      <c r="S85" s="653"/>
      <c r="T85" s="653"/>
      <c r="U85" s="653"/>
      <c r="V85" s="653"/>
      <c r="W85" s="653"/>
      <c r="X85" s="653"/>
      <c r="Y85" s="653"/>
      <c r="Z85" s="653"/>
      <c r="AA85" s="653"/>
      <c r="AB85" s="653"/>
      <c r="AC85" s="653"/>
      <c r="AD85" s="653"/>
      <c r="AF85" s="54"/>
      <c r="AG85" s="54"/>
      <c r="AH85" s="54"/>
      <c r="AJ85" s="54"/>
      <c r="AK85" s="54"/>
      <c r="AL85" s="54"/>
    </row>
    <row r="86" spans="1:38" s="129" customFormat="1" ht="15" customHeight="1">
      <c r="A86" s="130"/>
      <c r="B86" s="314"/>
      <c r="C86" s="317"/>
      <c r="D86" s="317"/>
      <c r="E86" s="317"/>
      <c r="F86" s="317"/>
      <c r="G86" s="317"/>
      <c r="H86" s="317"/>
      <c r="I86" s="317"/>
      <c r="J86" s="317"/>
      <c r="K86" s="317"/>
      <c r="L86" s="317"/>
      <c r="M86" s="317"/>
      <c r="N86" s="317"/>
      <c r="O86" s="317"/>
      <c r="P86" s="317"/>
      <c r="Q86" s="317"/>
      <c r="R86" s="317"/>
      <c r="S86" s="317"/>
      <c r="T86" s="317"/>
      <c r="U86" s="317"/>
      <c r="V86" s="317"/>
      <c r="W86" s="317"/>
      <c r="X86" s="317"/>
      <c r="Y86" s="317"/>
      <c r="Z86" s="317"/>
      <c r="AA86" s="317"/>
      <c r="AB86" s="317"/>
      <c r="AC86" s="317"/>
      <c r="AD86" s="317"/>
      <c r="AE86" s="128"/>
    </row>
    <row r="87" spans="1:38" s="129" customFormat="1" ht="15" customHeight="1">
      <c r="A87" s="130"/>
      <c r="B87" s="314" t="s">
        <v>111</v>
      </c>
      <c r="C87" s="315"/>
      <c r="D87" s="315"/>
      <c r="E87" s="315"/>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128"/>
    </row>
    <row r="88" spans="1:38" s="72" customFormat="1" ht="41.25" customHeight="1">
      <c r="A88" s="267"/>
      <c r="B88" s="316"/>
      <c r="C88" s="653" t="s">
        <v>371</v>
      </c>
      <c r="D88" s="653"/>
      <c r="E88" s="653"/>
      <c r="F88" s="653"/>
      <c r="G88" s="653"/>
      <c r="H88" s="653"/>
      <c r="I88" s="653"/>
      <c r="J88" s="653"/>
      <c r="K88" s="653"/>
      <c r="L88" s="653"/>
      <c r="M88" s="653"/>
      <c r="N88" s="653"/>
      <c r="O88" s="653"/>
      <c r="P88" s="653"/>
      <c r="Q88" s="653"/>
      <c r="R88" s="653"/>
      <c r="S88" s="653"/>
      <c r="T88" s="653"/>
      <c r="U88" s="653"/>
      <c r="V88" s="653"/>
      <c r="W88" s="653"/>
      <c r="X88" s="653"/>
      <c r="Y88" s="653"/>
      <c r="Z88" s="653"/>
      <c r="AA88" s="653"/>
      <c r="AB88" s="653"/>
      <c r="AC88" s="653"/>
      <c r="AD88" s="653"/>
      <c r="AF88" s="54"/>
      <c r="AG88" s="54"/>
      <c r="AH88" s="54"/>
      <c r="AJ88" s="54"/>
      <c r="AK88" s="54"/>
      <c r="AL88" s="54"/>
    </row>
    <row r="89" spans="1:38" s="72" customFormat="1" ht="57" customHeight="1">
      <c r="A89" s="267"/>
      <c r="B89" s="316"/>
      <c r="C89" s="653" t="s">
        <v>588</v>
      </c>
      <c r="D89" s="653"/>
      <c r="E89" s="653"/>
      <c r="F89" s="653"/>
      <c r="G89" s="653"/>
      <c r="H89" s="653"/>
      <c r="I89" s="653"/>
      <c r="J89" s="653"/>
      <c r="K89" s="653"/>
      <c r="L89" s="653"/>
      <c r="M89" s="653"/>
      <c r="N89" s="653"/>
      <c r="O89" s="653"/>
      <c r="P89" s="653"/>
      <c r="Q89" s="653"/>
      <c r="R89" s="653"/>
      <c r="S89" s="653"/>
      <c r="T89" s="653"/>
      <c r="U89" s="653"/>
      <c r="V89" s="653"/>
      <c r="W89" s="653"/>
      <c r="X89" s="653"/>
      <c r="Y89" s="653"/>
      <c r="Z89" s="653"/>
      <c r="AA89" s="653"/>
      <c r="AB89" s="653"/>
      <c r="AC89" s="653"/>
      <c r="AD89" s="653"/>
      <c r="AF89" s="54"/>
      <c r="AG89" s="54"/>
      <c r="AH89" s="54"/>
      <c r="AJ89" s="54"/>
      <c r="AK89" s="54"/>
      <c r="AL89" s="54"/>
    </row>
    <row r="90" spans="1:38" s="129" customFormat="1" ht="39" customHeight="1">
      <c r="A90" s="130"/>
      <c r="B90" s="314"/>
      <c r="C90" s="654" t="s">
        <v>589</v>
      </c>
      <c r="D90" s="654"/>
      <c r="E90" s="654"/>
      <c r="F90" s="654"/>
      <c r="G90" s="654"/>
      <c r="H90" s="654"/>
      <c r="I90" s="654"/>
      <c r="J90" s="654"/>
      <c r="K90" s="654"/>
      <c r="L90" s="654"/>
      <c r="M90" s="654"/>
      <c r="N90" s="654"/>
      <c r="O90" s="654"/>
      <c r="P90" s="654"/>
      <c r="Q90" s="654"/>
      <c r="R90" s="654"/>
      <c r="S90" s="654"/>
      <c r="T90" s="654"/>
      <c r="U90" s="654"/>
      <c r="V90" s="654"/>
      <c r="W90" s="654"/>
      <c r="X90" s="654"/>
      <c r="Y90" s="654"/>
      <c r="Z90" s="654"/>
      <c r="AA90" s="654"/>
      <c r="AB90" s="654"/>
      <c r="AC90" s="654"/>
      <c r="AD90" s="654"/>
      <c r="AE90" s="128"/>
    </row>
    <row r="91" spans="1:38" s="72" customFormat="1" ht="90" customHeight="1">
      <c r="A91" s="267"/>
      <c r="B91" s="316"/>
      <c r="C91" s="653" t="s">
        <v>590</v>
      </c>
      <c r="D91" s="653"/>
      <c r="E91" s="653"/>
      <c r="F91" s="653"/>
      <c r="G91" s="653"/>
      <c r="H91" s="653"/>
      <c r="I91" s="653"/>
      <c r="J91" s="653"/>
      <c r="K91" s="653"/>
      <c r="L91" s="653"/>
      <c r="M91" s="653"/>
      <c r="N91" s="653"/>
      <c r="O91" s="653"/>
      <c r="P91" s="653"/>
      <c r="Q91" s="653"/>
      <c r="R91" s="653"/>
      <c r="S91" s="653"/>
      <c r="T91" s="653"/>
      <c r="U91" s="653"/>
      <c r="V91" s="653"/>
      <c r="W91" s="653"/>
      <c r="X91" s="653"/>
      <c r="Y91" s="653"/>
      <c r="Z91" s="653"/>
      <c r="AA91" s="653"/>
      <c r="AB91" s="653"/>
      <c r="AC91" s="653"/>
      <c r="AD91" s="653"/>
      <c r="AF91" s="54"/>
      <c r="AG91" s="54"/>
      <c r="AH91" s="54"/>
      <c r="AJ91" s="54"/>
      <c r="AK91" s="54"/>
      <c r="AL91" s="54"/>
    </row>
    <row r="92" spans="1:38" s="72" customFormat="1" ht="26.25" customHeight="1">
      <c r="A92" s="267"/>
      <c r="B92" s="316"/>
      <c r="C92" s="655" t="s">
        <v>591</v>
      </c>
      <c r="D92" s="653"/>
      <c r="E92" s="653"/>
      <c r="F92" s="653"/>
      <c r="G92" s="653"/>
      <c r="H92" s="653"/>
      <c r="I92" s="653"/>
      <c r="J92" s="653"/>
      <c r="K92" s="653"/>
      <c r="L92" s="653"/>
      <c r="M92" s="653"/>
      <c r="N92" s="653"/>
      <c r="O92" s="653"/>
      <c r="P92" s="653"/>
      <c r="Q92" s="653"/>
      <c r="R92" s="653"/>
      <c r="S92" s="653"/>
      <c r="T92" s="653"/>
      <c r="U92" s="653"/>
      <c r="V92" s="653"/>
      <c r="W92" s="653"/>
      <c r="X92" s="653"/>
      <c r="Y92" s="653"/>
      <c r="Z92" s="653"/>
      <c r="AA92" s="653"/>
      <c r="AB92" s="653"/>
      <c r="AC92" s="653"/>
      <c r="AD92" s="653"/>
      <c r="AF92" s="54"/>
      <c r="AG92" s="54"/>
      <c r="AH92" s="54"/>
      <c r="AJ92" s="54"/>
      <c r="AK92" s="54"/>
      <c r="AL92" s="54"/>
    </row>
    <row r="93" spans="1:38" s="72" customFormat="1" ht="52.5" customHeight="1">
      <c r="A93" s="267"/>
      <c r="B93" s="316"/>
      <c r="C93" s="653" t="s">
        <v>592</v>
      </c>
      <c r="D93" s="653"/>
      <c r="E93" s="653"/>
      <c r="F93" s="653"/>
      <c r="G93" s="653"/>
      <c r="H93" s="653"/>
      <c r="I93" s="653"/>
      <c r="J93" s="653"/>
      <c r="K93" s="653"/>
      <c r="L93" s="653"/>
      <c r="M93" s="653"/>
      <c r="N93" s="653"/>
      <c r="O93" s="653"/>
      <c r="P93" s="653"/>
      <c r="Q93" s="653"/>
      <c r="R93" s="653"/>
      <c r="S93" s="653"/>
      <c r="T93" s="653"/>
      <c r="U93" s="653"/>
      <c r="V93" s="653"/>
      <c r="W93" s="653"/>
      <c r="X93" s="653"/>
      <c r="Y93" s="653"/>
      <c r="Z93" s="653"/>
      <c r="AA93" s="653"/>
      <c r="AB93" s="653"/>
      <c r="AC93" s="653"/>
      <c r="AD93" s="653"/>
      <c r="AF93" s="54"/>
      <c r="AG93" s="54"/>
      <c r="AH93" s="54"/>
      <c r="AJ93" s="54"/>
      <c r="AK93" s="54"/>
      <c r="AL93" s="54"/>
    </row>
    <row r="94" spans="1:38" s="129" customFormat="1" ht="51.75" customHeight="1">
      <c r="A94" s="130"/>
      <c r="B94" s="314"/>
      <c r="C94" s="654" t="s">
        <v>593</v>
      </c>
      <c r="D94" s="654"/>
      <c r="E94" s="654"/>
      <c r="F94" s="654"/>
      <c r="G94" s="654"/>
      <c r="H94" s="654"/>
      <c r="I94" s="654"/>
      <c r="J94" s="654"/>
      <c r="K94" s="654"/>
      <c r="L94" s="654"/>
      <c r="M94" s="654"/>
      <c r="N94" s="654"/>
      <c r="O94" s="654"/>
      <c r="P94" s="654"/>
      <c r="Q94" s="654"/>
      <c r="R94" s="654"/>
      <c r="S94" s="654"/>
      <c r="T94" s="654"/>
      <c r="U94" s="654"/>
      <c r="V94" s="654"/>
      <c r="W94" s="654"/>
      <c r="X94" s="654"/>
      <c r="Y94" s="654"/>
      <c r="Z94" s="654"/>
      <c r="AA94" s="654"/>
      <c r="AB94" s="654"/>
      <c r="AC94" s="654"/>
      <c r="AD94" s="654"/>
      <c r="AE94" s="128"/>
    </row>
    <row r="95" spans="1:38" s="129" customFormat="1" ht="296.25" customHeight="1">
      <c r="A95" s="130"/>
      <c r="B95" s="314"/>
      <c r="C95" s="654" t="s">
        <v>594</v>
      </c>
      <c r="D95" s="654"/>
      <c r="E95" s="654"/>
      <c r="F95" s="654"/>
      <c r="G95" s="654"/>
      <c r="H95" s="654"/>
      <c r="I95" s="654"/>
      <c r="J95" s="654"/>
      <c r="K95" s="654"/>
      <c r="L95" s="654"/>
      <c r="M95" s="654"/>
      <c r="N95" s="654"/>
      <c r="O95" s="654"/>
      <c r="P95" s="654"/>
      <c r="Q95" s="654"/>
      <c r="R95" s="654"/>
      <c r="S95" s="654"/>
      <c r="T95" s="654"/>
      <c r="U95" s="654"/>
      <c r="V95" s="654"/>
      <c r="W95" s="654"/>
      <c r="X95" s="654"/>
      <c r="Y95" s="654"/>
      <c r="Z95" s="654"/>
      <c r="AA95" s="654"/>
      <c r="AB95" s="654"/>
      <c r="AC95" s="654"/>
      <c r="AD95" s="654"/>
      <c r="AE95" s="128"/>
    </row>
    <row r="96" spans="1:38" s="129" customFormat="1" ht="54" customHeight="1">
      <c r="A96" s="130"/>
      <c r="B96" s="314"/>
      <c r="C96" s="654" t="s">
        <v>595</v>
      </c>
      <c r="D96" s="654"/>
      <c r="E96" s="654"/>
      <c r="F96" s="654"/>
      <c r="G96" s="654"/>
      <c r="H96" s="654"/>
      <c r="I96" s="654"/>
      <c r="J96" s="654"/>
      <c r="K96" s="654"/>
      <c r="L96" s="654"/>
      <c r="M96" s="654"/>
      <c r="N96" s="654"/>
      <c r="O96" s="654"/>
      <c r="P96" s="654"/>
      <c r="Q96" s="654"/>
      <c r="R96" s="654"/>
      <c r="S96" s="654"/>
      <c r="T96" s="654"/>
      <c r="U96" s="654"/>
      <c r="V96" s="654"/>
      <c r="W96" s="654"/>
      <c r="X96" s="654"/>
      <c r="Y96" s="654"/>
      <c r="Z96" s="654"/>
      <c r="AA96" s="654"/>
      <c r="AB96" s="654"/>
      <c r="AC96" s="654"/>
      <c r="AD96" s="654"/>
      <c r="AE96" s="128"/>
    </row>
    <row r="97" spans="1:38" s="129" customFormat="1" ht="26.25" customHeight="1">
      <c r="A97" s="130"/>
      <c r="B97" s="314"/>
      <c r="C97" s="654" t="s">
        <v>596</v>
      </c>
      <c r="D97" s="654"/>
      <c r="E97" s="654"/>
      <c r="F97" s="654"/>
      <c r="G97" s="654"/>
      <c r="H97" s="654"/>
      <c r="I97" s="654"/>
      <c r="J97" s="654"/>
      <c r="K97" s="654"/>
      <c r="L97" s="654"/>
      <c r="M97" s="654"/>
      <c r="N97" s="654"/>
      <c r="O97" s="654"/>
      <c r="P97" s="654"/>
      <c r="Q97" s="654"/>
      <c r="R97" s="654"/>
      <c r="S97" s="654"/>
      <c r="T97" s="654"/>
      <c r="U97" s="654"/>
      <c r="V97" s="654"/>
      <c r="W97" s="654"/>
      <c r="X97" s="654"/>
      <c r="Y97" s="654"/>
      <c r="Z97" s="654"/>
      <c r="AA97" s="654"/>
      <c r="AB97" s="654"/>
      <c r="AC97" s="654"/>
      <c r="AD97" s="654"/>
      <c r="AE97" s="128"/>
    </row>
    <row r="98" spans="1:38" s="129" customFormat="1" ht="39" customHeight="1">
      <c r="A98" s="130"/>
      <c r="B98" s="314"/>
      <c r="C98" s="653" t="s">
        <v>597</v>
      </c>
      <c r="D98" s="653"/>
      <c r="E98" s="653"/>
      <c r="F98" s="653"/>
      <c r="G98" s="653"/>
      <c r="H98" s="653"/>
      <c r="I98" s="653"/>
      <c r="J98" s="653"/>
      <c r="K98" s="653"/>
      <c r="L98" s="653"/>
      <c r="M98" s="653"/>
      <c r="N98" s="653"/>
      <c r="O98" s="653"/>
      <c r="P98" s="653"/>
      <c r="Q98" s="653"/>
      <c r="R98" s="653"/>
      <c r="S98" s="653"/>
      <c r="T98" s="653"/>
      <c r="U98" s="653"/>
      <c r="V98" s="653"/>
      <c r="W98" s="653"/>
      <c r="X98" s="653"/>
      <c r="Y98" s="653"/>
      <c r="Z98" s="653"/>
      <c r="AA98" s="653"/>
      <c r="AB98" s="653"/>
      <c r="AC98" s="653"/>
      <c r="AD98" s="653"/>
      <c r="AE98" s="128"/>
    </row>
    <row r="99" spans="1:38" s="129" customFormat="1" ht="51.75" customHeight="1">
      <c r="A99" s="130"/>
      <c r="B99" s="314"/>
      <c r="C99" s="654" t="s">
        <v>598</v>
      </c>
      <c r="D99" s="654"/>
      <c r="E99" s="654"/>
      <c r="F99" s="654"/>
      <c r="G99" s="654"/>
      <c r="H99" s="654"/>
      <c r="I99" s="654"/>
      <c r="J99" s="654"/>
      <c r="K99" s="654"/>
      <c r="L99" s="654"/>
      <c r="M99" s="654"/>
      <c r="N99" s="654"/>
      <c r="O99" s="654"/>
      <c r="P99" s="654"/>
      <c r="Q99" s="654"/>
      <c r="R99" s="654"/>
      <c r="S99" s="654"/>
      <c r="T99" s="654"/>
      <c r="U99" s="654"/>
      <c r="V99" s="654"/>
      <c r="W99" s="654"/>
      <c r="X99" s="654"/>
      <c r="Y99" s="654"/>
      <c r="Z99" s="654"/>
      <c r="AA99" s="654"/>
      <c r="AB99" s="654"/>
      <c r="AC99" s="654"/>
      <c r="AD99" s="654"/>
      <c r="AE99" s="128"/>
    </row>
    <row r="100" spans="1:38" s="129" customFormat="1" ht="65.25" customHeight="1">
      <c r="A100" s="130"/>
      <c r="B100" s="314"/>
      <c r="C100" s="654" t="s">
        <v>599</v>
      </c>
      <c r="D100" s="654"/>
      <c r="E100" s="654"/>
      <c r="F100" s="654"/>
      <c r="G100" s="654"/>
      <c r="H100" s="654"/>
      <c r="I100" s="654"/>
      <c r="J100" s="654"/>
      <c r="K100" s="654"/>
      <c r="L100" s="654"/>
      <c r="M100" s="654"/>
      <c r="N100" s="654"/>
      <c r="O100" s="654"/>
      <c r="P100" s="654"/>
      <c r="Q100" s="654"/>
      <c r="R100" s="654"/>
      <c r="S100" s="654"/>
      <c r="T100" s="654"/>
      <c r="U100" s="654"/>
      <c r="V100" s="654"/>
      <c r="W100" s="654"/>
      <c r="X100" s="654"/>
      <c r="Y100" s="654"/>
      <c r="Z100" s="654"/>
      <c r="AA100" s="654"/>
      <c r="AB100" s="654"/>
      <c r="AC100" s="654"/>
      <c r="AD100" s="654"/>
      <c r="AE100" s="128"/>
    </row>
    <row r="101" spans="1:38" s="129" customFormat="1" ht="15" customHeight="1">
      <c r="A101" s="130"/>
      <c r="B101" s="314"/>
      <c r="C101" s="317"/>
      <c r="D101" s="317"/>
      <c r="E101" s="317"/>
      <c r="F101" s="317"/>
      <c r="G101" s="317"/>
      <c r="H101" s="317"/>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128"/>
    </row>
    <row r="102" spans="1:38" s="129" customFormat="1" ht="15" customHeight="1">
      <c r="A102" s="130"/>
      <c r="B102" s="314" t="s">
        <v>105</v>
      </c>
      <c r="C102" s="315"/>
      <c r="D102" s="315"/>
      <c r="E102" s="315"/>
      <c r="F102" s="315"/>
      <c r="G102" s="315"/>
      <c r="H102" s="315"/>
      <c r="I102" s="315"/>
      <c r="J102" s="315"/>
      <c r="K102" s="315"/>
      <c r="L102" s="315"/>
      <c r="M102" s="315"/>
      <c r="N102" s="315"/>
      <c r="O102" s="315"/>
      <c r="P102" s="315"/>
      <c r="Q102" s="315"/>
      <c r="R102" s="315"/>
      <c r="S102" s="315"/>
      <c r="T102" s="315"/>
      <c r="U102" s="315"/>
      <c r="V102" s="315"/>
      <c r="W102" s="315"/>
      <c r="X102" s="315"/>
      <c r="Y102" s="315"/>
      <c r="Z102" s="315"/>
      <c r="AA102" s="315"/>
      <c r="AB102" s="315"/>
      <c r="AC102" s="315"/>
      <c r="AD102" s="315"/>
      <c r="AE102" s="128"/>
    </row>
    <row r="103" spans="1:38" s="72" customFormat="1" ht="15" customHeight="1">
      <c r="A103" s="267"/>
      <c r="B103" s="316"/>
      <c r="C103" s="653" t="s">
        <v>106</v>
      </c>
      <c r="D103" s="653"/>
      <c r="E103" s="653"/>
      <c r="F103" s="653"/>
      <c r="G103" s="653"/>
      <c r="H103" s="653"/>
      <c r="I103" s="653"/>
      <c r="J103" s="653"/>
      <c r="K103" s="653"/>
      <c r="L103" s="653"/>
      <c r="M103" s="653"/>
      <c r="N103" s="653"/>
      <c r="O103" s="653"/>
      <c r="P103" s="653"/>
      <c r="Q103" s="653"/>
      <c r="R103" s="653"/>
      <c r="S103" s="653"/>
      <c r="T103" s="653"/>
      <c r="U103" s="653"/>
      <c r="V103" s="653"/>
      <c r="W103" s="653"/>
      <c r="X103" s="653"/>
      <c r="Y103" s="653"/>
      <c r="Z103" s="653"/>
      <c r="AA103" s="653"/>
      <c r="AB103" s="653"/>
      <c r="AC103" s="653"/>
      <c r="AD103" s="653"/>
      <c r="AF103" s="54"/>
      <c r="AG103" s="54"/>
      <c r="AH103" s="54"/>
      <c r="AJ103" s="54"/>
      <c r="AK103" s="54"/>
      <c r="AL103" s="54"/>
    </row>
    <row r="104" spans="1:38" s="129" customFormat="1" ht="15" customHeight="1">
      <c r="A104" s="130"/>
      <c r="B104" s="314"/>
      <c r="C104" s="317"/>
      <c r="D104" s="317"/>
      <c r="E104" s="317"/>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128"/>
    </row>
    <row r="105" spans="1:38" s="129" customFormat="1" ht="15" customHeight="1">
      <c r="A105" s="130"/>
      <c r="B105" s="314" t="s">
        <v>112</v>
      </c>
      <c r="C105" s="315"/>
      <c r="D105" s="315"/>
      <c r="E105" s="315"/>
      <c r="F105" s="315"/>
      <c r="G105" s="315"/>
      <c r="H105" s="315"/>
      <c r="I105" s="315"/>
      <c r="J105" s="315"/>
      <c r="K105" s="315"/>
      <c r="L105" s="315"/>
      <c r="M105" s="315"/>
      <c r="N105" s="315"/>
      <c r="O105" s="315"/>
      <c r="P105" s="315"/>
      <c r="Q105" s="315"/>
      <c r="R105" s="315"/>
      <c r="S105" s="315"/>
      <c r="T105" s="315"/>
      <c r="U105" s="315"/>
      <c r="V105" s="315"/>
      <c r="W105" s="315"/>
      <c r="X105" s="315"/>
      <c r="Y105" s="315"/>
      <c r="Z105" s="315"/>
      <c r="AA105" s="315"/>
      <c r="AB105" s="315"/>
      <c r="AC105" s="315"/>
      <c r="AD105" s="315"/>
      <c r="AE105" s="128"/>
    </row>
    <row r="106" spans="1:38" s="72" customFormat="1" ht="39" customHeight="1">
      <c r="A106" s="267"/>
      <c r="B106" s="316"/>
      <c r="C106" s="653" t="s">
        <v>372</v>
      </c>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F106" s="54"/>
      <c r="AG106" s="54"/>
      <c r="AH106" s="54"/>
      <c r="AJ106" s="54"/>
      <c r="AK106" s="54"/>
      <c r="AL106" s="54"/>
    </row>
    <row r="107" spans="1:38" s="129" customFormat="1" ht="15" customHeight="1">
      <c r="A107" s="130"/>
      <c r="B107" s="314"/>
      <c r="C107" s="317"/>
      <c r="D107" s="317"/>
      <c r="E107" s="317"/>
      <c r="F107" s="317"/>
      <c r="G107" s="317"/>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7"/>
      <c r="AD107" s="317"/>
      <c r="AE107" s="128"/>
    </row>
    <row r="108" spans="1:38" s="129" customFormat="1" ht="15" customHeight="1">
      <c r="A108" s="130"/>
      <c r="B108" s="314" t="s">
        <v>113</v>
      </c>
      <c r="C108" s="315"/>
      <c r="D108" s="315"/>
      <c r="E108" s="315"/>
      <c r="F108" s="315"/>
      <c r="G108" s="315"/>
      <c r="H108" s="315"/>
      <c r="I108" s="315"/>
      <c r="J108" s="315"/>
      <c r="K108" s="315"/>
      <c r="L108" s="315"/>
      <c r="M108" s="315"/>
      <c r="N108" s="315"/>
      <c r="O108" s="315"/>
      <c r="P108" s="315"/>
      <c r="Q108" s="315"/>
      <c r="R108" s="315"/>
      <c r="S108" s="315"/>
      <c r="T108" s="315"/>
      <c r="U108" s="315"/>
      <c r="V108" s="315"/>
      <c r="W108" s="315"/>
      <c r="X108" s="315"/>
      <c r="Y108" s="315"/>
      <c r="Z108" s="315"/>
      <c r="AA108" s="315"/>
      <c r="AB108" s="315"/>
      <c r="AC108" s="315"/>
      <c r="AD108" s="315"/>
      <c r="AE108" s="128"/>
    </row>
    <row r="109" spans="1:38" s="72" customFormat="1" ht="51.75" customHeight="1">
      <c r="A109" s="267"/>
      <c r="B109" s="316"/>
      <c r="C109" s="653" t="s">
        <v>114</v>
      </c>
      <c r="D109" s="653"/>
      <c r="E109" s="653"/>
      <c r="F109" s="653"/>
      <c r="G109" s="653"/>
      <c r="H109" s="653"/>
      <c r="I109" s="653"/>
      <c r="J109" s="653"/>
      <c r="K109" s="653"/>
      <c r="L109" s="653"/>
      <c r="M109" s="653"/>
      <c r="N109" s="653"/>
      <c r="O109" s="653"/>
      <c r="P109" s="653"/>
      <c r="Q109" s="653"/>
      <c r="R109" s="653"/>
      <c r="S109" s="653"/>
      <c r="T109" s="653"/>
      <c r="U109" s="653"/>
      <c r="V109" s="653"/>
      <c r="W109" s="653"/>
      <c r="X109" s="653"/>
      <c r="Y109" s="653"/>
      <c r="Z109" s="653"/>
      <c r="AA109" s="653"/>
      <c r="AB109" s="653"/>
      <c r="AC109" s="653"/>
      <c r="AD109" s="653"/>
      <c r="AF109" s="54"/>
      <c r="AG109" s="54"/>
      <c r="AH109" s="54"/>
      <c r="AJ109" s="54"/>
      <c r="AK109" s="54"/>
      <c r="AL109" s="54"/>
    </row>
    <row r="110" spans="1:38" s="129" customFormat="1">
      <c r="A110" s="318"/>
      <c r="B110" s="314"/>
      <c r="C110" s="655" t="s">
        <v>600</v>
      </c>
      <c r="D110" s="655"/>
      <c r="E110" s="655"/>
      <c r="F110" s="655"/>
      <c r="G110" s="655"/>
      <c r="H110" s="655"/>
      <c r="I110" s="655"/>
      <c r="J110" s="655"/>
      <c r="K110" s="655"/>
      <c r="L110" s="655"/>
      <c r="M110" s="655"/>
      <c r="N110" s="655"/>
      <c r="O110" s="655"/>
      <c r="P110" s="655"/>
      <c r="Q110" s="655"/>
      <c r="R110" s="655"/>
      <c r="S110" s="655"/>
      <c r="T110" s="655"/>
      <c r="U110" s="655"/>
      <c r="V110" s="655"/>
      <c r="W110" s="655"/>
      <c r="X110" s="655"/>
      <c r="Y110" s="655"/>
      <c r="Z110" s="655"/>
      <c r="AA110" s="655"/>
      <c r="AB110" s="655"/>
      <c r="AC110" s="655"/>
      <c r="AD110" s="655"/>
      <c r="AE110" s="128"/>
    </row>
    <row r="111" spans="1:38" s="129" customFormat="1" ht="105.75" customHeight="1">
      <c r="A111" s="318"/>
      <c r="B111" s="314"/>
      <c r="C111" s="659" t="s">
        <v>601</v>
      </c>
      <c r="D111" s="659"/>
      <c r="E111" s="659"/>
      <c r="F111" s="659"/>
      <c r="G111" s="659"/>
      <c r="H111" s="659"/>
      <c r="I111" s="659"/>
      <c r="J111" s="659"/>
      <c r="K111" s="659"/>
      <c r="L111" s="659"/>
      <c r="M111" s="659"/>
      <c r="N111" s="659"/>
      <c r="O111" s="659"/>
      <c r="P111" s="659"/>
      <c r="Q111" s="659"/>
      <c r="R111" s="659"/>
      <c r="S111" s="659"/>
      <c r="T111" s="659"/>
      <c r="U111" s="659"/>
      <c r="V111" s="659"/>
      <c r="W111" s="659"/>
      <c r="X111" s="659"/>
      <c r="Y111" s="659"/>
      <c r="Z111" s="659"/>
      <c r="AA111" s="659"/>
      <c r="AB111" s="659"/>
      <c r="AC111" s="659"/>
      <c r="AD111" s="659"/>
      <c r="AE111" s="128"/>
    </row>
    <row r="112" spans="1:38" s="129" customFormat="1" ht="107.25" customHeight="1">
      <c r="A112" s="318"/>
      <c r="B112" s="314"/>
      <c r="C112" s="659" t="s">
        <v>602</v>
      </c>
      <c r="D112" s="659"/>
      <c r="E112" s="659"/>
      <c r="F112" s="659"/>
      <c r="G112" s="659"/>
      <c r="H112" s="659"/>
      <c r="I112" s="659"/>
      <c r="J112" s="659"/>
      <c r="K112" s="659"/>
      <c r="L112" s="659"/>
      <c r="M112" s="659"/>
      <c r="N112" s="659"/>
      <c r="O112" s="659"/>
      <c r="P112" s="659"/>
      <c r="Q112" s="659"/>
      <c r="R112" s="659"/>
      <c r="S112" s="659"/>
      <c r="T112" s="659"/>
      <c r="U112" s="659"/>
      <c r="V112" s="659"/>
      <c r="W112" s="659"/>
      <c r="X112" s="659"/>
      <c r="Y112" s="659"/>
      <c r="Z112" s="659"/>
      <c r="AA112" s="659"/>
      <c r="AB112" s="659"/>
      <c r="AC112" s="659"/>
      <c r="AD112" s="659"/>
      <c r="AE112" s="128"/>
    </row>
    <row r="113" spans="1:38" s="129" customFormat="1" ht="106.5" customHeight="1">
      <c r="A113" s="318"/>
      <c r="B113" s="314"/>
      <c r="C113" s="659" t="s">
        <v>603</v>
      </c>
      <c r="D113" s="659"/>
      <c r="E113" s="659"/>
      <c r="F113" s="659"/>
      <c r="G113" s="659"/>
      <c r="H113" s="659"/>
      <c r="I113" s="659"/>
      <c r="J113" s="659"/>
      <c r="K113" s="659"/>
      <c r="L113" s="659"/>
      <c r="M113" s="659"/>
      <c r="N113" s="659"/>
      <c r="O113" s="659"/>
      <c r="P113" s="659"/>
      <c r="Q113" s="659"/>
      <c r="R113" s="659"/>
      <c r="S113" s="659"/>
      <c r="T113" s="659"/>
      <c r="U113" s="659"/>
      <c r="V113" s="659"/>
      <c r="W113" s="659"/>
      <c r="X113" s="659"/>
      <c r="Y113" s="659"/>
      <c r="Z113" s="659"/>
      <c r="AA113" s="659"/>
      <c r="AB113" s="659"/>
      <c r="AC113" s="659"/>
      <c r="AD113" s="659"/>
      <c r="AE113" s="128"/>
    </row>
    <row r="114" spans="1:38" s="129" customFormat="1" ht="141" customHeight="1">
      <c r="A114" s="318"/>
      <c r="B114" s="314"/>
      <c r="C114" s="659" t="s">
        <v>604</v>
      </c>
      <c r="D114" s="659"/>
      <c r="E114" s="659"/>
      <c r="F114" s="659"/>
      <c r="G114" s="659"/>
      <c r="H114" s="659"/>
      <c r="I114" s="659"/>
      <c r="J114" s="659"/>
      <c r="K114" s="659"/>
      <c r="L114" s="659"/>
      <c r="M114" s="659"/>
      <c r="N114" s="659"/>
      <c r="O114" s="659"/>
      <c r="P114" s="659"/>
      <c r="Q114" s="659"/>
      <c r="R114" s="659"/>
      <c r="S114" s="659"/>
      <c r="T114" s="659"/>
      <c r="U114" s="659"/>
      <c r="V114" s="659"/>
      <c r="W114" s="659"/>
      <c r="X114" s="659"/>
      <c r="Y114" s="659"/>
      <c r="Z114" s="659"/>
      <c r="AA114" s="659"/>
      <c r="AB114" s="659"/>
      <c r="AC114" s="659"/>
      <c r="AD114" s="659"/>
      <c r="AE114" s="128"/>
    </row>
    <row r="115" spans="1:38" s="129" customFormat="1" ht="15" customHeight="1">
      <c r="A115" s="318"/>
      <c r="B115" s="314"/>
      <c r="C115" s="655" t="s">
        <v>605</v>
      </c>
      <c r="D115" s="655"/>
      <c r="E115" s="655"/>
      <c r="F115" s="655"/>
      <c r="G115" s="655"/>
      <c r="H115" s="655"/>
      <c r="I115" s="655"/>
      <c r="J115" s="655"/>
      <c r="K115" s="655"/>
      <c r="L115" s="655"/>
      <c r="M115" s="655"/>
      <c r="N115" s="655"/>
      <c r="O115" s="655"/>
      <c r="P115" s="655"/>
      <c r="Q115" s="655"/>
      <c r="R115" s="655"/>
      <c r="S115" s="655"/>
      <c r="T115" s="655"/>
      <c r="U115" s="655"/>
      <c r="V115" s="655"/>
      <c r="W115" s="655"/>
      <c r="X115" s="655"/>
      <c r="Y115" s="655"/>
      <c r="Z115" s="655"/>
      <c r="AA115" s="655"/>
      <c r="AB115" s="655"/>
      <c r="AC115" s="655"/>
      <c r="AD115" s="655"/>
      <c r="AE115" s="128"/>
    </row>
    <row r="116" spans="1:38" s="129" customFormat="1" ht="15" customHeight="1">
      <c r="A116" s="130"/>
      <c r="B116" s="314"/>
      <c r="C116" s="317"/>
      <c r="D116" s="317"/>
      <c r="E116" s="317"/>
      <c r="F116" s="317"/>
      <c r="G116" s="317"/>
      <c r="H116" s="317"/>
      <c r="I116" s="317"/>
      <c r="J116" s="317"/>
      <c r="K116" s="317"/>
      <c r="L116" s="317"/>
      <c r="M116" s="317"/>
      <c r="N116" s="317"/>
      <c r="O116" s="317"/>
      <c r="P116" s="317"/>
      <c r="Q116" s="317"/>
      <c r="R116" s="317"/>
      <c r="S116" s="317"/>
      <c r="T116" s="317"/>
      <c r="U116" s="317"/>
      <c r="V116" s="317"/>
      <c r="W116" s="317"/>
      <c r="X116" s="317"/>
      <c r="Y116" s="317"/>
      <c r="Z116" s="317"/>
      <c r="AA116" s="317"/>
      <c r="AB116" s="317"/>
      <c r="AC116" s="317"/>
      <c r="AD116" s="317"/>
      <c r="AE116" s="128"/>
    </row>
    <row r="117" spans="1:38" s="129" customFormat="1" ht="15" customHeight="1">
      <c r="A117" s="130"/>
      <c r="B117" s="314" t="s">
        <v>115</v>
      </c>
      <c r="C117" s="315"/>
      <c r="D117" s="315"/>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5"/>
      <c r="AD117" s="315"/>
      <c r="AE117" s="128"/>
    </row>
    <row r="118" spans="1:38" s="72" customFormat="1" ht="54" customHeight="1">
      <c r="A118" s="267"/>
      <c r="B118" s="316"/>
      <c r="C118" s="653" t="s">
        <v>116</v>
      </c>
      <c r="D118" s="653"/>
      <c r="E118" s="653"/>
      <c r="F118" s="653"/>
      <c r="G118" s="653"/>
      <c r="H118" s="653"/>
      <c r="I118" s="653"/>
      <c r="J118" s="653"/>
      <c r="K118" s="653"/>
      <c r="L118" s="653"/>
      <c r="M118" s="653"/>
      <c r="N118" s="653"/>
      <c r="O118" s="653"/>
      <c r="P118" s="653"/>
      <c r="Q118" s="653"/>
      <c r="R118" s="653"/>
      <c r="S118" s="653"/>
      <c r="T118" s="653"/>
      <c r="U118" s="653"/>
      <c r="V118" s="653"/>
      <c r="W118" s="653"/>
      <c r="X118" s="653"/>
      <c r="Y118" s="653"/>
      <c r="Z118" s="653"/>
      <c r="AA118" s="653"/>
      <c r="AB118" s="653"/>
      <c r="AC118" s="653"/>
      <c r="AD118" s="653"/>
      <c r="AF118" s="54"/>
      <c r="AG118" s="54"/>
      <c r="AH118" s="54"/>
      <c r="AJ118" s="54"/>
      <c r="AK118" s="54"/>
      <c r="AL118" s="54"/>
    </row>
    <row r="119" spans="1:38" s="72" customFormat="1" ht="76.5" customHeight="1">
      <c r="A119" s="267"/>
      <c r="B119" s="316"/>
      <c r="C119" s="655" t="s">
        <v>606</v>
      </c>
      <c r="D119" s="655"/>
      <c r="E119" s="655"/>
      <c r="F119" s="655"/>
      <c r="G119" s="655"/>
      <c r="H119" s="655"/>
      <c r="I119" s="655"/>
      <c r="J119" s="655"/>
      <c r="K119" s="655"/>
      <c r="L119" s="655"/>
      <c r="M119" s="655"/>
      <c r="N119" s="655"/>
      <c r="O119" s="655"/>
      <c r="P119" s="655"/>
      <c r="Q119" s="655"/>
      <c r="R119" s="655"/>
      <c r="S119" s="655"/>
      <c r="T119" s="655"/>
      <c r="U119" s="655"/>
      <c r="V119" s="655"/>
      <c r="W119" s="655"/>
      <c r="X119" s="655"/>
      <c r="Y119" s="655"/>
      <c r="Z119" s="655"/>
      <c r="AA119" s="655"/>
      <c r="AB119" s="655"/>
      <c r="AC119" s="655"/>
      <c r="AD119" s="655"/>
      <c r="AF119" s="54"/>
      <c r="AG119" s="54"/>
      <c r="AH119" s="54"/>
      <c r="AJ119" s="54"/>
      <c r="AK119" s="54"/>
      <c r="AL119" s="54"/>
    </row>
    <row r="120" spans="1:38" s="319" customFormat="1" ht="50.25" customHeight="1">
      <c r="A120" s="267"/>
      <c r="B120" s="316"/>
      <c r="C120" s="655" t="s">
        <v>607</v>
      </c>
      <c r="D120" s="655"/>
      <c r="E120" s="655"/>
      <c r="F120" s="655"/>
      <c r="G120" s="655"/>
      <c r="H120" s="655"/>
      <c r="I120" s="655"/>
      <c r="J120" s="655"/>
      <c r="K120" s="655"/>
      <c r="L120" s="655"/>
      <c r="M120" s="655"/>
      <c r="N120" s="655"/>
      <c r="O120" s="655"/>
      <c r="P120" s="655"/>
      <c r="Q120" s="655"/>
      <c r="R120" s="655"/>
      <c r="S120" s="655"/>
      <c r="T120" s="655"/>
      <c r="U120" s="655"/>
      <c r="V120" s="655"/>
      <c r="W120" s="655"/>
      <c r="X120" s="655"/>
      <c r="Y120" s="655"/>
      <c r="Z120" s="655"/>
      <c r="AA120" s="655"/>
      <c r="AB120" s="655"/>
      <c r="AC120" s="655"/>
      <c r="AD120" s="655"/>
    </row>
    <row r="121" spans="1:38" s="72" customFormat="1" ht="53.25" customHeight="1">
      <c r="A121" s="267"/>
      <c r="B121" s="316"/>
      <c r="C121" s="655" t="s">
        <v>608</v>
      </c>
      <c r="D121" s="655"/>
      <c r="E121" s="655"/>
      <c r="F121" s="655"/>
      <c r="G121" s="655"/>
      <c r="H121" s="655"/>
      <c r="I121" s="655"/>
      <c r="J121" s="655"/>
      <c r="K121" s="655"/>
      <c r="L121" s="655"/>
      <c r="M121" s="655"/>
      <c r="N121" s="655"/>
      <c r="O121" s="655"/>
      <c r="P121" s="655"/>
      <c r="Q121" s="655"/>
      <c r="R121" s="655"/>
      <c r="S121" s="655"/>
      <c r="T121" s="655"/>
      <c r="U121" s="655"/>
      <c r="V121" s="655"/>
      <c r="W121" s="655"/>
      <c r="X121" s="655"/>
      <c r="Y121" s="655"/>
      <c r="Z121" s="655"/>
      <c r="AA121" s="655"/>
      <c r="AB121" s="655"/>
      <c r="AC121" s="655"/>
      <c r="AD121" s="655"/>
      <c r="AF121" s="54"/>
      <c r="AG121" s="54"/>
      <c r="AH121" s="54"/>
      <c r="AJ121" s="54"/>
      <c r="AK121" s="54"/>
      <c r="AL121" s="54"/>
    </row>
    <row r="122" spans="1:38" s="72" customFormat="1" ht="27.75" customHeight="1">
      <c r="A122" s="267"/>
      <c r="B122" s="316"/>
      <c r="C122" s="655" t="s">
        <v>609</v>
      </c>
      <c r="D122" s="655"/>
      <c r="E122" s="655"/>
      <c r="F122" s="655"/>
      <c r="G122" s="655"/>
      <c r="H122" s="655"/>
      <c r="I122" s="655"/>
      <c r="J122" s="655"/>
      <c r="K122" s="655"/>
      <c r="L122" s="655"/>
      <c r="M122" s="655"/>
      <c r="N122" s="655"/>
      <c r="O122" s="655"/>
      <c r="P122" s="655"/>
      <c r="Q122" s="655"/>
      <c r="R122" s="655"/>
      <c r="S122" s="655"/>
      <c r="T122" s="655"/>
      <c r="U122" s="655"/>
      <c r="V122" s="655"/>
      <c r="W122" s="655"/>
      <c r="X122" s="655"/>
      <c r="Y122" s="655"/>
      <c r="Z122" s="655"/>
      <c r="AA122" s="655"/>
      <c r="AB122" s="655"/>
      <c r="AC122" s="655"/>
      <c r="AD122" s="655"/>
      <c r="AF122" s="54"/>
      <c r="AG122" s="54"/>
      <c r="AH122" s="54"/>
      <c r="AJ122" s="54"/>
      <c r="AK122" s="54"/>
      <c r="AL122" s="54"/>
    </row>
    <row r="123" spans="1:38" s="72" customFormat="1" ht="39.75" customHeight="1">
      <c r="A123" s="267"/>
      <c r="B123" s="316"/>
      <c r="C123" s="655" t="s">
        <v>610</v>
      </c>
      <c r="D123" s="655"/>
      <c r="E123" s="655"/>
      <c r="F123" s="655"/>
      <c r="G123" s="655"/>
      <c r="H123" s="655"/>
      <c r="I123" s="655"/>
      <c r="J123" s="655"/>
      <c r="K123" s="655"/>
      <c r="L123" s="655"/>
      <c r="M123" s="655"/>
      <c r="N123" s="655"/>
      <c r="O123" s="655"/>
      <c r="P123" s="655"/>
      <c r="Q123" s="655"/>
      <c r="R123" s="655"/>
      <c r="S123" s="655"/>
      <c r="T123" s="655"/>
      <c r="U123" s="655"/>
      <c r="V123" s="655"/>
      <c r="W123" s="655"/>
      <c r="X123" s="655"/>
      <c r="Y123" s="655"/>
      <c r="Z123" s="655"/>
      <c r="AA123" s="655"/>
      <c r="AB123" s="655"/>
      <c r="AC123" s="655"/>
      <c r="AD123" s="655"/>
      <c r="AF123" s="54"/>
      <c r="AG123" s="54"/>
      <c r="AH123" s="54"/>
      <c r="AJ123" s="54"/>
      <c r="AK123" s="54"/>
      <c r="AL123" s="54"/>
    </row>
    <row r="124" spans="1:38" s="72" customFormat="1" ht="15" customHeight="1">
      <c r="A124" s="267"/>
      <c r="B124" s="316"/>
      <c r="C124" s="317"/>
      <c r="D124" s="317"/>
      <c r="E124" s="317"/>
      <c r="F124" s="317"/>
      <c r="G124" s="317"/>
      <c r="H124" s="317"/>
      <c r="I124" s="317"/>
      <c r="J124" s="317"/>
      <c r="K124" s="317"/>
      <c r="L124" s="317"/>
      <c r="M124" s="317"/>
      <c r="N124" s="317"/>
      <c r="O124" s="317"/>
      <c r="P124" s="317"/>
      <c r="Q124" s="317"/>
      <c r="R124" s="317"/>
      <c r="S124" s="317"/>
      <c r="T124" s="317"/>
      <c r="U124" s="317"/>
      <c r="V124" s="317"/>
      <c r="W124" s="317"/>
      <c r="X124" s="317"/>
      <c r="Y124" s="317"/>
      <c r="Z124" s="317"/>
      <c r="AA124" s="317"/>
      <c r="AB124" s="317"/>
      <c r="AC124" s="317"/>
      <c r="AD124" s="317"/>
      <c r="AF124" s="54"/>
      <c r="AG124" s="54"/>
      <c r="AH124" s="54"/>
      <c r="AJ124" s="54"/>
      <c r="AK124" s="54"/>
      <c r="AL124" s="54"/>
    </row>
    <row r="125" spans="1:38" s="129" customFormat="1" ht="15" customHeight="1">
      <c r="A125" s="130"/>
      <c r="B125" s="314" t="s">
        <v>141</v>
      </c>
      <c r="C125" s="315"/>
      <c r="D125" s="315"/>
      <c r="E125" s="315"/>
      <c r="F125" s="315"/>
      <c r="G125" s="315"/>
      <c r="H125" s="315"/>
      <c r="I125" s="315"/>
      <c r="J125" s="315"/>
      <c r="K125" s="315"/>
      <c r="L125" s="315"/>
      <c r="M125" s="315"/>
      <c r="N125" s="315"/>
      <c r="O125" s="315"/>
      <c r="P125" s="315"/>
      <c r="Q125" s="315"/>
      <c r="R125" s="315"/>
      <c r="S125" s="315"/>
      <c r="T125" s="315"/>
      <c r="U125" s="315"/>
      <c r="V125" s="315"/>
      <c r="W125" s="315"/>
      <c r="X125" s="315"/>
      <c r="Y125" s="315"/>
      <c r="Z125" s="315"/>
      <c r="AA125" s="315"/>
      <c r="AB125" s="315"/>
      <c r="AC125" s="315"/>
      <c r="AD125" s="315"/>
      <c r="AE125" s="128"/>
    </row>
    <row r="126" spans="1:38" s="72" customFormat="1" ht="81" customHeight="1">
      <c r="A126" s="267"/>
      <c r="B126" s="316"/>
      <c r="C126" s="653" t="s">
        <v>142</v>
      </c>
      <c r="D126" s="653"/>
      <c r="E126" s="653"/>
      <c r="F126" s="653"/>
      <c r="G126" s="653"/>
      <c r="H126" s="653"/>
      <c r="I126" s="653"/>
      <c r="J126" s="653"/>
      <c r="K126" s="653"/>
      <c r="L126" s="653"/>
      <c r="M126" s="653"/>
      <c r="N126" s="653"/>
      <c r="O126" s="653"/>
      <c r="P126" s="653"/>
      <c r="Q126" s="653"/>
      <c r="R126" s="653"/>
      <c r="S126" s="653"/>
      <c r="T126" s="653"/>
      <c r="U126" s="653"/>
      <c r="V126" s="653"/>
      <c r="W126" s="653"/>
      <c r="X126" s="653"/>
      <c r="Y126" s="653"/>
      <c r="Z126" s="653"/>
      <c r="AA126" s="653"/>
      <c r="AB126" s="653"/>
      <c r="AC126" s="653"/>
      <c r="AD126" s="653"/>
      <c r="AF126" s="54"/>
      <c r="AG126" s="54"/>
      <c r="AH126" s="54"/>
      <c r="AJ126" s="54"/>
      <c r="AK126" s="54"/>
      <c r="AL126" s="54"/>
    </row>
    <row r="127" spans="1:38" s="129" customFormat="1" ht="15" customHeight="1">
      <c r="A127" s="130"/>
      <c r="B127" s="314"/>
      <c r="C127" s="317"/>
      <c r="D127" s="317"/>
      <c r="E127" s="317"/>
      <c r="F127" s="317"/>
      <c r="G127" s="317"/>
      <c r="H127" s="317"/>
      <c r="I127" s="317"/>
      <c r="J127" s="317"/>
      <c r="K127" s="317"/>
      <c r="L127" s="317"/>
      <c r="M127" s="317"/>
      <c r="N127" s="317"/>
      <c r="O127" s="317"/>
      <c r="P127" s="317"/>
      <c r="Q127" s="317"/>
      <c r="R127" s="317"/>
      <c r="S127" s="317"/>
      <c r="T127" s="317"/>
      <c r="U127" s="317"/>
      <c r="V127" s="317"/>
      <c r="W127" s="317"/>
      <c r="X127" s="317"/>
      <c r="Y127" s="317"/>
      <c r="Z127" s="317"/>
      <c r="AA127" s="317"/>
      <c r="AB127" s="317"/>
      <c r="AC127" s="317"/>
      <c r="AD127" s="317"/>
      <c r="AE127" s="128"/>
    </row>
    <row r="128" spans="1:38" s="129" customFormat="1" ht="15" customHeight="1">
      <c r="A128" s="130"/>
      <c r="B128" s="314" t="s">
        <v>165</v>
      </c>
      <c r="C128" s="315"/>
      <c r="D128" s="315"/>
      <c r="E128" s="315"/>
      <c r="F128" s="315"/>
      <c r="G128" s="315"/>
      <c r="H128" s="315"/>
      <c r="I128" s="315"/>
      <c r="J128" s="315"/>
      <c r="K128" s="315"/>
      <c r="L128" s="315"/>
      <c r="M128" s="315"/>
      <c r="N128" s="315"/>
      <c r="O128" s="315"/>
      <c r="P128" s="315"/>
      <c r="Q128" s="315"/>
      <c r="R128" s="315"/>
      <c r="S128" s="315"/>
      <c r="T128" s="315"/>
      <c r="U128" s="315"/>
      <c r="V128" s="315"/>
      <c r="W128" s="315"/>
      <c r="X128" s="315"/>
      <c r="Y128" s="315"/>
      <c r="Z128" s="315"/>
      <c r="AA128" s="315"/>
      <c r="AB128" s="315"/>
      <c r="AC128" s="315"/>
      <c r="AD128" s="315"/>
      <c r="AE128" s="128"/>
    </row>
    <row r="129" spans="1:38" s="129" customFormat="1" ht="76.5" customHeight="1">
      <c r="A129" s="130"/>
      <c r="B129" s="314"/>
      <c r="C129" s="653" t="s">
        <v>373</v>
      </c>
      <c r="D129" s="653"/>
      <c r="E129" s="653"/>
      <c r="F129" s="653"/>
      <c r="G129" s="653"/>
      <c r="H129" s="653"/>
      <c r="I129" s="653"/>
      <c r="J129" s="653"/>
      <c r="K129" s="653"/>
      <c r="L129" s="653"/>
      <c r="M129" s="653"/>
      <c r="N129" s="653"/>
      <c r="O129" s="653"/>
      <c r="P129" s="653"/>
      <c r="Q129" s="653"/>
      <c r="R129" s="653"/>
      <c r="S129" s="653"/>
      <c r="T129" s="653"/>
      <c r="U129" s="653"/>
      <c r="V129" s="653"/>
      <c r="W129" s="653"/>
      <c r="X129" s="653"/>
      <c r="Y129" s="653"/>
      <c r="Z129" s="653"/>
      <c r="AA129" s="653"/>
      <c r="AB129" s="653"/>
      <c r="AC129" s="653"/>
      <c r="AD129" s="653"/>
      <c r="AE129" s="128"/>
    </row>
    <row r="130" spans="1:38" s="129" customFormat="1" ht="15" customHeight="1">
      <c r="A130" s="130"/>
      <c r="B130" s="314"/>
      <c r="C130" s="317"/>
      <c r="D130" s="317"/>
      <c r="E130" s="317"/>
      <c r="F130" s="317"/>
      <c r="G130" s="317"/>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128"/>
    </row>
    <row r="131" spans="1:38" s="129" customFormat="1" ht="15" customHeight="1">
      <c r="A131" s="130"/>
      <c r="B131" s="314" t="s">
        <v>129</v>
      </c>
      <c r="C131" s="315"/>
      <c r="D131" s="315"/>
      <c r="E131" s="315"/>
      <c r="F131" s="315"/>
      <c r="G131" s="315"/>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128"/>
    </row>
    <row r="132" spans="1:38" s="129" customFormat="1" ht="92.25" customHeight="1">
      <c r="A132" s="130"/>
      <c r="B132" s="314"/>
      <c r="C132" s="653" t="s">
        <v>191</v>
      </c>
      <c r="D132" s="653"/>
      <c r="E132" s="653"/>
      <c r="F132" s="653"/>
      <c r="G132" s="653"/>
      <c r="H132" s="653"/>
      <c r="I132" s="653"/>
      <c r="J132" s="653"/>
      <c r="K132" s="653"/>
      <c r="L132" s="653"/>
      <c r="M132" s="653"/>
      <c r="N132" s="653"/>
      <c r="O132" s="653"/>
      <c r="P132" s="653"/>
      <c r="Q132" s="653"/>
      <c r="R132" s="653"/>
      <c r="S132" s="653"/>
      <c r="T132" s="653"/>
      <c r="U132" s="653"/>
      <c r="V132" s="653"/>
      <c r="W132" s="653"/>
      <c r="X132" s="653"/>
      <c r="Y132" s="653"/>
      <c r="Z132" s="653"/>
      <c r="AA132" s="653"/>
      <c r="AB132" s="653"/>
      <c r="AC132" s="653"/>
      <c r="AD132" s="653"/>
      <c r="AE132" s="128"/>
    </row>
    <row r="133" spans="1:38" s="129" customFormat="1" ht="15" customHeight="1">
      <c r="A133" s="130"/>
      <c r="B133" s="314"/>
      <c r="C133" s="317"/>
      <c r="D133" s="317"/>
      <c r="E133" s="317"/>
      <c r="F133" s="317"/>
      <c r="G133" s="317"/>
      <c r="H133" s="317"/>
      <c r="I133" s="317"/>
      <c r="J133" s="317"/>
      <c r="K133" s="317"/>
      <c r="L133" s="317"/>
      <c r="M133" s="317"/>
      <c r="N133" s="317"/>
      <c r="O133" s="317"/>
      <c r="P133" s="317"/>
      <c r="Q133" s="317"/>
      <c r="R133" s="317"/>
      <c r="S133" s="317"/>
      <c r="T133" s="317"/>
      <c r="U133" s="317"/>
      <c r="V133" s="317"/>
      <c r="W133" s="317"/>
      <c r="X133" s="317"/>
      <c r="Y133" s="317"/>
      <c r="Z133" s="317"/>
      <c r="AA133" s="317"/>
      <c r="AB133" s="317"/>
      <c r="AC133" s="317"/>
      <c r="AD133" s="317"/>
      <c r="AE133" s="128"/>
    </row>
    <row r="134" spans="1:38" s="129" customFormat="1" ht="15" customHeight="1">
      <c r="A134" s="130"/>
      <c r="B134" s="314" t="s">
        <v>200</v>
      </c>
      <c r="C134" s="315"/>
      <c r="D134" s="315"/>
      <c r="E134" s="315"/>
      <c r="F134" s="315"/>
      <c r="G134" s="315"/>
      <c r="H134" s="315"/>
      <c r="I134" s="315"/>
      <c r="J134" s="315"/>
      <c r="K134" s="315"/>
      <c r="L134" s="315"/>
      <c r="M134" s="315"/>
      <c r="N134" s="315"/>
      <c r="O134" s="315"/>
      <c r="P134" s="315"/>
      <c r="Q134" s="315"/>
      <c r="R134" s="315"/>
      <c r="S134" s="315"/>
      <c r="T134" s="315"/>
      <c r="U134" s="315"/>
      <c r="V134" s="315"/>
      <c r="W134" s="315"/>
      <c r="X134" s="315"/>
      <c r="Y134" s="315"/>
      <c r="Z134" s="315"/>
      <c r="AA134" s="315"/>
      <c r="AB134" s="315"/>
      <c r="AC134" s="315"/>
      <c r="AD134" s="315"/>
      <c r="AE134" s="132"/>
    </row>
    <row r="135" spans="1:38" s="129" customFormat="1" ht="27.75" customHeight="1">
      <c r="A135" s="130"/>
      <c r="B135" s="314"/>
      <c r="C135" s="654" t="s">
        <v>441</v>
      </c>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654"/>
      <c r="AD135" s="654"/>
      <c r="AE135" s="132"/>
    </row>
    <row r="136" spans="1:38" s="54" customFormat="1" ht="15" customHeight="1">
      <c r="A136" s="130"/>
      <c r="B136" s="314"/>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2"/>
    </row>
    <row r="137" spans="1:38" s="129" customFormat="1" ht="15" customHeight="1">
      <c r="A137" s="130"/>
      <c r="B137" s="314" t="s">
        <v>49</v>
      </c>
      <c r="C137" s="315"/>
      <c r="D137" s="315"/>
      <c r="E137" s="315"/>
      <c r="F137" s="315"/>
      <c r="G137" s="315"/>
      <c r="H137" s="315"/>
      <c r="I137" s="315"/>
      <c r="J137" s="315"/>
      <c r="K137" s="315"/>
      <c r="L137" s="315"/>
      <c r="M137" s="315"/>
      <c r="N137" s="315"/>
      <c r="O137" s="315"/>
      <c r="P137" s="315"/>
      <c r="Q137" s="315"/>
      <c r="R137" s="315"/>
      <c r="S137" s="315"/>
      <c r="T137" s="315"/>
      <c r="U137" s="315"/>
      <c r="V137" s="315"/>
      <c r="W137" s="315"/>
      <c r="X137" s="315"/>
      <c r="Y137" s="315"/>
      <c r="Z137" s="315"/>
      <c r="AA137" s="315"/>
      <c r="AB137" s="315"/>
      <c r="AC137" s="315"/>
      <c r="AD137" s="315"/>
      <c r="AE137" s="128"/>
    </row>
    <row r="138" spans="1:38" s="129" customFormat="1" ht="28.5" customHeight="1">
      <c r="A138" s="130"/>
      <c r="B138" s="314"/>
      <c r="C138" s="653" t="s">
        <v>479</v>
      </c>
      <c r="D138" s="653"/>
      <c r="E138" s="653"/>
      <c r="F138" s="653"/>
      <c r="G138" s="653"/>
      <c r="H138" s="653"/>
      <c r="I138" s="653"/>
      <c r="J138" s="653"/>
      <c r="K138" s="653"/>
      <c r="L138" s="653"/>
      <c r="M138" s="653"/>
      <c r="N138" s="653"/>
      <c r="O138" s="653"/>
      <c r="P138" s="653"/>
      <c r="Q138" s="653"/>
      <c r="R138" s="653"/>
      <c r="S138" s="653"/>
      <c r="T138" s="653"/>
      <c r="U138" s="653"/>
      <c r="V138" s="653"/>
      <c r="W138" s="653"/>
      <c r="X138" s="653"/>
      <c r="Y138" s="653"/>
      <c r="Z138" s="653"/>
      <c r="AA138" s="653"/>
      <c r="AB138" s="653"/>
      <c r="AC138" s="653"/>
      <c r="AD138" s="653"/>
      <c r="AE138" s="128"/>
    </row>
    <row r="139" spans="1:38" s="129" customFormat="1" ht="15" customHeight="1">
      <c r="A139" s="130"/>
      <c r="B139" s="314"/>
      <c r="C139" s="317"/>
      <c r="D139" s="317"/>
      <c r="E139" s="317"/>
      <c r="F139" s="317"/>
      <c r="G139" s="317"/>
      <c r="H139" s="317"/>
      <c r="I139" s="317"/>
      <c r="J139" s="317"/>
      <c r="K139" s="317"/>
      <c r="L139" s="317"/>
      <c r="M139" s="317"/>
      <c r="N139" s="317"/>
      <c r="O139" s="317"/>
      <c r="P139" s="317"/>
      <c r="Q139" s="317"/>
      <c r="R139" s="317"/>
      <c r="S139" s="317"/>
      <c r="T139" s="317"/>
      <c r="U139" s="317"/>
      <c r="V139" s="317"/>
      <c r="W139" s="317"/>
      <c r="X139" s="317"/>
      <c r="Y139" s="317"/>
      <c r="Z139" s="317"/>
      <c r="AA139" s="317"/>
      <c r="AB139" s="317"/>
      <c r="AC139" s="317"/>
      <c r="AD139" s="317"/>
      <c r="AE139" s="128"/>
    </row>
    <row r="140" spans="1:38" s="129" customFormat="1" ht="15" customHeight="1">
      <c r="A140" s="130"/>
      <c r="B140" s="314" t="s">
        <v>130</v>
      </c>
      <c r="C140" s="315"/>
      <c r="D140" s="315"/>
      <c r="E140" s="315"/>
      <c r="F140" s="315"/>
      <c r="G140" s="315"/>
      <c r="H140" s="315"/>
      <c r="I140" s="315"/>
      <c r="J140" s="315"/>
      <c r="K140" s="315"/>
      <c r="L140" s="315"/>
      <c r="M140" s="315"/>
      <c r="N140" s="315"/>
      <c r="O140" s="315"/>
      <c r="P140" s="315"/>
      <c r="Q140" s="315"/>
      <c r="R140" s="315"/>
      <c r="S140" s="315"/>
      <c r="T140" s="315"/>
      <c r="U140" s="315"/>
      <c r="V140" s="315"/>
      <c r="W140" s="315"/>
      <c r="X140" s="315"/>
      <c r="Y140" s="315"/>
      <c r="Z140" s="315"/>
      <c r="AA140" s="315"/>
      <c r="AB140" s="315"/>
      <c r="AC140" s="315"/>
      <c r="AD140" s="315"/>
      <c r="AE140" s="128"/>
    </row>
    <row r="141" spans="1:38" s="72" customFormat="1" ht="60" customHeight="1">
      <c r="A141" s="267"/>
      <c r="B141" s="316"/>
      <c r="C141" s="653" t="s">
        <v>192</v>
      </c>
      <c r="D141" s="653"/>
      <c r="E141" s="653"/>
      <c r="F141" s="653"/>
      <c r="G141" s="653"/>
      <c r="H141" s="653"/>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3"/>
      <c r="AF141" s="54"/>
      <c r="AG141" s="54"/>
      <c r="AH141" s="54"/>
      <c r="AJ141" s="54"/>
      <c r="AK141" s="54"/>
      <c r="AL141" s="54"/>
    </row>
    <row r="142" spans="1:38" s="129" customFormat="1" ht="15" customHeight="1">
      <c r="A142" s="130"/>
      <c r="B142" s="314"/>
      <c r="C142" s="317"/>
      <c r="D142" s="317"/>
      <c r="E142" s="317"/>
      <c r="F142" s="317"/>
      <c r="G142" s="317"/>
      <c r="H142" s="317"/>
      <c r="I142" s="317"/>
      <c r="J142" s="317"/>
      <c r="K142" s="317"/>
      <c r="L142" s="317"/>
      <c r="M142" s="317"/>
      <c r="N142" s="317"/>
      <c r="O142" s="317"/>
      <c r="P142" s="317"/>
      <c r="Q142" s="317"/>
      <c r="R142" s="317"/>
      <c r="S142" s="317"/>
      <c r="T142" s="317"/>
      <c r="U142" s="317"/>
      <c r="V142" s="317"/>
      <c r="W142" s="317"/>
      <c r="X142" s="317"/>
      <c r="Y142" s="317"/>
      <c r="Z142" s="317"/>
      <c r="AA142" s="317"/>
      <c r="AB142" s="317"/>
      <c r="AC142" s="317"/>
      <c r="AD142" s="317"/>
      <c r="AE142" s="128"/>
    </row>
    <row r="143" spans="1:38" s="129" customFormat="1" ht="15" customHeight="1">
      <c r="A143" s="130"/>
      <c r="B143" s="314" t="s">
        <v>25</v>
      </c>
      <c r="C143" s="315"/>
      <c r="D143" s="315"/>
      <c r="E143" s="315"/>
      <c r="F143" s="315"/>
      <c r="G143" s="315"/>
      <c r="H143" s="315"/>
      <c r="I143" s="315"/>
      <c r="J143" s="315"/>
      <c r="K143" s="315"/>
      <c r="L143" s="315"/>
      <c r="M143" s="315"/>
      <c r="N143" s="315"/>
      <c r="O143" s="315"/>
      <c r="P143" s="315"/>
      <c r="Q143" s="315"/>
      <c r="R143" s="315"/>
      <c r="S143" s="315"/>
      <c r="T143" s="315"/>
      <c r="U143" s="315"/>
      <c r="V143" s="315"/>
      <c r="W143" s="315"/>
      <c r="X143" s="315"/>
      <c r="Y143" s="315"/>
      <c r="Z143" s="315"/>
      <c r="AA143" s="315"/>
      <c r="AB143" s="315"/>
      <c r="AC143" s="315"/>
      <c r="AD143" s="315"/>
      <c r="AE143" s="128"/>
    </row>
    <row r="144" spans="1:38" s="320" customFormat="1" ht="38.25" customHeight="1">
      <c r="A144" s="130"/>
      <c r="B144" s="314"/>
      <c r="C144" s="654" t="s">
        <v>374</v>
      </c>
      <c r="D144" s="654"/>
      <c r="E144" s="654"/>
      <c r="F144" s="654"/>
      <c r="G144" s="654"/>
      <c r="H144" s="654"/>
      <c r="I144" s="654"/>
      <c r="J144" s="654"/>
      <c r="K144" s="654"/>
      <c r="L144" s="654"/>
      <c r="M144" s="654"/>
      <c r="N144" s="654"/>
      <c r="O144" s="654"/>
      <c r="P144" s="654"/>
      <c r="Q144" s="654"/>
      <c r="R144" s="654"/>
      <c r="S144" s="654"/>
      <c r="T144" s="654"/>
      <c r="U144" s="654"/>
      <c r="V144" s="654"/>
      <c r="W144" s="654"/>
      <c r="X144" s="654"/>
      <c r="Y144" s="654"/>
      <c r="Z144" s="654"/>
      <c r="AA144" s="654"/>
      <c r="AB144" s="654"/>
      <c r="AC144" s="654"/>
      <c r="AD144" s="654"/>
      <c r="AE144" s="132"/>
    </row>
    <row r="145" spans="1:38" s="320" customFormat="1" ht="15" customHeight="1">
      <c r="A145" s="130"/>
      <c r="B145" s="314"/>
      <c r="C145" s="317"/>
      <c r="D145" s="317"/>
      <c r="E145" s="317"/>
      <c r="F145" s="317"/>
      <c r="G145" s="317"/>
      <c r="H145" s="317"/>
      <c r="I145" s="317"/>
      <c r="J145" s="317"/>
      <c r="K145" s="317"/>
      <c r="L145" s="317"/>
      <c r="M145" s="317"/>
      <c r="N145" s="317"/>
      <c r="O145" s="317"/>
      <c r="P145" s="317"/>
      <c r="Q145" s="317"/>
      <c r="R145" s="317"/>
      <c r="S145" s="317"/>
      <c r="T145" s="317"/>
      <c r="U145" s="317"/>
      <c r="V145" s="317"/>
      <c r="W145" s="317"/>
      <c r="X145" s="317"/>
      <c r="Y145" s="317"/>
      <c r="Z145" s="317"/>
      <c r="AA145" s="317"/>
      <c r="AB145" s="317"/>
      <c r="AC145" s="317"/>
      <c r="AD145" s="317"/>
      <c r="AE145" s="132"/>
    </row>
    <row r="146" spans="1:38" s="129" customFormat="1" ht="15" customHeight="1">
      <c r="A146" s="130"/>
      <c r="B146" s="314" t="s">
        <v>26</v>
      </c>
      <c r="C146" s="321"/>
      <c r="D146" s="321"/>
      <c r="E146" s="321"/>
      <c r="F146" s="321"/>
      <c r="G146" s="321"/>
      <c r="H146" s="321"/>
      <c r="I146" s="321"/>
      <c r="J146" s="321"/>
      <c r="K146" s="321"/>
      <c r="L146" s="321"/>
      <c r="M146" s="321"/>
      <c r="N146" s="321"/>
      <c r="O146" s="321"/>
      <c r="P146" s="321"/>
      <c r="Q146" s="321"/>
      <c r="R146" s="321"/>
      <c r="S146" s="321"/>
      <c r="T146" s="321"/>
      <c r="U146" s="321"/>
      <c r="V146" s="321"/>
      <c r="W146" s="321"/>
      <c r="X146" s="321"/>
      <c r="Y146" s="321"/>
      <c r="Z146" s="321"/>
      <c r="AA146" s="321"/>
      <c r="AB146" s="321"/>
      <c r="AC146" s="321"/>
      <c r="AD146" s="322"/>
      <c r="AE146" s="128"/>
    </row>
    <row r="147" spans="1:38" s="129" customFormat="1" ht="39.75" customHeight="1">
      <c r="A147" s="130"/>
      <c r="B147" s="314"/>
      <c r="C147" s="654" t="s">
        <v>375</v>
      </c>
      <c r="D147" s="654"/>
      <c r="E147" s="654"/>
      <c r="F147" s="654"/>
      <c r="G147" s="654"/>
      <c r="H147" s="654"/>
      <c r="I147" s="654"/>
      <c r="J147" s="654"/>
      <c r="K147" s="654"/>
      <c r="L147" s="654"/>
      <c r="M147" s="654"/>
      <c r="N147" s="654"/>
      <c r="O147" s="654"/>
      <c r="P147" s="654"/>
      <c r="Q147" s="654"/>
      <c r="R147" s="654"/>
      <c r="S147" s="654"/>
      <c r="T147" s="654"/>
      <c r="U147" s="654"/>
      <c r="V147" s="654"/>
      <c r="W147" s="654"/>
      <c r="X147" s="654"/>
      <c r="Y147" s="654"/>
      <c r="Z147" s="654"/>
      <c r="AA147" s="654"/>
      <c r="AB147" s="654"/>
      <c r="AC147" s="654"/>
      <c r="AD147" s="654"/>
      <c r="AE147" s="128"/>
    </row>
    <row r="148" spans="1:38" s="129" customFormat="1" ht="15" customHeight="1">
      <c r="A148" s="130"/>
      <c r="B148" s="314"/>
      <c r="C148" s="317"/>
      <c r="D148" s="317"/>
      <c r="E148" s="317"/>
      <c r="F148" s="317"/>
      <c r="G148" s="317"/>
      <c r="H148" s="317"/>
      <c r="I148" s="317"/>
      <c r="J148" s="317"/>
      <c r="K148" s="317"/>
      <c r="L148" s="317"/>
      <c r="M148" s="317"/>
      <c r="N148" s="317"/>
      <c r="O148" s="317"/>
      <c r="P148" s="317"/>
      <c r="Q148" s="317"/>
      <c r="R148" s="317"/>
      <c r="S148" s="317"/>
      <c r="T148" s="317"/>
      <c r="U148" s="317"/>
      <c r="V148" s="317"/>
      <c r="W148" s="317"/>
      <c r="X148" s="317"/>
      <c r="Y148" s="317"/>
      <c r="Z148" s="317"/>
      <c r="AA148" s="317"/>
      <c r="AB148" s="317"/>
      <c r="AC148" s="317"/>
      <c r="AD148" s="317"/>
      <c r="AE148" s="128"/>
    </row>
    <row r="149" spans="1:38" s="129" customFormat="1" ht="15" customHeight="1">
      <c r="A149" s="130"/>
      <c r="B149" s="314" t="s">
        <v>27</v>
      </c>
      <c r="C149" s="321"/>
      <c r="D149" s="321"/>
      <c r="E149" s="321"/>
      <c r="F149" s="321"/>
      <c r="G149" s="321"/>
      <c r="H149" s="321"/>
      <c r="I149" s="321"/>
      <c r="J149" s="321"/>
      <c r="K149" s="321"/>
      <c r="L149" s="321"/>
      <c r="M149" s="321"/>
      <c r="N149" s="321"/>
      <c r="O149" s="321"/>
      <c r="P149" s="321"/>
      <c r="Q149" s="321"/>
      <c r="R149" s="321"/>
      <c r="S149" s="321"/>
      <c r="T149" s="321"/>
      <c r="U149" s="321"/>
      <c r="V149" s="321"/>
      <c r="W149" s="321"/>
      <c r="X149" s="321"/>
      <c r="Y149" s="321"/>
      <c r="Z149" s="321"/>
      <c r="AA149" s="321"/>
      <c r="AB149" s="321"/>
      <c r="AC149" s="321"/>
      <c r="AD149" s="322"/>
      <c r="AE149" s="128"/>
    </row>
    <row r="150" spans="1:38" s="129" customFormat="1" ht="40.5" customHeight="1">
      <c r="A150" s="130"/>
      <c r="B150" s="314"/>
      <c r="C150" s="660" t="s">
        <v>376</v>
      </c>
      <c r="D150" s="660"/>
      <c r="E150" s="660"/>
      <c r="F150" s="660"/>
      <c r="G150" s="660"/>
      <c r="H150" s="660"/>
      <c r="I150" s="660"/>
      <c r="J150" s="660"/>
      <c r="K150" s="660"/>
      <c r="L150" s="660"/>
      <c r="M150" s="660"/>
      <c r="N150" s="660"/>
      <c r="O150" s="660"/>
      <c r="P150" s="660"/>
      <c r="Q150" s="660"/>
      <c r="R150" s="660"/>
      <c r="S150" s="660"/>
      <c r="T150" s="660"/>
      <c r="U150" s="660"/>
      <c r="V150" s="660"/>
      <c r="W150" s="660"/>
      <c r="X150" s="660"/>
      <c r="Y150" s="660"/>
      <c r="Z150" s="660"/>
      <c r="AA150" s="660"/>
      <c r="AB150" s="660"/>
      <c r="AC150" s="660"/>
      <c r="AD150" s="660"/>
      <c r="AE150" s="128"/>
    </row>
    <row r="151" spans="1:38" s="129" customFormat="1" ht="15" customHeight="1">
      <c r="A151" s="130"/>
      <c r="B151" s="314"/>
      <c r="C151" s="317"/>
      <c r="D151" s="317"/>
      <c r="E151" s="317"/>
      <c r="F151" s="317"/>
      <c r="G151" s="317"/>
      <c r="H151" s="317"/>
      <c r="I151" s="317"/>
      <c r="J151" s="317"/>
      <c r="K151" s="317"/>
      <c r="L151" s="317"/>
      <c r="M151" s="317"/>
      <c r="N151" s="317"/>
      <c r="O151" s="317"/>
      <c r="P151" s="317"/>
      <c r="Q151" s="317"/>
      <c r="R151" s="317"/>
      <c r="S151" s="317"/>
      <c r="T151" s="317"/>
      <c r="U151" s="317"/>
      <c r="V151" s="317"/>
      <c r="W151" s="317"/>
      <c r="X151" s="317"/>
      <c r="Y151" s="317"/>
      <c r="Z151" s="317"/>
      <c r="AA151" s="317"/>
      <c r="AB151" s="317"/>
      <c r="AC151" s="317"/>
      <c r="AD151" s="317"/>
      <c r="AE151" s="128"/>
    </row>
    <row r="152" spans="1:38" s="129" customFormat="1" ht="15" customHeight="1">
      <c r="A152" s="130"/>
      <c r="B152" s="314" t="s">
        <v>119</v>
      </c>
      <c r="C152" s="315"/>
      <c r="D152" s="315"/>
      <c r="E152" s="315"/>
      <c r="F152" s="315"/>
      <c r="G152" s="315"/>
      <c r="H152" s="315"/>
      <c r="I152" s="315"/>
      <c r="J152" s="315"/>
      <c r="K152" s="315"/>
      <c r="L152" s="315"/>
      <c r="M152" s="315"/>
      <c r="N152" s="315"/>
      <c r="O152" s="315"/>
      <c r="P152" s="315"/>
      <c r="Q152" s="315"/>
      <c r="R152" s="315"/>
      <c r="S152" s="315"/>
      <c r="T152" s="315"/>
      <c r="U152" s="315"/>
      <c r="V152" s="315"/>
      <c r="W152" s="315"/>
      <c r="X152" s="315"/>
      <c r="Y152" s="315"/>
      <c r="Z152" s="315"/>
      <c r="AA152" s="315"/>
      <c r="AB152" s="315"/>
      <c r="AC152" s="315"/>
      <c r="AD152" s="315"/>
      <c r="AE152" s="128"/>
    </row>
    <row r="153" spans="1:38" s="72" customFormat="1" ht="41.25" customHeight="1">
      <c r="A153" s="267"/>
      <c r="B153" s="316"/>
      <c r="C153" s="653" t="s">
        <v>377</v>
      </c>
      <c r="D153" s="653"/>
      <c r="E153" s="653"/>
      <c r="F153" s="653"/>
      <c r="G153" s="653"/>
      <c r="H153" s="653"/>
      <c r="I153" s="653"/>
      <c r="J153" s="653"/>
      <c r="K153" s="653"/>
      <c r="L153" s="653"/>
      <c r="M153" s="653"/>
      <c r="N153" s="653"/>
      <c r="O153" s="653"/>
      <c r="P153" s="653"/>
      <c r="Q153" s="653"/>
      <c r="R153" s="653"/>
      <c r="S153" s="653"/>
      <c r="T153" s="653"/>
      <c r="U153" s="653"/>
      <c r="V153" s="653"/>
      <c r="W153" s="653"/>
      <c r="X153" s="653"/>
      <c r="Y153" s="653"/>
      <c r="Z153" s="653"/>
      <c r="AA153" s="653"/>
      <c r="AB153" s="653"/>
      <c r="AC153" s="653"/>
      <c r="AD153" s="653"/>
      <c r="AF153" s="54"/>
      <c r="AG153" s="54"/>
      <c r="AH153" s="54"/>
      <c r="AJ153" s="54"/>
      <c r="AK153" s="54"/>
      <c r="AL153" s="54"/>
    </row>
    <row r="154" spans="1:38" s="129" customFormat="1" ht="15" customHeight="1">
      <c r="A154" s="130"/>
      <c r="B154" s="314"/>
      <c r="C154" s="317"/>
      <c r="D154" s="317"/>
      <c r="E154" s="317"/>
      <c r="F154" s="317"/>
      <c r="G154" s="317"/>
      <c r="H154" s="317"/>
      <c r="I154" s="317"/>
      <c r="J154" s="317"/>
      <c r="K154" s="317"/>
      <c r="L154" s="317"/>
      <c r="M154" s="317"/>
      <c r="N154" s="317"/>
      <c r="O154" s="317"/>
      <c r="P154" s="317"/>
      <c r="Q154" s="317"/>
      <c r="R154" s="317"/>
      <c r="S154" s="317"/>
      <c r="T154" s="317"/>
      <c r="U154" s="317"/>
      <c r="V154" s="317"/>
      <c r="W154" s="317"/>
      <c r="X154" s="317"/>
      <c r="Y154" s="317"/>
      <c r="Z154" s="317"/>
      <c r="AA154" s="317"/>
      <c r="AB154" s="317"/>
      <c r="AC154" s="317"/>
      <c r="AD154" s="317"/>
      <c r="AE154" s="128"/>
    </row>
    <row r="155" spans="1:38" s="129" customFormat="1" ht="15" customHeight="1">
      <c r="A155" s="130"/>
      <c r="B155" s="323" t="s">
        <v>344</v>
      </c>
      <c r="C155" s="324"/>
      <c r="D155" s="324"/>
      <c r="E155" s="324"/>
      <c r="F155" s="324"/>
      <c r="G155" s="317"/>
      <c r="H155" s="317"/>
      <c r="I155" s="317"/>
      <c r="J155" s="317"/>
      <c r="K155" s="317"/>
      <c r="L155" s="317"/>
      <c r="M155" s="317"/>
      <c r="N155" s="317"/>
      <c r="O155" s="317"/>
      <c r="P155" s="317"/>
      <c r="Q155" s="317"/>
      <c r="R155" s="317"/>
      <c r="S155" s="317"/>
      <c r="T155" s="317"/>
      <c r="U155" s="317"/>
      <c r="V155" s="317"/>
      <c r="W155" s="317"/>
      <c r="X155" s="317"/>
      <c r="Y155" s="317"/>
      <c r="Z155" s="317"/>
      <c r="AA155" s="317"/>
      <c r="AB155" s="317"/>
      <c r="AC155" s="317"/>
      <c r="AD155" s="317"/>
      <c r="AE155" s="128"/>
    </row>
    <row r="156" spans="1:38" s="129" customFormat="1" ht="66" customHeight="1">
      <c r="A156" s="130"/>
      <c r="B156" s="314"/>
      <c r="C156" s="653" t="s">
        <v>345</v>
      </c>
      <c r="D156" s="653"/>
      <c r="E156" s="653"/>
      <c r="F156" s="653"/>
      <c r="G156" s="653"/>
      <c r="H156" s="653"/>
      <c r="I156" s="653"/>
      <c r="J156" s="653"/>
      <c r="K156" s="653"/>
      <c r="L156" s="653"/>
      <c r="M156" s="653"/>
      <c r="N156" s="653"/>
      <c r="O156" s="653"/>
      <c r="P156" s="653"/>
      <c r="Q156" s="653"/>
      <c r="R156" s="653"/>
      <c r="S156" s="653"/>
      <c r="T156" s="653"/>
      <c r="U156" s="653"/>
      <c r="V156" s="653"/>
      <c r="W156" s="653"/>
      <c r="X156" s="653"/>
      <c r="Y156" s="653"/>
      <c r="Z156" s="653"/>
      <c r="AA156" s="653"/>
      <c r="AB156" s="653"/>
      <c r="AC156" s="653"/>
      <c r="AD156" s="653"/>
      <c r="AE156" s="128"/>
    </row>
    <row r="157" spans="1:38" s="129" customFormat="1">
      <c r="A157" s="130"/>
      <c r="B157" s="314"/>
      <c r="C157" s="317"/>
      <c r="D157" s="317"/>
      <c r="E157" s="317"/>
      <c r="F157" s="317"/>
      <c r="G157" s="317"/>
      <c r="H157" s="317"/>
      <c r="I157" s="317"/>
      <c r="J157" s="317"/>
      <c r="K157" s="317"/>
      <c r="L157" s="317"/>
      <c r="M157" s="317"/>
      <c r="N157" s="317"/>
      <c r="O157" s="317"/>
      <c r="P157" s="317"/>
      <c r="Q157" s="317"/>
      <c r="R157" s="317"/>
      <c r="S157" s="317"/>
      <c r="T157" s="317"/>
      <c r="U157" s="317"/>
      <c r="V157" s="317"/>
      <c r="W157" s="317"/>
      <c r="X157" s="317"/>
      <c r="Y157" s="317"/>
      <c r="Z157" s="317"/>
      <c r="AA157" s="317"/>
      <c r="AB157" s="317"/>
      <c r="AC157" s="317"/>
      <c r="AD157" s="317"/>
      <c r="AE157" s="128"/>
    </row>
    <row r="158" spans="1:38" s="129" customFormat="1" ht="15" customHeight="1">
      <c r="A158" s="130"/>
      <c r="B158" s="314" t="s">
        <v>378</v>
      </c>
      <c r="C158" s="321"/>
      <c r="D158" s="321"/>
      <c r="E158" s="321"/>
      <c r="F158" s="321"/>
      <c r="G158" s="321"/>
      <c r="H158" s="321"/>
      <c r="I158" s="321"/>
      <c r="J158" s="321"/>
      <c r="K158" s="321"/>
      <c r="L158" s="321"/>
      <c r="M158" s="321"/>
      <c r="N158" s="321"/>
      <c r="O158" s="321"/>
      <c r="P158" s="321"/>
      <c r="Q158" s="321"/>
      <c r="R158" s="321"/>
      <c r="S158" s="321"/>
      <c r="T158" s="321"/>
      <c r="U158" s="321"/>
      <c r="V158" s="321"/>
      <c r="W158" s="321"/>
      <c r="X158" s="321"/>
      <c r="Y158" s="321"/>
      <c r="Z158" s="321"/>
      <c r="AA158" s="321"/>
      <c r="AB158" s="321"/>
      <c r="AC158" s="321"/>
      <c r="AD158" s="322"/>
      <c r="AE158" s="128"/>
    </row>
    <row r="159" spans="1:38" s="129" customFormat="1" ht="66.75" customHeight="1">
      <c r="A159" s="130"/>
      <c r="B159" s="316"/>
      <c r="C159" s="653" t="s">
        <v>379</v>
      </c>
      <c r="D159" s="653"/>
      <c r="E159" s="653"/>
      <c r="F159" s="653"/>
      <c r="G159" s="653"/>
      <c r="H159" s="653"/>
      <c r="I159" s="653"/>
      <c r="J159" s="653"/>
      <c r="K159" s="653"/>
      <c r="L159" s="653"/>
      <c r="M159" s="653"/>
      <c r="N159" s="653"/>
      <c r="O159" s="653"/>
      <c r="P159" s="653"/>
      <c r="Q159" s="653"/>
      <c r="R159" s="653"/>
      <c r="S159" s="653"/>
      <c r="T159" s="653"/>
      <c r="U159" s="653"/>
      <c r="V159" s="653"/>
      <c r="W159" s="653"/>
      <c r="X159" s="653"/>
      <c r="Y159" s="653"/>
      <c r="Z159" s="653"/>
      <c r="AA159" s="653"/>
      <c r="AB159" s="653"/>
      <c r="AC159" s="653"/>
      <c r="AD159" s="653"/>
      <c r="AE159" s="128"/>
    </row>
    <row r="160" spans="1:38" s="129" customFormat="1" ht="15" customHeight="1">
      <c r="A160" s="130"/>
      <c r="B160" s="314"/>
      <c r="C160" s="66"/>
      <c r="D160" s="317"/>
      <c r="E160" s="317"/>
      <c r="F160" s="317"/>
      <c r="G160" s="317"/>
      <c r="H160" s="317"/>
      <c r="I160" s="317"/>
      <c r="J160" s="317"/>
      <c r="K160" s="317"/>
      <c r="L160" s="317"/>
      <c r="M160" s="317"/>
      <c r="N160" s="317"/>
      <c r="O160" s="317"/>
      <c r="P160" s="317"/>
      <c r="Q160" s="317"/>
      <c r="R160" s="317"/>
      <c r="S160" s="317"/>
      <c r="T160" s="317"/>
      <c r="U160" s="317"/>
      <c r="V160" s="317"/>
      <c r="W160" s="317"/>
      <c r="X160" s="317"/>
      <c r="Y160" s="317"/>
      <c r="Z160" s="317"/>
      <c r="AA160" s="317"/>
      <c r="AB160" s="317"/>
      <c r="AC160" s="317"/>
      <c r="AD160" s="317"/>
      <c r="AE160" s="128"/>
    </row>
    <row r="161" spans="1:38" s="54" customFormat="1" ht="15" customHeight="1">
      <c r="A161" s="130"/>
      <c r="B161" s="314" t="s">
        <v>32</v>
      </c>
      <c r="C161" s="321"/>
      <c r="D161" s="321"/>
      <c r="E161" s="321"/>
      <c r="F161" s="321"/>
      <c r="G161" s="321"/>
      <c r="H161" s="321"/>
      <c r="I161" s="321"/>
      <c r="J161" s="321"/>
      <c r="K161" s="321"/>
      <c r="L161" s="321"/>
      <c r="M161" s="321"/>
      <c r="N161" s="321"/>
      <c r="O161" s="321"/>
      <c r="P161" s="321"/>
      <c r="Q161" s="321"/>
      <c r="R161" s="321"/>
      <c r="S161" s="321"/>
      <c r="T161" s="321"/>
      <c r="U161" s="321"/>
      <c r="V161" s="321"/>
      <c r="W161" s="321"/>
      <c r="X161" s="321"/>
      <c r="Y161" s="321"/>
      <c r="Z161" s="321"/>
      <c r="AA161" s="321"/>
      <c r="AB161" s="321"/>
      <c r="AC161" s="321"/>
      <c r="AD161" s="322"/>
      <c r="AE161" s="132"/>
    </row>
    <row r="162" spans="1:38" s="54" customFormat="1" ht="27.75" customHeight="1">
      <c r="A162" s="130"/>
      <c r="B162" s="314"/>
      <c r="C162" s="653" t="s">
        <v>33</v>
      </c>
      <c r="D162" s="653"/>
      <c r="E162" s="653"/>
      <c r="F162" s="653"/>
      <c r="G162" s="653"/>
      <c r="H162" s="653"/>
      <c r="I162" s="653"/>
      <c r="J162" s="653"/>
      <c r="K162" s="653"/>
      <c r="L162" s="653"/>
      <c r="M162" s="653"/>
      <c r="N162" s="653"/>
      <c r="O162" s="653"/>
      <c r="P162" s="653"/>
      <c r="Q162" s="653"/>
      <c r="R162" s="653"/>
      <c r="S162" s="653"/>
      <c r="T162" s="653"/>
      <c r="U162" s="653"/>
      <c r="V162" s="653"/>
      <c r="W162" s="653"/>
      <c r="X162" s="653"/>
      <c r="Y162" s="653"/>
      <c r="Z162" s="653"/>
      <c r="AA162" s="653"/>
      <c r="AB162" s="653"/>
      <c r="AC162" s="653"/>
      <c r="AD162" s="653"/>
      <c r="AE162" s="132"/>
    </row>
    <row r="163" spans="1:38" s="322" customFormat="1" ht="15" customHeight="1">
      <c r="A163" s="130"/>
      <c r="B163" s="314"/>
      <c r="C163" s="317"/>
      <c r="D163" s="317"/>
      <c r="E163" s="317"/>
      <c r="F163" s="317"/>
      <c r="G163" s="317"/>
      <c r="H163" s="317"/>
      <c r="I163" s="317"/>
      <c r="J163" s="317"/>
      <c r="K163" s="317"/>
      <c r="L163" s="317"/>
      <c r="M163" s="317"/>
      <c r="N163" s="317"/>
      <c r="O163" s="317"/>
      <c r="P163" s="317"/>
      <c r="Q163" s="317"/>
      <c r="R163" s="317"/>
      <c r="S163" s="317"/>
      <c r="T163" s="317"/>
      <c r="U163" s="317"/>
      <c r="V163" s="317"/>
      <c r="W163" s="317"/>
      <c r="X163" s="317"/>
      <c r="Y163" s="317"/>
      <c r="Z163" s="317"/>
      <c r="AA163" s="317"/>
      <c r="AB163" s="317"/>
      <c r="AC163" s="317"/>
      <c r="AD163" s="317"/>
      <c r="AE163" s="132"/>
    </row>
    <row r="164" spans="1:38" s="54" customFormat="1" ht="15" customHeight="1">
      <c r="A164" s="130"/>
      <c r="B164" s="314" t="s">
        <v>34</v>
      </c>
      <c r="C164" s="321"/>
      <c r="D164" s="321"/>
      <c r="E164" s="321"/>
      <c r="F164" s="321"/>
      <c r="G164" s="321"/>
      <c r="H164" s="321"/>
      <c r="I164" s="321"/>
      <c r="J164" s="321"/>
      <c r="K164" s="321"/>
      <c r="L164" s="321"/>
      <c r="M164" s="321"/>
      <c r="N164" s="321"/>
      <c r="O164" s="321"/>
      <c r="P164" s="321"/>
      <c r="Q164" s="321"/>
      <c r="R164" s="321"/>
      <c r="S164" s="321"/>
      <c r="T164" s="321"/>
      <c r="U164" s="321"/>
      <c r="V164" s="321"/>
      <c r="W164" s="321"/>
      <c r="X164" s="321"/>
      <c r="Y164" s="321"/>
      <c r="Z164" s="321"/>
      <c r="AA164" s="321"/>
      <c r="AB164" s="321"/>
      <c r="AC164" s="321"/>
      <c r="AD164" s="322"/>
      <c r="AE164" s="132"/>
    </row>
    <row r="165" spans="1:38" s="54" customFormat="1" ht="30" customHeight="1">
      <c r="A165" s="130"/>
      <c r="B165" s="314"/>
      <c r="C165" s="653" t="s">
        <v>35</v>
      </c>
      <c r="D165" s="653"/>
      <c r="E165" s="653"/>
      <c r="F165" s="653"/>
      <c r="G165" s="653"/>
      <c r="H165" s="653"/>
      <c r="I165" s="653"/>
      <c r="J165" s="653"/>
      <c r="K165" s="653"/>
      <c r="L165" s="653"/>
      <c r="M165" s="653"/>
      <c r="N165" s="653"/>
      <c r="O165" s="653"/>
      <c r="P165" s="653"/>
      <c r="Q165" s="653"/>
      <c r="R165" s="653"/>
      <c r="S165" s="653"/>
      <c r="T165" s="653"/>
      <c r="U165" s="653"/>
      <c r="V165" s="653"/>
      <c r="W165" s="653"/>
      <c r="X165" s="653"/>
      <c r="Y165" s="653"/>
      <c r="Z165" s="653"/>
      <c r="AA165" s="653"/>
      <c r="AB165" s="653"/>
      <c r="AC165" s="653"/>
      <c r="AD165" s="653"/>
      <c r="AE165" s="132"/>
    </row>
    <row r="166" spans="1:38" s="320" customFormat="1" ht="15" customHeight="1">
      <c r="A166" s="130"/>
      <c r="B166" s="314"/>
      <c r="C166" s="317"/>
      <c r="D166" s="317"/>
      <c r="E166" s="317"/>
      <c r="F166" s="317"/>
      <c r="G166" s="317"/>
      <c r="H166" s="317"/>
      <c r="I166" s="317"/>
      <c r="J166" s="317"/>
      <c r="K166" s="317"/>
      <c r="L166" s="317"/>
      <c r="M166" s="317"/>
      <c r="N166" s="317"/>
      <c r="O166" s="317"/>
      <c r="P166" s="317"/>
      <c r="Q166" s="317"/>
      <c r="R166" s="317"/>
      <c r="S166" s="317"/>
      <c r="T166" s="317"/>
      <c r="U166" s="317"/>
      <c r="V166" s="317"/>
      <c r="W166" s="317"/>
      <c r="X166" s="317"/>
      <c r="Y166" s="317"/>
      <c r="Z166" s="317"/>
      <c r="AA166" s="317"/>
      <c r="AB166" s="317"/>
      <c r="AC166" s="317"/>
      <c r="AD166" s="317"/>
      <c r="AE166" s="132"/>
    </row>
    <row r="167" spans="1:38" s="129" customFormat="1" ht="15" customHeight="1">
      <c r="A167" s="130"/>
      <c r="B167" s="314" t="s">
        <v>380</v>
      </c>
      <c r="C167" s="315"/>
      <c r="D167" s="315"/>
      <c r="E167" s="315"/>
      <c r="F167" s="315"/>
      <c r="G167" s="315"/>
      <c r="H167" s="315"/>
      <c r="I167" s="315"/>
      <c r="J167" s="315"/>
      <c r="K167" s="315"/>
      <c r="L167" s="315"/>
      <c r="M167" s="315"/>
      <c r="N167" s="315"/>
      <c r="O167" s="315"/>
      <c r="P167" s="315"/>
      <c r="Q167" s="315"/>
      <c r="R167" s="315"/>
      <c r="S167" s="315"/>
      <c r="T167" s="315"/>
      <c r="U167" s="315"/>
      <c r="V167" s="315"/>
      <c r="W167" s="315"/>
      <c r="X167" s="315"/>
      <c r="Y167" s="315"/>
      <c r="Z167" s="315"/>
      <c r="AA167" s="315"/>
      <c r="AB167" s="315"/>
      <c r="AC167" s="315"/>
      <c r="AD167" s="315"/>
      <c r="AE167" s="128"/>
    </row>
    <row r="168" spans="1:38" s="72" customFormat="1" ht="114" customHeight="1">
      <c r="A168" s="267"/>
      <c r="B168" s="316"/>
      <c r="C168" s="653" t="s">
        <v>381</v>
      </c>
      <c r="D168" s="653"/>
      <c r="E168" s="653"/>
      <c r="F168" s="653"/>
      <c r="G168" s="653"/>
      <c r="H168" s="653"/>
      <c r="I168" s="653"/>
      <c r="J168" s="653"/>
      <c r="K168" s="653"/>
      <c r="L168" s="653"/>
      <c r="M168" s="653"/>
      <c r="N168" s="653"/>
      <c r="O168" s="653"/>
      <c r="P168" s="653"/>
      <c r="Q168" s="653"/>
      <c r="R168" s="653"/>
      <c r="S168" s="653"/>
      <c r="T168" s="653"/>
      <c r="U168" s="653"/>
      <c r="V168" s="653"/>
      <c r="W168" s="653"/>
      <c r="X168" s="653"/>
      <c r="Y168" s="653"/>
      <c r="Z168" s="653"/>
      <c r="AA168" s="653"/>
      <c r="AB168" s="653"/>
      <c r="AC168" s="653"/>
      <c r="AD168" s="653"/>
      <c r="AF168" s="54"/>
      <c r="AG168" s="54"/>
      <c r="AH168" s="54"/>
      <c r="AJ168" s="54"/>
      <c r="AK168" s="54"/>
      <c r="AL168" s="54"/>
    </row>
    <row r="169" spans="1:38" s="72" customFormat="1" ht="15" customHeight="1">
      <c r="A169" s="267"/>
      <c r="B169" s="316"/>
      <c r="C169" s="317"/>
      <c r="D169" s="317"/>
      <c r="E169" s="317"/>
      <c r="F169" s="317"/>
      <c r="G169" s="317"/>
      <c r="H169" s="317"/>
      <c r="I169" s="317"/>
      <c r="J169" s="317"/>
      <c r="K169" s="317"/>
      <c r="L169" s="317"/>
      <c r="M169" s="317"/>
      <c r="N169" s="317"/>
      <c r="O169" s="317"/>
      <c r="P169" s="317"/>
      <c r="Q169" s="317"/>
      <c r="R169" s="317"/>
      <c r="S169" s="317"/>
      <c r="T169" s="317"/>
      <c r="U169" s="317"/>
      <c r="V169" s="317"/>
      <c r="W169" s="317"/>
      <c r="X169" s="317"/>
      <c r="Y169" s="317"/>
      <c r="Z169" s="317"/>
      <c r="AA169" s="317"/>
      <c r="AB169" s="317"/>
      <c r="AC169" s="317"/>
      <c r="AD169" s="317"/>
      <c r="AF169" s="54"/>
      <c r="AG169" s="54"/>
      <c r="AH169" s="54"/>
      <c r="AJ169" s="54"/>
      <c r="AK169" s="54"/>
      <c r="AL169" s="54"/>
    </row>
    <row r="170" spans="1:38" s="72" customFormat="1" ht="15" customHeight="1">
      <c r="A170" s="267"/>
      <c r="B170" s="314" t="s">
        <v>52</v>
      </c>
      <c r="C170" s="317"/>
      <c r="D170" s="317"/>
      <c r="E170" s="317"/>
      <c r="F170" s="317"/>
      <c r="G170" s="317"/>
      <c r="H170" s="317"/>
      <c r="I170" s="317"/>
      <c r="J170" s="317"/>
      <c r="K170" s="317"/>
      <c r="L170" s="317"/>
      <c r="M170" s="317"/>
      <c r="N170" s="317"/>
      <c r="O170" s="317"/>
      <c r="P170" s="317"/>
      <c r="Q170" s="317"/>
      <c r="R170" s="317"/>
      <c r="S170" s="317"/>
      <c r="T170" s="317"/>
      <c r="U170" s="317"/>
      <c r="V170" s="317"/>
      <c r="W170" s="317"/>
      <c r="X170" s="317"/>
      <c r="Y170" s="317"/>
      <c r="Z170" s="317"/>
      <c r="AA170" s="317"/>
      <c r="AB170" s="317"/>
      <c r="AC170" s="317"/>
      <c r="AD170" s="317"/>
      <c r="AF170" s="54"/>
      <c r="AG170" s="54"/>
      <c r="AH170" s="54"/>
      <c r="AJ170" s="54"/>
      <c r="AK170" s="54"/>
      <c r="AL170" s="54"/>
    </row>
    <row r="171" spans="1:38" s="72" customFormat="1" ht="40.5" customHeight="1">
      <c r="A171" s="267"/>
      <c r="B171" s="314"/>
      <c r="C171" s="653" t="s">
        <v>346</v>
      </c>
      <c r="D171" s="653"/>
      <c r="E171" s="653"/>
      <c r="F171" s="653"/>
      <c r="G171" s="653"/>
      <c r="H171" s="653"/>
      <c r="I171" s="653"/>
      <c r="J171" s="653"/>
      <c r="K171" s="653"/>
      <c r="L171" s="653"/>
      <c r="M171" s="653"/>
      <c r="N171" s="653"/>
      <c r="O171" s="653"/>
      <c r="P171" s="653"/>
      <c r="Q171" s="653"/>
      <c r="R171" s="653"/>
      <c r="S171" s="653"/>
      <c r="T171" s="653"/>
      <c r="U171" s="653"/>
      <c r="V171" s="653"/>
      <c r="W171" s="653"/>
      <c r="X171" s="653"/>
      <c r="Y171" s="653"/>
      <c r="Z171" s="653"/>
      <c r="AA171" s="653"/>
      <c r="AB171" s="653"/>
      <c r="AC171" s="653"/>
      <c r="AD171" s="653"/>
      <c r="AF171" s="54"/>
      <c r="AG171" s="54"/>
      <c r="AH171" s="54"/>
      <c r="AJ171" s="54"/>
      <c r="AK171" s="54"/>
      <c r="AL171" s="54"/>
    </row>
    <row r="172" spans="1:38" s="129" customFormat="1" ht="15" customHeight="1">
      <c r="A172" s="130"/>
      <c r="B172" s="314"/>
      <c r="C172" s="317"/>
      <c r="D172" s="317"/>
      <c r="E172" s="317"/>
      <c r="F172" s="317"/>
      <c r="G172" s="317"/>
      <c r="H172" s="317"/>
      <c r="I172" s="317"/>
      <c r="J172" s="317"/>
      <c r="K172" s="317"/>
      <c r="L172" s="317"/>
      <c r="M172" s="317"/>
      <c r="N172" s="317"/>
      <c r="O172" s="317"/>
      <c r="P172" s="317"/>
      <c r="Q172" s="317"/>
      <c r="R172" s="317"/>
      <c r="S172" s="317"/>
      <c r="T172" s="317"/>
      <c r="U172" s="317"/>
      <c r="V172" s="317"/>
      <c r="W172" s="317"/>
      <c r="X172" s="317"/>
      <c r="Y172" s="317"/>
      <c r="Z172" s="317"/>
      <c r="AA172" s="317"/>
      <c r="AB172" s="317"/>
      <c r="AC172" s="317"/>
      <c r="AD172" s="317"/>
      <c r="AE172" s="128"/>
    </row>
    <row r="173" spans="1:38" s="129" customFormat="1" ht="15" customHeight="1">
      <c r="A173" s="130"/>
      <c r="B173" s="314" t="s">
        <v>131</v>
      </c>
      <c r="C173" s="321"/>
      <c r="D173" s="321"/>
      <c r="E173" s="321"/>
      <c r="F173" s="321"/>
      <c r="G173" s="321"/>
      <c r="H173" s="321"/>
      <c r="I173" s="321"/>
      <c r="J173" s="321"/>
      <c r="K173" s="321"/>
      <c r="L173" s="321"/>
      <c r="M173" s="321"/>
      <c r="N173" s="321"/>
      <c r="O173" s="321"/>
      <c r="P173" s="321"/>
      <c r="Q173" s="321"/>
      <c r="R173" s="321"/>
      <c r="S173" s="321"/>
      <c r="T173" s="321"/>
      <c r="U173" s="321"/>
      <c r="V173" s="321"/>
      <c r="W173" s="321"/>
      <c r="X173" s="321"/>
      <c r="Y173" s="321"/>
      <c r="Z173" s="321"/>
      <c r="AA173" s="321"/>
      <c r="AB173" s="321"/>
      <c r="AC173" s="321"/>
      <c r="AD173" s="322"/>
      <c r="AE173" s="128"/>
    </row>
    <row r="174" spans="1:38" s="72" customFormat="1" ht="84.75" customHeight="1">
      <c r="A174" s="267"/>
      <c r="B174" s="316"/>
      <c r="C174" s="653" t="s">
        <v>132</v>
      </c>
      <c r="D174" s="653"/>
      <c r="E174" s="653"/>
      <c r="F174" s="653"/>
      <c r="G174" s="653"/>
      <c r="H174" s="653"/>
      <c r="I174" s="653"/>
      <c r="J174" s="653"/>
      <c r="K174" s="653"/>
      <c r="L174" s="653"/>
      <c r="M174" s="653"/>
      <c r="N174" s="653"/>
      <c r="O174" s="653"/>
      <c r="P174" s="653"/>
      <c r="Q174" s="653"/>
      <c r="R174" s="653"/>
      <c r="S174" s="653"/>
      <c r="T174" s="653"/>
      <c r="U174" s="653"/>
      <c r="V174" s="653"/>
      <c r="W174" s="653"/>
      <c r="X174" s="653"/>
      <c r="Y174" s="653"/>
      <c r="Z174" s="653"/>
      <c r="AA174" s="653"/>
      <c r="AB174" s="653"/>
      <c r="AC174" s="653"/>
      <c r="AD174" s="653"/>
      <c r="AF174" s="54"/>
      <c r="AG174" s="54"/>
      <c r="AH174" s="54"/>
      <c r="AJ174" s="54"/>
      <c r="AK174" s="54"/>
      <c r="AL174" s="54"/>
    </row>
    <row r="175" spans="1:38" s="129" customFormat="1" ht="15" customHeight="1">
      <c r="A175" s="130"/>
      <c r="B175" s="314"/>
      <c r="C175" s="317"/>
      <c r="D175" s="317"/>
      <c r="E175" s="317"/>
      <c r="F175" s="317"/>
      <c r="G175" s="317"/>
      <c r="H175" s="317"/>
      <c r="I175" s="317"/>
      <c r="J175" s="317"/>
      <c r="K175" s="317"/>
      <c r="L175" s="317"/>
      <c r="M175" s="317"/>
      <c r="N175" s="317"/>
      <c r="O175" s="317"/>
      <c r="P175" s="317"/>
      <c r="Q175" s="317"/>
      <c r="R175" s="317"/>
      <c r="S175" s="317"/>
      <c r="T175" s="317"/>
      <c r="U175" s="317"/>
      <c r="V175" s="317"/>
      <c r="W175" s="317"/>
      <c r="X175" s="317"/>
      <c r="Y175" s="317"/>
      <c r="Z175" s="317"/>
      <c r="AA175" s="317"/>
      <c r="AB175" s="317"/>
      <c r="AC175" s="317"/>
      <c r="AD175" s="317"/>
      <c r="AE175" s="128"/>
    </row>
    <row r="176" spans="1:38" s="129" customFormat="1" ht="15" customHeight="1">
      <c r="A176" s="130"/>
      <c r="B176" s="314" t="s">
        <v>99</v>
      </c>
      <c r="C176" s="321"/>
      <c r="D176" s="321"/>
      <c r="E176" s="321"/>
      <c r="F176" s="321"/>
      <c r="G176" s="321"/>
      <c r="H176" s="321"/>
      <c r="I176" s="321"/>
      <c r="J176" s="321"/>
      <c r="K176" s="321"/>
      <c r="L176" s="321"/>
      <c r="M176" s="321"/>
      <c r="N176" s="321"/>
      <c r="O176" s="321"/>
      <c r="P176" s="321"/>
      <c r="Q176" s="321"/>
      <c r="R176" s="321"/>
      <c r="S176" s="321"/>
      <c r="T176" s="321"/>
      <c r="U176" s="321"/>
      <c r="V176" s="321"/>
      <c r="W176" s="321"/>
      <c r="X176" s="321"/>
      <c r="Y176" s="321"/>
      <c r="Z176" s="321"/>
      <c r="AA176" s="321"/>
      <c r="AB176" s="321"/>
      <c r="AC176" s="321"/>
      <c r="AD176" s="322"/>
      <c r="AE176" s="128"/>
    </row>
    <row r="177" spans="1:38" s="72" customFormat="1" ht="28.5" customHeight="1">
      <c r="A177" s="267"/>
      <c r="B177" s="316"/>
      <c r="C177" s="653" t="s">
        <v>100</v>
      </c>
      <c r="D177" s="653"/>
      <c r="E177" s="653"/>
      <c r="F177" s="653"/>
      <c r="G177" s="653"/>
      <c r="H177" s="653"/>
      <c r="I177" s="653"/>
      <c r="J177" s="653"/>
      <c r="K177" s="653"/>
      <c r="L177" s="653"/>
      <c r="M177" s="653"/>
      <c r="N177" s="653"/>
      <c r="O177" s="653"/>
      <c r="P177" s="653"/>
      <c r="Q177" s="653"/>
      <c r="R177" s="653"/>
      <c r="S177" s="653"/>
      <c r="T177" s="653"/>
      <c r="U177" s="653"/>
      <c r="V177" s="653"/>
      <c r="W177" s="653"/>
      <c r="X177" s="653"/>
      <c r="Y177" s="653"/>
      <c r="Z177" s="653"/>
      <c r="AA177" s="653"/>
      <c r="AB177" s="653"/>
      <c r="AC177" s="653"/>
      <c r="AD177" s="653"/>
      <c r="AF177" s="54"/>
      <c r="AG177" s="54"/>
      <c r="AH177" s="54"/>
      <c r="AJ177" s="54"/>
      <c r="AK177" s="54"/>
      <c r="AL177" s="54"/>
    </row>
    <row r="178" spans="1:38" s="129" customFormat="1" ht="15" customHeight="1">
      <c r="A178" s="130"/>
      <c r="B178" s="314"/>
      <c r="C178" s="317"/>
      <c r="D178" s="317"/>
      <c r="E178" s="317"/>
      <c r="F178" s="317"/>
      <c r="G178" s="317"/>
      <c r="H178" s="317"/>
      <c r="I178" s="317"/>
      <c r="J178" s="317"/>
      <c r="K178" s="317"/>
      <c r="L178" s="317"/>
      <c r="M178" s="317"/>
      <c r="N178" s="317"/>
      <c r="O178" s="317"/>
      <c r="P178" s="317"/>
      <c r="Q178" s="317"/>
      <c r="R178" s="317"/>
      <c r="S178" s="317"/>
      <c r="T178" s="317"/>
      <c r="U178" s="317"/>
      <c r="V178" s="317"/>
      <c r="W178" s="317"/>
      <c r="X178" s="317"/>
      <c r="Y178" s="317"/>
      <c r="Z178" s="317"/>
      <c r="AA178" s="317"/>
      <c r="AB178" s="317"/>
      <c r="AC178" s="317"/>
      <c r="AD178" s="317"/>
      <c r="AE178" s="128"/>
    </row>
    <row r="179" spans="1:38" s="129" customFormat="1" ht="15" customHeight="1">
      <c r="A179" s="130"/>
      <c r="B179" s="314" t="s">
        <v>36</v>
      </c>
      <c r="C179" s="321"/>
      <c r="D179" s="321"/>
      <c r="E179" s="321"/>
      <c r="F179" s="321"/>
      <c r="G179" s="321"/>
      <c r="H179" s="321"/>
      <c r="I179" s="321"/>
      <c r="J179" s="321"/>
      <c r="K179" s="321"/>
      <c r="L179" s="321"/>
      <c r="M179" s="321"/>
      <c r="N179" s="321"/>
      <c r="O179" s="321"/>
      <c r="P179" s="321"/>
      <c r="Q179" s="321"/>
      <c r="R179" s="321"/>
      <c r="S179" s="321"/>
      <c r="T179" s="321"/>
      <c r="U179" s="321"/>
      <c r="V179" s="321"/>
      <c r="W179" s="321"/>
      <c r="X179" s="321"/>
      <c r="Y179" s="321"/>
      <c r="Z179" s="321"/>
      <c r="AA179" s="321"/>
      <c r="AB179" s="321"/>
      <c r="AC179" s="321"/>
      <c r="AD179" s="322"/>
      <c r="AE179" s="128"/>
    </row>
    <row r="180" spans="1:38" s="129" customFormat="1" ht="26.25" customHeight="1">
      <c r="A180" s="130"/>
      <c r="B180" s="314"/>
      <c r="C180" s="653" t="s">
        <v>382</v>
      </c>
      <c r="D180" s="653"/>
      <c r="E180" s="653"/>
      <c r="F180" s="653"/>
      <c r="G180" s="653"/>
      <c r="H180" s="653"/>
      <c r="I180" s="653"/>
      <c r="J180" s="653"/>
      <c r="K180" s="653"/>
      <c r="L180" s="653"/>
      <c r="M180" s="653"/>
      <c r="N180" s="653"/>
      <c r="O180" s="653"/>
      <c r="P180" s="653"/>
      <c r="Q180" s="653"/>
      <c r="R180" s="653"/>
      <c r="S180" s="653"/>
      <c r="T180" s="653"/>
      <c r="U180" s="653"/>
      <c r="V180" s="653"/>
      <c r="W180" s="653"/>
      <c r="X180" s="653"/>
      <c r="Y180" s="653"/>
      <c r="Z180" s="653"/>
      <c r="AA180" s="653"/>
      <c r="AB180" s="653"/>
      <c r="AC180" s="653"/>
      <c r="AD180" s="653"/>
      <c r="AE180" s="128"/>
    </row>
    <row r="181" spans="1:38" s="129" customFormat="1" ht="15" customHeight="1">
      <c r="A181" s="130"/>
      <c r="B181" s="314"/>
      <c r="C181" s="317"/>
      <c r="D181" s="317"/>
      <c r="E181" s="317"/>
      <c r="F181" s="317"/>
      <c r="G181" s="317"/>
      <c r="H181" s="317"/>
      <c r="I181" s="317"/>
      <c r="J181" s="317"/>
      <c r="K181" s="317"/>
      <c r="L181" s="317"/>
      <c r="M181" s="317"/>
      <c r="N181" s="317"/>
      <c r="O181" s="317"/>
      <c r="P181" s="317"/>
      <c r="Q181" s="317"/>
      <c r="R181" s="317"/>
      <c r="S181" s="317"/>
      <c r="T181" s="317"/>
      <c r="U181" s="317"/>
      <c r="V181" s="317"/>
      <c r="W181" s="317"/>
      <c r="X181" s="317"/>
      <c r="Y181" s="317"/>
      <c r="Z181" s="317"/>
      <c r="AA181" s="317"/>
      <c r="AB181" s="317"/>
      <c r="AC181" s="317"/>
      <c r="AD181" s="317"/>
      <c r="AE181" s="128"/>
    </row>
    <row r="182" spans="1:38" s="129" customFormat="1" ht="15" customHeight="1">
      <c r="A182" s="130"/>
      <c r="B182" s="314" t="s">
        <v>133</v>
      </c>
      <c r="C182" s="321"/>
      <c r="D182" s="321"/>
      <c r="E182" s="321"/>
      <c r="F182" s="321"/>
      <c r="G182" s="321"/>
      <c r="H182" s="321"/>
      <c r="I182" s="321"/>
      <c r="J182" s="321"/>
      <c r="K182" s="321"/>
      <c r="L182" s="321"/>
      <c r="M182" s="321"/>
      <c r="N182" s="321"/>
      <c r="O182" s="321"/>
      <c r="P182" s="321"/>
      <c r="Q182" s="321"/>
      <c r="R182" s="321"/>
      <c r="S182" s="321"/>
      <c r="T182" s="321"/>
      <c r="U182" s="321"/>
      <c r="V182" s="321"/>
      <c r="W182" s="321"/>
      <c r="X182" s="321"/>
      <c r="Y182" s="321"/>
      <c r="Z182" s="321"/>
      <c r="AA182" s="321"/>
      <c r="AB182" s="321"/>
      <c r="AC182" s="321"/>
      <c r="AD182" s="322"/>
      <c r="AE182" s="128"/>
    </row>
    <row r="183" spans="1:38" s="72" customFormat="1" ht="77.25" customHeight="1">
      <c r="A183" s="267"/>
      <c r="B183" s="316"/>
      <c r="C183" s="654" t="s">
        <v>159</v>
      </c>
      <c r="D183" s="654"/>
      <c r="E183" s="654"/>
      <c r="F183" s="654"/>
      <c r="G183" s="654"/>
      <c r="H183" s="654"/>
      <c r="I183" s="654"/>
      <c r="J183" s="654"/>
      <c r="K183" s="654"/>
      <c r="L183" s="654"/>
      <c r="M183" s="654"/>
      <c r="N183" s="654"/>
      <c r="O183" s="654"/>
      <c r="P183" s="654"/>
      <c r="Q183" s="654"/>
      <c r="R183" s="654"/>
      <c r="S183" s="654"/>
      <c r="T183" s="654"/>
      <c r="U183" s="654"/>
      <c r="V183" s="654"/>
      <c r="W183" s="654"/>
      <c r="X183" s="654"/>
      <c r="Y183" s="654"/>
      <c r="Z183" s="654"/>
      <c r="AA183" s="654"/>
      <c r="AB183" s="654"/>
      <c r="AC183" s="654"/>
      <c r="AD183" s="654"/>
      <c r="AF183" s="54"/>
      <c r="AG183" s="54"/>
      <c r="AH183" s="54"/>
      <c r="AJ183" s="54"/>
      <c r="AK183" s="54"/>
      <c r="AL183" s="54"/>
    </row>
    <row r="184" spans="1:38" s="129" customFormat="1" ht="15" customHeight="1">
      <c r="A184" s="130"/>
      <c r="B184" s="314"/>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128"/>
    </row>
    <row r="185" spans="1:38" s="129" customFormat="1" ht="15" customHeight="1">
      <c r="A185" s="130"/>
      <c r="B185" s="314" t="s">
        <v>134</v>
      </c>
      <c r="C185" s="321"/>
      <c r="D185" s="321"/>
      <c r="E185" s="321"/>
      <c r="F185" s="321"/>
      <c r="G185" s="321"/>
      <c r="H185" s="321"/>
      <c r="I185" s="321"/>
      <c r="J185" s="321"/>
      <c r="K185" s="321"/>
      <c r="L185" s="321"/>
      <c r="M185" s="321"/>
      <c r="N185" s="321"/>
      <c r="O185" s="321"/>
      <c r="P185" s="321"/>
      <c r="Q185" s="321"/>
      <c r="R185" s="321"/>
      <c r="S185" s="321"/>
      <c r="T185" s="321"/>
      <c r="U185" s="321"/>
      <c r="V185" s="321"/>
      <c r="W185" s="321"/>
      <c r="X185" s="321"/>
      <c r="Y185" s="321"/>
      <c r="Z185" s="321"/>
      <c r="AA185" s="321"/>
      <c r="AB185" s="321"/>
      <c r="AC185" s="321"/>
      <c r="AD185" s="322"/>
      <c r="AE185" s="128"/>
    </row>
    <row r="186" spans="1:38" s="72" customFormat="1" ht="34.5" customHeight="1">
      <c r="A186" s="267"/>
      <c r="B186" s="316"/>
      <c r="C186" s="653" t="s">
        <v>135</v>
      </c>
      <c r="D186" s="653"/>
      <c r="E186" s="653"/>
      <c r="F186" s="653"/>
      <c r="G186" s="653"/>
      <c r="H186" s="653"/>
      <c r="I186" s="653"/>
      <c r="J186" s="653"/>
      <c r="K186" s="653"/>
      <c r="L186" s="653"/>
      <c r="M186" s="653"/>
      <c r="N186" s="653"/>
      <c r="O186" s="653"/>
      <c r="P186" s="653"/>
      <c r="Q186" s="653"/>
      <c r="R186" s="653"/>
      <c r="S186" s="653"/>
      <c r="T186" s="653"/>
      <c r="U186" s="653"/>
      <c r="V186" s="653"/>
      <c r="W186" s="653"/>
      <c r="X186" s="653"/>
      <c r="Y186" s="653"/>
      <c r="Z186" s="653"/>
      <c r="AA186" s="653"/>
      <c r="AB186" s="653"/>
      <c r="AC186" s="653"/>
      <c r="AD186" s="653"/>
      <c r="AF186" s="54"/>
      <c r="AG186" s="54"/>
      <c r="AH186" s="54"/>
      <c r="AJ186" s="54"/>
      <c r="AK186" s="54"/>
      <c r="AL186" s="54"/>
    </row>
    <row r="187" spans="1:38" s="129" customFormat="1" ht="15" customHeight="1">
      <c r="A187" s="130"/>
      <c r="B187" s="314"/>
      <c r="C187" s="317"/>
      <c r="D187" s="317"/>
      <c r="E187" s="317"/>
      <c r="F187" s="317"/>
      <c r="G187" s="317"/>
      <c r="H187" s="317"/>
      <c r="I187" s="317"/>
      <c r="J187" s="317"/>
      <c r="K187" s="317"/>
      <c r="L187" s="317"/>
      <c r="M187" s="317"/>
      <c r="N187" s="317"/>
      <c r="O187" s="317"/>
      <c r="P187" s="317"/>
      <c r="Q187" s="317"/>
      <c r="R187" s="317"/>
      <c r="S187" s="317"/>
      <c r="T187" s="317"/>
      <c r="U187" s="317"/>
      <c r="V187" s="317"/>
      <c r="W187" s="317"/>
      <c r="X187" s="317"/>
      <c r="Y187" s="317"/>
      <c r="Z187" s="317"/>
      <c r="AA187" s="317"/>
      <c r="AB187" s="317"/>
      <c r="AC187" s="317"/>
      <c r="AD187" s="317"/>
      <c r="AE187" s="128"/>
    </row>
    <row r="188" spans="1:38" s="129" customFormat="1" ht="15" customHeight="1">
      <c r="A188" s="130"/>
      <c r="B188" s="314" t="s">
        <v>160</v>
      </c>
      <c r="C188" s="321"/>
      <c r="D188" s="321"/>
      <c r="E188" s="321"/>
      <c r="F188" s="321"/>
      <c r="G188" s="321"/>
      <c r="H188" s="321"/>
      <c r="I188" s="321"/>
      <c r="J188" s="321"/>
      <c r="K188" s="321"/>
      <c r="L188" s="321"/>
      <c r="M188" s="321"/>
      <c r="N188" s="321"/>
      <c r="O188" s="321"/>
      <c r="P188" s="321"/>
      <c r="Q188" s="321"/>
      <c r="R188" s="321"/>
      <c r="S188" s="321"/>
      <c r="T188" s="321"/>
      <c r="U188" s="321"/>
      <c r="V188" s="321"/>
      <c r="W188" s="321"/>
      <c r="X188" s="321"/>
      <c r="Y188" s="321"/>
      <c r="Z188" s="321"/>
      <c r="AA188" s="321"/>
      <c r="AB188" s="321"/>
      <c r="AC188" s="321"/>
      <c r="AD188" s="322"/>
      <c r="AE188" s="128"/>
    </row>
    <row r="189" spans="1:38" s="72" customFormat="1" ht="52.5" customHeight="1">
      <c r="A189" s="267"/>
      <c r="B189" s="316"/>
      <c r="C189" s="653" t="s">
        <v>161</v>
      </c>
      <c r="D189" s="653"/>
      <c r="E189" s="653"/>
      <c r="F189" s="653"/>
      <c r="G189" s="653"/>
      <c r="H189" s="653"/>
      <c r="I189" s="653"/>
      <c r="J189" s="653"/>
      <c r="K189" s="653"/>
      <c r="L189" s="653"/>
      <c r="M189" s="653"/>
      <c r="N189" s="653"/>
      <c r="O189" s="653"/>
      <c r="P189" s="653"/>
      <c r="Q189" s="653"/>
      <c r="R189" s="653"/>
      <c r="S189" s="653"/>
      <c r="T189" s="653"/>
      <c r="U189" s="653"/>
      <c r="V189" s="653"/>
      <c r="W189" s="653"/>
      <c r="X189" s="653"/>
      <c r="Y189" s="653"/>
      <c r="Z189" s="653"/>
      <c r="AA189" s="653"/>
      <c r="AB189" s="653"/>
      <c r="AC189" s="653"/>
      <c r="AD189" s="653"/>
      <c r="AF189" s="54"/>
      <c r="AG189" s="54"/>
      <c r="AH189" s="54"/>
      <c r="AJ189" s="54"/>
      <c r="AK189" s="54"/>
      <c r="AL189" s="54"/>
    </row>
    <row r="190" spans="1:38" s="129" customFormat="1" ht="15" customHeight="1">
      <c r="A190" s="130"/>
      <c r="B190" s="314"/>
      <c r="C190" s="317"/>
      <c r="D190" s="317"/>
      <c r="E190" s="317"/>
      <c r="F190" s="317"/>
      <c r="G190" s="317"/>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128"/>
    </row>
    <row r="191" spans="1:38" s="129" customFormat="1" ht="15" customHeight="1">
      <c r="A191" s="130"/>
      <c r="B191" s="314" t="s">
        <v>136</v>
      </c>
      <c r="C191" s="321"/>
      <c r="D191" s="321"/>
      <c r="E191" s="321"/>
      <c r="F191" s="321"/>
      <c r="G191" s="321"/>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2"/>
      <c r="AE191" s="128"/>
    </row>
    <row r="192" spans="1:38" s="72" customFormat="1" ht="15" customHeight="1">
      <c r="A192" s="267"/>
      <c r="B192" s="316"/>
      <c r="C192" s="653" t="s">
        <v>180</v>
      </c>
      <c r="D192" s="653"/>
      <c r="E192" s="653"/>
      <c r="F192" s="653"/>
      <c r="G192" s="653"/>
      <c r="H192" s="653"/>
      <c r="I192" s="653"/>
      <c r="J192" s="653"/>
      <c r="K192" s="653"/>
      <c r="L192" s="653"/>
      <c r="M192" s="653"/>
      <c r="N192" s="653"/>
      <c r="O192" s="653"/>
      <c r="P192" s="653"/>
      <c r="Q192" s="653"/>
      <c r="R192" s="653"/>
      <c r="S192" s="653"/>
      <c r="T192" s="653"/>
      <c r="U192" s="653"/>
      <c r="V192" s="653"/>
      <c r="W192" s="653"/>
      <c r="X192" s="653"/>
      <c r="Y192" s="653"/>
      <c r="Z192" s="653"/>
      <c r="AA192" s="653"/>
      <c r="AB192" s="653"/>
      <c r="AC192" s="653"/>
      <c r="AD192" s="653"/>
      <c r="AF192" s="54"/>
      <c r="AG192" s="54"/>
      <c r="AH192" s="54"/>
      <c r="AJ192" s="54"/>
      <c r="AK192" s="54"/>
      <c r="AL192" s="54"/>
    </row>
    <row r="193" spans="1:38" s="129" customFormat="1" ht="15" customHeight="1">
      <c r="A193" s="130"/>
      <c r="B193" s="314"/>
      <c r="C193" s="317"/>
      <c r="D193" s="317"/>
      <c r="E193" s="317"/>
      <c r="F193" s="317"/>
      <c r="G193" s="317"/>
      <c r="H193" s="317"/>
      <c r="I193" s="317"/>
      <c r="J193" s="317"/>
      <c r="K193" s="317"/>
      <c r="L193" s="317"/>
      <c r="M193" s="317"/>
      <c r="N193" s="317"/>
      <c r="O193" s="317"/>
      <c r="P193" s="317"/>
      <c r="Q193" s="317"/>
      <c r="R193" s="317"/>
      <c r="S193" s="317"/>
      <c r="T193" s="317"/>
      <c r="U193" s="317"/>
      <c r="V193" s="317"/>
      <c r="W193" s="317"/>
      <c r="X193" s="317"/>
      <c r="Y193" s="317"/>
      <c r="Z193" s="317"/>
      <c r="AA193" s="317"/>
      <c r="AB193" s="317"/>
      <c r="AC193" s="317"/>
      <c r="AD193" s="317"/>
      <c r="AE193" s="128"/>
    </row>
    <row r="194" spans="1:38" s="129" customFormat="1" ht="15" customHeight="1">
      <c r="A194" s="130"/>
      <c r="B194" s="314" t="s">
        <v>137</v>
      </c>
      <c r="C194" s="321"/>
      <c r="D194" s="321"/>
      <c r="E194" s="321"/>
      <c r="F194" s="321"/>
      <c r="G194" s="321"/>
      <c r="H194" s="321"/>
      <c r="I194" s="321"/>
      <c r="J194" s="321"/>
      <c r="K194" s="321"/>
      <c r="L194" s="321"/>
      <c r="M194" s="321"/>
      <c r="N194" s="321"/>
      <c r="O194" s="321"/>
      <c r="P194" s="321"/>
      <c r="Q194" s="321"/>
      <c r="R194" s="321"/>
      <c r="S194" s="321"/>
      <c r="T194" s="321"/>
      <c r="U194" s="321"/>
      <c r="V194" s="321"/>
      <c r="W194" s="321"/>
      <c r="X194" s="321"/>
      <c r="Y194" s="321"/>
      <c r="Z194" s="321"/>
      <c r="AA194" s="321"/>
      <c r="AB194" s="321"/>
      <c r="AC194" s="321"/>
      <c r="AD194" s="322"/>
      <c r="AE194" s="128"/>
    </row>
    <row r="195" spans="1:38" s="72" customFormat="1" ht="53.25" customHeight="1">
      <c r="A195" s="267"/>
      <c r="B195" s="316"/>
      <c r="C195" s="653" t="s">
        <v>383</v>
      </c>
      <c r="D195" s="653"/>
      <c r="E195" s="653"/>
      <c r="F195" s="653"/>
      <c r="G195" s="653"/>
      <c r="H195" s="653"/>
      <c r="I195" s="653"/>
      <c r="J195" s="653"/>
      <c r="K195" s="653"/>
      <c r="L195" s="653"/>
      <c r="M195" s="653"/>
      <c r="N195" s="653"/>
      <c r="O195" s="653"/>
      <c r="P195" s="653"/>
      <c r="Q195" s="653"/>
      <c r="R195" s="653"/>
      <c r="S195" s="653"/>
      <c r="T195" s="653"/>
      <c r="U195" s="653"/>
      <c r="V195" s="653"/>
      <c r="W195" s="653"/>
      <c r="X195" s="653"/>
      <c r="Y195" s="653"/>
      <c r="Z195" s="653"/>
      <c r="AA195" s="653"/>
      <c r="AB195" s="653"/>
      <c r="AC195" s="653"/>
      <c r="AD195" s="653"/>
      <c r="AF195" s="54"/>
      <c r="AG195" s="54"/>
      <c r="AH195" s="54"/>
      <c r="AJ195" s="54"/>
      <c r="AK195" s="54"/>
      <c r="AL195" s="54"/>
    </row>
    <row r="196" spans="1:38" s="129" customFormat="1" ht="15" customHeight="1">
      <c r="A196" s="130"/>
      <c r="B196" s="314"/>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28"/>
    </row>
    <row r="197" spans="1:38" s="129" customFormat="1" ht="15" customHeight="1">
      <c r="A197" s="130"/>
      <c r="B197" s="314" t="s">
        <v>102</v>
      </c>
      <c r="C197" s="321"/>
      <c r="D197" s="321"/>
      <c r="E197" s="321"/>
      <c r="F197" s="321"/>
      <c r="G197" s="321"/>
      <c r="H197" s="321"/>
      <c r="I197" s="321"/>
      <c r="J197" s="321"/>
      <c r="K197" s="321"/>
      <c r="L197" s="321"/>
      <c r="M197" s="321"/>
      <c r="N197" s="321"/>
      <c r="O197" s="321"/>
      <c r="P197" s="321"/>
      <c r="Q197" s="321"/>
      <c r="R197" s="321"/>
      <c r="S197" s="321"/>
      <c r="T197" s="321"/>
      <c r="U197" s="321"/>
      <c r="V197" s="321"/>
      <c r="W197" s="321"/>
      <c r="X197" s="321"/>
      <c r="Y197" s="321"/>
      <c r="Z197" s="321"/>
      <c r="AA197" s="321"/>
      <c r="AB197" s="321"/>
      <c r="AC197" s="321"/>
      <c r="AD197" s="322"/>
      <c r="AE197" s="128"/>
    </row>
    <row r="198" spans="1:38" s="72" customFormat="1" ht="29.25" customHeight="1">
      <c r="A198" s="267"/>
      <c r="B198" s="316"/>
      <c r="C198" s="653" t="s">
        <v>384</v>
      </c>
      <c r="D198" s="653"/>
      <c r="E198" s="653"/>
      <c r="F198" s="653"/>
      <c r="G198" s="653"/>
      <c r="H198" s="653"/>
      <c r="I198" s="653"/>
      <c r="J198" s="653"/>
      <c r="K198" s="653"/>
      <c r="L198" s="653"/>
      <c r="M198" s="653"/>
      <c r="N198" s="653"/>
      <c r="O198" s="653"/>
      <c r="P198" s="653"/>
      <c r="Q198" s="653"/>
      <c r="R198" s="653"/>
      <c r="S198" s="653"/>
      <c r="T198" s="653"/>
      <c r="U198" s="653"/>
      <c r="V198" s="653"/>
      <c r="W198" s="653"/>
      <c r="X198" s="653"/>
      <c r="Y198" s="653"/>
      <c r="Z198" s="653"/>
      <c r="AA198" s="653"/>
      <c r="AB198" s="653"/>
      <c r="AC198" s="653"/>
      <c r="AD198" s="653"/>
      <c r="AF198" s="54"/>
      <c r="AG198" s="54"/>
      <c r="AH198" s="54"/>
      <c r="AJ198" s="54"/>
      <c r="AK198" s="54"/>
      <c r="AL198" s="54"/>
    </row>
    <row r="199" spans="1:38" s="129" customFormat="1" ht="15" customHeight="1">
      <c r="A199" s="130"/>
      <c r="B199" s="314"/>
      <c r="C199" s="653"/>
      <c r="D199" s="653"/>
      <c r="E199" s="653"/>
      <c r="F199" s="653"/>
      <c r="G199" s="653"/>
      <c r="H199" s="653"/>
      <c r="I199" s="653"/>
      <c r="J199" s="653"/>
      <c r="K199" s="653"/>
      <c r="L199" s="653"/>
      <c r="M199" s="653"/>
      <c r="N199" s="653"/>
      <c r="O199" s="653"/>
      <c r="P199" s="653"/>
      <c r="Q199" s="653"/>
      <c r="R199" s="653"/>
      <c r="S199" s="653"/>
      <c r="T199" s="653"/>
      <c r="U199" s="653"/>
      <c r="V199" s="653"/>
      <c r="W199" s="653"/>
      <c r="X199" s="653"/>
      <c r="Y199" s="653"/>
      <c r="Z199" s="653"/>
      <c r="AA199" s="653"/>
      <c r="AB199" s="653"/>
      <c r="AC199" s="653"/>
      <c r="AD199" s="653"/>
      <c r="AE199" s="128"/>
    </row>
    <row r="200" spans="1:38" s="129" customFormat="1" ht="15" customHeight="1">
      <c r="A200" s="130"/>
      <c r="B200" s="314" t="s">
        <v>189</v>
      </c>
      <c r="C200" s="321"/>
      <c r="D200" s="321"/>
      <c r="E200" s="321"/>
      <c r="F200" s="321"/>
      <c r="G200" s="321"/>
      <c r="H200" s="321"/>
      <c r="I200" s="321"/>
      <c r="J200" s="321"/>
      <c r="K200" s="321"/>
      <c r="L200" s="321"/>
      <c r="M200" s="321"/>
      <c r="N200" s="321"/>
      <c r="O200" s="321"/>
      <c r="P200" s="321"/>
      <c r="Q200" s="321"/>
      <c r="R200" s="321"/>
      <c r="S200" s="321"/>
      <c r="T200" s="321"/>
      <c r="U200" s="321"/>
      <c r="V200" s="321"/>
      <c r="W200" s="321"/>
      <c r="X200" s="321"/>
      <c r="Y200" s="321"/>
      <c r="Z200" s="321"/>
      <c r="AA200" s="321"/>
      <c r="AB200" s="321"/>
      <c r="AC200" s="321"/>
      <c r="AD200" s="322"/>
      <c r="AE200" s="128"/>
    </row>
    <row r="201" spans="1:38" s="72" customFormat="1" ht="90.75" customHeight="1">
      <c r="A201" s="267"/>
      <c r="B201" s="316"/>
      <c r="C201" s="653" t="s">
        <v>385</v>
      </c>
      <c r="D201" s="653"/>
      <c r="E201" s="653"/>
      <c r="F201" s="653"/>
      <c r="G201" s="653"/>
      <c r="H201" s="653"/>
      <c r="I201" s="653"/>
      <c r="J201" s="653"/>
      <c r="K201" s="653"/>
      <c r="L201" s="653"/>
      <c r="M201" s="653"/>
      <c r="N201" s="653"/>
      <c r="O201" s="653"/>
      <c r="P201" s="653"/>
      <c r="Q201" s="653"/>
      <c r="R201" s="653"/>
      <c r="S201" s="653"/>
      <c r="T201" s="653"/>
      <c r="U201" s="653"/>
      <c r="V201" s="653"/>
      <c r="W201" s="653"/>
      <c r="X201" s="653"/>
      <c r="Y201" s="653"/>
      <c r="Z201" s="653"/>
      <c r="AA201" s="653"/>
      <c r="AB201" s="653"/>
      <c r="AC201" s="653"/>
      <c r="AD201" s="653"/>
      <c r="AF201" s="54"/>
      <c r="AG201" s="54"/>
      <c r="AH201" s="54"/>
      <c r="AJ201" s="54"/>
      <c r="AK201" s="54"/>
      <c r="AL201" s="54"/>
    </row>
    <row r="202" spans="1:38" s="72" customFormat="1" ht="15" customHeight="1">
      <c r="A202" s="267"/>
      <c r="B202" s="316"/>
      <c r="C202" s="317"/>
      <c r="D202" s="317"/>
      <c r="E202" s="317"/>
      <c r="F202" s="317"/>
      <c r="G202" s="317"/>
      <c r="H202" s="317"/>
      <c r="I202" s="317"/>
      <c r="J202" s="317"/>
      <c r="K202" s="317"/>
      <c r="L202" s="317"/>
      <c r="M202" s="317"/>
      <c r="N202" s="317"/>
      <c r="O202" s="317"/>
      <c r="P202" s="317"/>
      <c r="Q202" s="317"/>
      <c r="R202" s="317"/>
      <c r="S202" s="317"/>
      <c r="T202" s="317"/>
      <c r="U202" s="317"/>
      <c r="V202" s="317"/>
      <c r="W202" s="317"/>
      <c r="X202" s="317"/>
      <c r="Y202" s="317"/>
      <c r="Z202" s="317"/>
      <c r="AA202" s="317"/>
      <c r="AB202" s="317"/>
      <c r="AC202" s="317"/>
      <c r="AD202" s="317"/>
      <c r="AF202" s="54"/>
      <c r="AG202" s="54"/>
      <c r="AH202" s="54"/>
      <c r="AJ202" s="54"/>
      <c r="AK202" s="54"/>
      <c r="AL202" s="54"/>
    </row>
    <row r="203" spans="1:38" s="72" customFormat="1" ht="15" customHeight="1">
      <c r="A203" s="267"/>
      <c r="B203" s="314" t="s">
        <v>349</v>
      </c>
      <c r="C203" s="325"/>
      <c r="D203" s="325"/>
      <c r="E203" s="325"/>
      <c r="F203" s="325"/>
      <c r="G203" s="325"/>
      <c r="H203" s="325"/>
      <c r="I203" s="325"/>
      <c r="J203" s="325"/>
      <c r="K203" s="325"/>
      <c r="L203" s="325"/>
      <c r="M203" s="325"/>
      <c r="N203" s="325"/>
      <c r="O203" s="325"/>
      <c r="P203" s="325"/>
      <c r="Q203" s="325"/>
      <c r="R203" s="325"/>
      <c r="S203" s="325"/>
      <c r="T203" s="325"/>
      <c r="U203" s="325"/>
      <c r="V203" s="325"/>
      <c r="W203" s="325"/>
      <c r="X203" s="325"/>
      <c r="Y203" s="325"/>
      <c r="Z203" s="325"/>
      <c r="AA203" s="325"/>
      <c r="AB203" s="325"/>
      <c r="AC203" s="325"/>
      <c r="AD203" s="325"/>
      <c r="AF203" s="54"/>
      <c r="AG203" s="54"/>
      <c r="AH203" s="54"/>
      <c r="AJ203" s="54"/>
      <c r="AK203" s="54"/>
      <c r="AL203" s="54"/>
    </row>
    <row r="204" spans="1:38" s="72" customFormat="1" ht="28.5" customHeight="1">
      <c r="A204" s="267"/>
      <c r="B204" s="314"/>
      <c r="C204" s="654" t="s">
        <v>350</v>
      </c>
      <c r="D204" s="654"/>
      <c r="E204" s="654"/>
      <c r="F204" s="654"/>
      <c r="G204" s="654"/>
      <c r="H204" s="654"/>
      <c r="I204" s="654"/>
      <c r="J204" s="654"/>
      <c r="K204" s="654"/>
      <c r="L204" s="654"/>
      <c r="M204" s="654"/>
      <c r="N204" s="654"/>
      <c r="O204" s="654"/>
      <c r="P204" s="654"/>
      <c r="Q204" s="654"/>
      <c r="R204" s="654"/>
      <c r="S204" s="654"/>
      <c r="T204" s="654"/>
      <c r="U204" s="654"/>
      <c r="V204" s="654"/>
      <c r="W204" s="654"/>
      <c r="X204" s="654"/>
      <c r="Y204" s="654"/>
      <c r="Z204" s="654"/>
      <c r="AA204" s="654"/>
      <c r="AB204" s="654"/>
      <c r="AC204" s="654"/>
      <c r="AD204" s="654"/>
      <c r="AF204" s="54"/>
      <c r="AG204" s="54"/>
      <c r="AH204" s="54"/>
      <c r="AJ204" s="54"/>
      <c r="AK204" s="54"/>
      <c r="AL204" s="54"/>
    </row>
    <row r="205" spans="1:38" s="72" customFormat="1" ht="15" customHeight="1">
      <c r="A205" s="267"/>
      <c r="B205" s="314"/>
      <c r="C205" s="325"/>
      <c r="D205" s="325"/>
      <c r="E205" s="325"/>
      <c r="F205" s="325"/>
      <c r="G205" s="325"/>
      <c r="H205" s="325"/>
      <c r="I205" s="325"/>
      <c r="J205" s="325"/>
      <c r="K205" s="325"/>
      <c r="L205" s="325"/>
      <c r="M205" s="325"/>
      <c r="N205" s="325"/>
      <c r="O205" s="325"/>
      <c r="P205" s="325"/>
      <c r="Q205" s="325"/>
      <c r="R205" s="325"/>
      <c r="S205" s="325"/>
      <c r="T205" s="325"/>
      <c r="U205" s="325"/>
      <c r="V205" s="325"/>
      <c r="W205" s="325"/>
      <c r="X205" s="325"/>
      <c r="Y205" s="325"/>
      <c r="Z205" s="325"/>
      <c r="AA205" s="325"/>
      <c r="AB205" s="325"/>
      <c r="AC205" s="325"/>
      <c r="AD205" s="325"/>
      <c r="AF205" s="54"/>
      <c r="AG205" s="54"/>
      <c r="AH205" s="54"/>
      <c r="AJ205" s="54"/>
      <c r="AK205" s="54"/>
      <c r="AL205" s="54"/>
    </row>
    <row r="206" spans="1:38" s="72" customFormat="1" ht="15" customHeight="1">
      <c r="A206" s="267"/>
      <c r="B206" s="314" t="s">
        <v>390</v>
      </c>
      <c r="C206" s="325"/>
      <c r="D206" s="325"/>
      <c r="E206" s="325"/>
      <c r="F206" s="325"/>
      <c r="G206" s="325"/>
      <c r="H206" s="325"/>
      <c r="I206" s="325"/>
      <c r="J206" s="325"/>
      <c r="K206" s="325"/>
      <c r="L206" s="325"/>
      <c r="M206" s="325"/>
      <c r="N206" s="325"/>
      <c r="O206" s="325"/>
      <c r="P206" s="325"/>
      <c r="Q206" s="325"/>
      <c r="R206" s="325"/>
      <c r="S206" s="325"/>
      <c r="T206" s="325"/>
      <c r="U206" s="325"/>
      <c r="V206" s="325"/>
      <c r="W206" s="325"/>
      <c r="X206" s="325"/>
      <c r="Y206" s="325"/>
      <c r="Z206" s="325"/>
      <c r="AA206" s="325"/>
      <c r="AB206" s="325"/>
      <c r="AC206" s="325"/>
      <c r="AD206" s="325"/>
      <c r="AF206" s="54"/>
      <c r="AG206" s="54"/>
      <c r="AH206" s="54"/>
      <c r="AJ206" s="54"/>
      <c r="AK206" s="54"/>
      <c r="AL206" s="54"/>
    </row>
    <row r="207" spans="1:38" s="72" customFormat="1" ht="27" customHeight="1">
      <c r="A207" s="267"/>
      <c r="B207" s="314"/>
      <c r="C207" s="654" t="s">
        <v>391</v>
      </c>
      <c r="D207" s="654"/>
      <c r="E207" s="654"/>
      <c r="F207" s="654"/>
      <c r="G207" s="654"/>
      <c r="H207" s="654"/>
      <c r="I207" s="654"/>
      <c r="J207" s="654"/>
      <c r="K207" s="654"/>
      <c r="L207" s="654"/>
      <c r="M207" s="654"/>
      <c r="N207" s="654"/>
      <c r="O207" s="654"/>
      <c r="P207" s="654"/>
      <c r="Q207" s="654"/>
      <c r="R207" s="654"/>
      <c r="S207" s="654"/>
      <c r="T207" s="654"/>
      <c r="U207" s="654"/>
      <c r="V207" s="654"/>
      <c r="W207" s="654"/>
      <c r="X207" s="654"/>
      <c r="Y207" s="654"/>
      <c r="Z207" s="654"/>
      <c r="AA207" s="654"/>
      <c r="AB207" s="654"/>
      <c r="AC207" s="654"/>
      <c r="AD207" s="654"/>
      <c r="AF207" s="54"/>
      <c r="AG207" s="54"/>
      <c r="AH207" s="54"/>
      <c r="AJ207" s="54"/>
      <c r="AK207" s="54"/>
      <c r="AL207" s="54"/>
    </row>
    <row r="208" spans="1:38" s="72" customFormat="1" ht="15" customHeight="1">
      <c r="A208" s="267"/>
      <c r="B208" s="314"/>
      <c r="C208" s="325"/>
      <c r="D208" s="325"/>
      <c r="E208" s="325"/>
      <c r="F208" s="325"/>
      <c r="G208" s="325"/>
      <c r="H208" s="325"/>
      <c r="I208" s="325"/>
      <c r="J208" s="325"/>
      <c r="K208" s="325"/>
      <c r="L208" s="325"/>
      <c r="M208" s="325"/>
      <c r="N208" s="325"/>
      <c r="O208" s="325"/>
      <c r="P208" s="325"/>
      <c r="Q208" s="325"/>
      <c r="R208" s="325"/>
      <c r="S208" s="325"/>
      <c r="T208" s="325"/>
      <c r="U208" s="325"/>
      <c r="V208" s="325"/>
      <c r="W208" s="325"/>
      <c r="X208" s="325"/>
      <c r="Y208" s="325"/>
      <c r="Z208" s="325"/>
      <c r="AA208" s="325"/>
      <c r="AB208" s="325"/>
      <c r="AC208" s="325"/>
      <c r="AD208" s="325"/>
      <c r="AF208" s="54"/>
      <c r="AG208" s="54"/>
      <c r="AH208" s="54"/>
      <c r="AJ208" s="54"/>
      <c r="AK208" s="54"/>
      <c r="AL208" s="54"/>
    </row>
    <row r="209" spans="1:32" s="129" customFormat="1" ht="15" customHeight="1">
      <c r="A209" s="130"/>
      <c r="B209" s="314" t="s">
        <v>54</v>
      </c>
      <c r="C209" s="321"/>
      <c r="D209" s="321"/>
      <c r="E209" s="321"/>
      <c r="F209" s="321"/>
      <c r="G209" s="321"/>
      <c r="H209" s="321"/>
      <c r="I209" s="321"/>
      <c r="J209" s="321"/>
      <c r="K209" s="321"/>
      <c r="L209" s="321"/>
      <c r="M209" s="321"/>
      <c r="N209" s="321"/>
      <c r="O209" s="321"/>
      <c r="P209" s="321"/>
      <c r="Q209" s="321"/>
      <c r="R209" s="321"/>
      <c r="S209" s="321"/>
      <c r="T209" s="321"/>
      <c r="U209" s="321"/>
      <c r="V209" s="321"/>
      <c r="W209" s="321"/>
      <c r="X209" s="321"/>
      <c r="Y209" s="321"/>
      <c r="Z209" s="321"/>
      <c r="AA209" s="321"/>
      <c r="AB209" s="321"/>
      <c r="AC209" s="321"/>
      <c r="AD209" s="322"/>
      <c r="AE209" s="128"/>
    </row>
    <row r="210" spans="1:32" s="129" customFormat="1">
      <c r="A210" s="130"/>
      <c r="B210" s="314"/>
      <c r="C210" s="653" t="s">
        <v>162</v>
      </c>
      <c r="D210" s="653"/>
      <c r="E210" s="653"/>
      <c r="F210" s="653"/>
      <c r="G210" s="653"/>
      <c r="H210" s="653"/>
      <c r="I210" s="653"/>
      <c r="J210" s="653"/>
      <c r="K210" s="653"/>
      <c r="L210" s="653"/>
      <c r="M210" s="653"/>
      <c r="N210" s="653"/>
      <c r="O210" s="653"/>
      <c r="P210" s="653"/>
      <c r="Q210" s="653"/>
      <c r="R210" s="653"/>
      <c r="S210" s="653"/>
      <c r="T210" s="653"/>
      <c r="U210" s="653"/>
      <c r="V210" s="653"/>
      <c r="W210" s="653"/>
      <c r="X210" s="653"/>
      <c r="Y210" s="653"/>
      <c r="Z210" s="653"/>
      <c r="AA210" s="653"/>
      <c r="AB210" s="653"/>
      <c r="AC210" s="653"/>
      <c r="AD210" s="653"/>
      <c r="AE210" s="128"/>
    </row>
    <row r="211" spans="1:32" s="129" customFormat="1" ht="15" customHeight="1">
      <c r="A211" s="130"/>
      <c r="B211" s="314"/>
      <c r="C211" s="317"/>
      <c r="D211" s="317"/>
      <c r="E211" s="317"/>
      <c r="F211" s="317"/>
      <c r="G211" s="317"/>
      <c r="H211" s="317"/>
      <c r="I211" s="317"/>
      <c r="J211" s="317"/>
      <c r="K211" s="317"/>
      <c r="L211" s="317"/>
      <c r="M211" s="317"/>
      <c r="N211" s="317"/>
      <c r="O211" s="317"/>
      <c r="P211" s="317"/>
      <c r="Q211" s="317"/>
      <c r="R211" s="317"/>
      <c r="S211" s="317"/>
      <c r="T211" s="317"/>
      <c r="U211" s="317"/>
      <c r="V211" s="317"/>
      <c r="W211" s="317"/>
      <c r="X211" s="317"/>
      <c r="Y211" s="317"/>
      <c r="Z211" s="317"/>
      <c r="AA211" s="317"/>
      <c r="AB211" s="317"/>
      <c r="AC211" s="317"/>
      <c r="AD211" s="317"/>
      <c r="AE211" s="128"/>
    </row>
    <row r="212" spans="1:32" s="66" customFormat="1" ht="15" customHeight="1">
      <c r="A212" s="72"/>
      <c r="B212" s="72"/>
      <c r="N212" s="72"/>
      <c r="O212" s="72"/>
      <c r="AF212" s="72"/>
    </row>
    <row r="213" spans="1:32" s="66" customFormat="1" ht="15" customHeight="1">
      <c r="A213" s="72"/>
      <c r="B213" s="72"/>
      <c r="N213" s="72"/>
      <c r="O213" s="72"/>
      <c r="AF213" s="72"/>
    </row>
    <row r="214" spans="1:32" s="66" customFormat="1" ht="15" customHeight="1">
      <c r="A214" s="72"/>
      <c r="B214" s="72"/>
      <c r="N214" s="72"/>
      <c r="O214" s="72"/>
      <c r="AF214" s="72"/>
    </row>
    <row r="215" spans="1:32" s="66" customFormat="1" ht="15" hidden="1" customHeight="1">
      <c r="A215" s="72"/>
      <c r="B215" s="72"/>
      <c r="N215" s="72"/>
      <c r="O215" s="72"/>
      <c r="AF215" s="72"/>
    </row>
    <row r="216" spans="1:32" s="66" customFormat="1" ht="15" hidden="1" customHeight="1">
      <c r="A216" s="72"/>
      <c r="B216" s="72"/>
      <c r="N216" s="72"/>
      <c r="O216" s="72"/>
      <c r="AF216" s="72"/>
    </row>
    <row r="217" spans="1:32" s="66" customFormat="1" ht="15" hidden="1" customHeight="1">
      <c r="A217" s="72"/>
      <c r="B217" s="72"/>
      <c r="N217" s="72"/>
      <c r="O217" s="72"/>
      <c r="AF217" s="72"/>
    </row>
    <row r="218" spans="1:32" s="66" customFormat="1" ht="15" hidden="1" customHeight="1">
      <c r="A218" s="72"/>
      <c r="B218" s="72"/>
      <c r="N218" s="72"/>
      <c r="O218" s="72"/>
      <c r="AF218" s="72"/>
    </row>
    <row r="219" spans="1:32" s="66" customFormat="1" ht="15" hidden="1" customHeight="1">
      <c r="A219" s="72"/>
      <c r="B219" s="72"/>
      <c r="N219" s="72"/>
      <c r="O219" s="72"/>
      <c r="AF219" s="72"/>
    </row>
    <row r="220" spans="1:32" s="66" customFormat="1" ht="15" hidden="1" customHeight="1">
      <c r="A220" s="72"/>
      <c r="B220" s="72"/>
      <c r="N220" s="72"/>
      <c r="O220" s="72"/>
      <c r="AF220" s="72"/>
    </row>
    <row r="221" spans="1:32" ht="15" hidden="1" customHeight="1"/>
    <row r="222" spans="1:32" ht="15" hidden="1" customHeight="1"/>
    <row r="223" spans="1:32" ht="15" hidden="1" customHeight="1"/>
    <row r="224" spans="1:32"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hidden="1" customHeight="1"/>
    <row r="242" ht="15" hidden="1" customHeight="1"/>
    <row r="243" ht="15" hidden="1" customHeight="1"/>
    <row r="244" ht="15" hidden="1" customHeight="1"/>
    <row r="245" ht="15" hidden="1" customHeight="1"/>
    <row r="246" ht="15" hidden="1" customHeight="1"/>
    <row r="247" ht="15" hidden="1" customHeight="1"/>
    <row r="248" ht="15" hidden="1" customHeight="1"/>
    <row r="249" ht="15" hidden="1" customHeight="1"/>
    <row r="250" ht="15" hidden="1" customHeight="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row r="260" ht="15" hidden="1" customHeight="1"/>
    <row r="261" ht="15" hidden="1" customHeight="1"/>
    <row r="262" ht="15" hidden="1" customHeight="1"/>
    <row r="263" ht="15" hidden="1" customHeight="1"/>
    <row r="264" ht="15" hidden="1" customHeight="1"/>
    <row r="265" ht="15" hidden="1" customHeight="1"/>
    <row r="266" ht="15" hidden="1" customHeight="1"/>
    <row r="267" ht="15" hidden="1" customHeight="1"/>
    <row r="268" ht="15" hidden="1" customHeight="1"/>
    <row r="269" ht="15" hidden="1" customHeight="1"/>
    <row r="270" ht="15" hidden="1" customHeight="1"/>
    <row r="271" ht="15" hidden="1" customHeight="1"/>
    <row r="272" ht="15" hidden="1" customHeight="1"/>
    <row r="273" ht="15" hidden="1" customHeight="1"/>
    <row r="274" ht="15" hidden="1" customHeight="1"/>
    <row r="275" ht="15" hidden="1" customHeight="1"/>
    <row r="276" ht="15" hidden="1" customHeight="1"/>
    <row r="277" ht="15" hidden="1" customHeight="1"/>
    <row r="278" ht="15" hidden="1" customHeight="1"/>
    <row r="279" ht="15" hidden="1" customHeight="1"/>
    <row r="280" ht="15" hidden="1" customHeight="1"/>
    <row r="281" ht="15" hidden="1" customHeight="1"/>
    <row r="282" ht="15" hidden="1" customHeight="1"/>
    <row r="283" ht="15" hidden="1" customHeight="1"/>
    <row r="284" ht="15" hidden="1" customHeight="1"/>
    <row r="285" ht="15" hidden="1" customHeight="1"/>
    <row r="286" ht="15" hidden="1" customHeight="1"/>
    <row r="287" ht="15" hidden="1" customHeight="1"/>
    <row r="288" ht="15" hidden="1" customHeight="1"/>
    <row r="289" ht="15" hidden="1" customHeight="1"/>
    <row r="290" ht="15" hidden="1" customHeight="1"/>
    <row r="291" ht="15" hidden="1" customHeight="1"/>
    <row r="292" ht="15" hidden="1" customHeight="1"/>
    <row r="293" ht="15" hidden="1" customHeight="1"/>
    <row r="294" ht="15" hidden="1" customHeight="1"/>
    <row r="295" ht="15" hidden="1" customHeight="1"/>
    <row r="296" ht="15" hidden="1" customHeight="1"/>
    <row r="297" ht="15" hidden="1" customHeight="1"/>
    <row r="298" ht="15" hidden="1" customHeight="1"/>
    <row r="299" ht="15" hidden="1" customHeight="1"/>
    <row r="300" ht="15" hidden="1" customHeight="1"/>
    <row r="301" ht="15" hidden="1" customHeight="1"/>
    <row r="302" ht="15" hidden="1" customHeight="1"/>
    <row r="303" ht="15" hidden="1" customHeight="1"/>
    <row r="304"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ht="15" hidden="1" customHeight="1"/>
    <row r="322" ht="15" hidden="1" customHeight="1"/>
    <row r="323" ht="15" hidden="1" customHeight="1"/>
    <row r="324" ht="15" hidden="1" customHeight="1"/>
    <row r="325" ht="15" hidden="1" customHeight="1"/>
    <row r="326" ht="15"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row r="346" ht="15" hidden="1" customHeight="1"/>
    <row r="347" ht="15" hidden="1" customHeight="1"/>
    <row r="348" ht="15" hidden="1" customHeight="1"/>
    <row r="349" ht="15" hidden="1" customHeight="1"/>
    <row r="350" ht="15" hidden="1" customHeight="1"/>
    <row r="351" ht="15" hidden="1" customHeight="1"/>
    <row r="352" ht="15" hidden="1" customHeight="1"/>
    <row r="353" ht="15" hidden="1" customHeight="1"/>
    <row r="354" ht="15" hidden="1" customHeight="1"/>
    <row r="355" ht="15" hidden="1" customHeight="1"/>
    <row r="356" ht="15" hidden="1" customHeight="1"/>
    <row r="357" ht="15" hidden="1" customHeight="1"/>
    <row r="358" ht="15" hidden="1" customHeight="1"/>
    <row r="359" ht="15" hidden="1" customHeight="1"/>
    <row r="360" ht="15" hidden="1" customHeight="1"/>
    <row r="361" ht="15" hidden="1" customHeight="1"/>
    <row r="362" ht="15" hidden="1" customHeight="1"/>
    <row r="363" ht="15" hidden="1" customHeight="1"/>
    <row r="364" ht="15" hidden="1" customHeight="1"/>
    <row r="365" ht="15" hidden="1" customHeight="1"/>
    <row r="366" ht="15" hidden="1" customHeight="1"/>
    <row r="367" ht="15" hidden="1" customHeight="1"/>
    <row r="368" ht="15" hidden="1" customHeight="1"/>
    <row r="369" ht="15" hidden="1" customHeight="1"/>
    <row r="370" ht="15" hidden="1" customHeight="1"/>
    <row r="371" ht="15" hidden="1" customHeight="1"/>
    <row r="372" ht="15" hidden="1" customHeight="1"/>
    <row r="373" ht="15" hidden="1" customHeight="1"/>
    <row r="374" ht="15" hidden="1" customHeight="1"/>
    <row r="375" ht="15" hidden="1" customHeight="1"/>
    <row r="376" ht="15" hidden="1" customHeight="1"/>
    <row r="377" ht="15" hidden="1" customHeight="1"/>
    <row r="378" ht="15" hidden="1" customHeight="1"/>
    <row r="379" ht="15" hidden="1" customHeight="1"/>
    <row r="380" ht="15" hidden="1" customHeight="1"/>
    <row r="381" ht="15" hidden="1" customHeight="1"/>
    <row r="382" ht="15" hidden="1" customHeight="1"/>
    <row r="383" ht="15" hidden="1" customHeight="1"/>
    <row r="384" ht="15" hidden="1" customHeight="1"/>
    <row r="385" ht="15" hidden="1" customHeight="1"/>
    <row r="386" ht="15" hidden="1" customHeight="1"/>
    <row r="387" ht="15" hidden="1" customHeight="1"/>
    <row r="388" ht="15" hidden="1" customHeight="1"/>
    <row r="389" ht="15" hidden="1" customHeight="1"/>
    <row r="390" ht="15" hidden="1" customHeight="1"/>
    <row r="391" ht="15" hidden="1" customHeight="1"/>
    <row r="392" ht="15" hidden="1" customHeight="1"/>
    <row r="393" ht="15" hidden="1" customHeight="1"/>
    <row r="394" ht="15" hidden="1" customHeight="1"/>
    <row r="395" ht="15" hidden="1" customHeight="1"/>
    <row r="396" ht="15" hidden="1" customHeight="1"/>
    <row r="397" ht="15" hidden="1" customHeight="1"/>
    <row r="398" ht="15" hidden="1" customHeight="1"/>
    <row r="399" ht="15" hidden="1" customHeight="1"/>
    <row r="400" ht="15" hidden="1" customHeight="1"/>
    <row r="401" ht="15" hidden="1" customHeight="1"/>
    <row r="402" ht="15" hidden="1" customHeight="1"/>
    <row r="403" ht="15" hidden="1" customHeight="1"/>
    <row r="404" ht="15" hidden="1" customHeight="1"/>
    <row r="405" ht="15" hidden="1" customHeight="1"/>
    <row r="406" ht="15" hidden="1" customHeight="1"/>
    <row r="407" ht="15" hidden="1" customHeight="1"/>
    <row r="408" ht="15" hidden="1" customHeight="1"/>
    <row r="409" ht="15" hidden="1" customHeight="1"/>
    <row r="410" ht="15" hidden="1" customHeight="1"/>
    <row r="411" ht="15" hidden="1" customHeight="1"/>
    <row r="412" ht="15" hidden="1" customHeight="1"/>
    <row r="413" ht="15" hidden="1" customHeight="1"/>
    <row r="414" ht="15" hidden="1" customHeight="1"/>
    <row r="415" ht="15" hidden="1" customHeight="1"/>
    <row r="416" ht="15" hidden="1" customHeight="1"/>
    <row r="417" ht="15" hidden="1" customHeight="1"/>
    <row r="418" ht="15" hidden="1" customHeight="1"/>
    <row r="419" ht="15" hidden="1" customHeight="1"/>
    <row r="420" ht="15" hidden="1" customHeight="1"/>
    <row r="421" ht="15" hidden="1" customHeight="1"/>
    <row r="422" ht="15" hidden="1" customHeight="1"/>
    <row r="423" ht="15" hidden="1" customHeight="1"/>
    <row r="424" ht="15" hidden="1" customHeight="1"/>
    <row r="425" ht="15" hidden="1" customHeight="1"/>
    <row r="426" ht="15" hidden="1" customHeight="1"/>
    <row r="427" ht="15" hidden="1" customHeight="1"/>
    <row r="428" ht="15" hidden="1" customHeight="1"/>
    <row r="429" ht="15" hidden="1" customHeight="1"/>
    <row r="430" ht="15" hidden="1" customHeight="1"/>
    <row r="431" ht="15" hidden="1" customHeight="1"/>
    <row r="432" ht="15" hidden="1" customHeight="1"/>
    <row r="433" ht="15" hidden="1" customHeight="1"/>
    <row r="434" ht="15" hidden="1" customHeight="1"/>
    <row r="435" ht="15" hidden="1" customHeight="1"/>
    <row r="436" ht="15" hidden="1" customHeight="1"/>
    <row r="437" ht="15" hidden="1" customHeight="1"/>
    <row r="438" ht="15" hidden="1" customHeight="1"/>
    <row r="439" ht="15" hidden="1" customHeight="1"/>
    <row r="440" ht="15" hidden="1" customHeight="1"/>
    <row r="441" ht="15" hidden="1" customHeight="1"/>
    <row r="442" ht="15" hidden="1" customHeight="1"/>
    <row r="443" ht="15" hidden="1" customHeight="1"/>
    <row r="444" ht="15" hidden="1" customHeight="1"/>
    <row r="445" ht="15" hidden="1" customHeight="1"/>
    <row r="446" ht="15" hidden="1" customHeight="1"/>
    <row r="447" ht="15" hidden="1" customHeight="1"/>
    <row r="448"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row r="523" ht="15" hidden="1" customHeight="1"/>
    <row r="524" ht="15" hidden="1" customHeight="1"/>
    <row r="525" ht="15" hidden="1" customHeight="1"/>
    <row r="526" ht="15" hidden="1" customHeight="1"/>
    <row r="527" ht="15" hidden="1" customHeight="1"/>
    <row r="528" ht="15" hidden="1" customHeight="1"/>
    <row r="529" ht="15" hidden="1" customHeight="1"/>
    <row r="530" ht="15" hidden="1" customHeight="1"/>
    <row r="531" ht="15" hidden="1" customHeight="1"/>
    <row r="532" ht="15" hidden="1" customHeight="1"/>
    <row r="533" ht="15" hidden="1" customHeight="1"/>
    <row r="534" ht="15" hidden="1" customHeight="1"/>
    <row r="535" ht="15" hidden="1" customHeight="1"/>
    <row r="536" ht="15" hidden="1" customHeight="1"/>
    <row r="537" ht="15" hidden="1" customHeight="1"/>
    <row r="538" ht="15" hidden="1" customHeight="1"/>
    <row r="539" ht="15" hidden="1" customHeight="1"/>
    <row r="540" ht="15" hidden="1" customHeight="1"/>
    <row r="541" ht="15" hidden="1" customHeight="1"/>
    <row r="542" ht="15" hidden="1" customHeight="1"/>
    <row r="543" ht="15" hidden="1" customHeight="1"/>
    <row r="544" ht="15" hidden="1" customHeight="1"/>
    <row r="545" ht="15" hidden="1" customHeight="1"/>
    <row r="546" ht="15" hidden="1" customHeight="1"/>
    <row r="547" ht="15" hidden="1" customHeight="1"/>
    <row r="548" ht="15" hidden="1" customHeight="1"/>
    <row r="549" ht="15" hidden="1" customHeight="1"/>
    <row r="550" ht="15" hidden="1" customHeight="1"/>
    <row r="551" ht="15" hidden="1" customHeight="1"/>
    <row r="552" ht="15" hidden="1" customHeight="1"/>
    <row r="553" ht="15" hidden="1" customHeight="1"/>
    <row r="554" ht="15" hidden="1" customHeight="1"/>
    <row r="555" ht="15" hidden="1" customHeight="1"/>
    <row r="556" ht="15" hidden="1" customHeight="1"/>
    <row r="557" ht="15" hidden="1" customHeight="1"/>
    <row r="558" ht="15" hidden="1" customHeight="1"/>
    <row r="559" ht="15" hidden="1" customHeight="1"/>
    <row r="560" ht="15" hidden="1" customHeight="1"/>
    <row r="561" ht="15" hidden="1" customHeight="1"/>
    <row r="562" ht="15" hidden="1" customHeight="1"/>
    <row r="563" ht="15" hidden="1" customHeight="1"/>
    <row r="564" ht="15" hidden="1" customHeight="1"/>
    <row r="565" ht="15" hidden="1" customHeight="1"/>
    <row r="566" ht="15" hidden="1" customHeight="1"/>
    <row r="567" ht="15" hidden="1" customHeight="1"/>
    <row r="568" ht="15" hidden="1" customHeight="1"/>
    <row r="569" ht="15" hidden="1" customHeight="1"/>
    <row r="570" ht="15" hidden="1" customHeight="1"/>
    <row r="571" ht="15" hidden="1" customHeight="1"/>
    <row r="572" ht="15" hidden="1" customHeight="1"/>
    <row r="573" ht="15" hidden="1" customHeight="1"/>
    <row r="574" ht="15" hidden="1" customHeight="1"/>
    <row r="575" ht="15" hidden="1" customHeight="1"/>
    <row r="576" ht="15" hidden="1" customHeight="1"/>
    <row r="577" ht="15" hidden="1" customHeight="1"/>
    <row r="578" ht="15" hidden="1" customHeight="1"/>
    <row r="579" ht="15" hidden="1" customHeight="1"/>
    <row r="580" ht="15" hidden="1" customHeight="1"/>
    <row r="581" ht="15" hidden="1" customHeight="1"/>
    <row r="582" ht="15" hidden="1" customHeight="1"/>
    <row r="583" ht="15" hidden="1" customHeight="1"/>
    <row r="584" ht="15" hidden="1" customHeight="1"/>
    <row r="585" ht="15" hidden="1" customHeight="1"/>
    <row r="586" ht="15" hidden="1" customHeight="1"/>
    <row r="587" ht="15" hidden="1" customHeight="1"/>
    <row r="588" ht="15" hidden="1" customHeight="1"/>
    <row r="589" ht="15" hidden="1" customHeight="1"/>
    <row r="590" ht="15" hidden="1" customHeight="1"/>
    <row r="591" ht="15" hidden="1" customHeight="1"/>
    <row r="592" ht="15" hidden="1" customHeight="1"/>
    <row r="593" ht="15" hidden="1" customHeight="1"/>
    <row r="594" ht="15" hidden="1" customHeight="1"/>
    <row r="595" ht="15" hidden="1" customHeight="1"/>
    <row r="596" ht="15" hidden="1" customHeight="1"/>
    <row r="597" ht="15" hidden="1" customHeight="1"/>
    <row r="598" ht="15" hidden="1" customHeight="1"/>
    <row r="599" ht="15" hidden="1" customHeight="1"/>
    <row r="600" ht="15" hidden="1" customHeight="1"/>
    <row r="601" ht="15" hidden="1" customHeight="1"/>
    <row r="602" ht="15" hidden="1" customHeight="1"/>
    <row r="603" ht="15" hidden="1" customHeight="1"/>
    <row r="604" ht="15" hidden="1" customHeight="1"/>
    <row r="605" ht="15" hidden="1" customHeight="1"/>
    <row r="606" ht="15" hidden="1" customHeight="1"/>
    <row r="607" ht="15" hidden="1" customHeight="1"/>
    <row r="608" ht="15" hidden="1" customHeight="1"/>
    <row r="609" ht="15" hidden="1" customHeight="1"/>
    <row r="610" ht="15" hidden="1" customHeight="1"/>
    <row r="611" ht="15" hidden="1" customHeight="1"/>
    <row r="612" ht="15" hidden="1" customHeight="1"/>
    <row r="613" ht="15" hidden="1" customHeight="1"/>
    <row r="614" ht="15" hidden="1" customHeight="1"/>
    <row r="615" ht="15" hidden="1" customHeight="1"/>
    <row r="616" ht="15" hidden="1" customHeight="1"/>
    <row r="617" ht="15" hidden="1" customHeight="1"/>
    <row r="618" ht="15" hidden="1" customHeight="1"/>
    <row r="619" ht="15" hidden="1" customHeight="1"/>
    <row r="620" ht="15" hidden="1" customHeight="1"/>
    <row r="621" ht="15" hidden="1" customHeight="1"/>
    <row r="622" ht="15" hidden="1" customHeight="1"/>
    <row r="623" ht="15" hidden="1" customHeight="1"/>
    <row r="624" ht="15" hidden="1" customHeight="1"/>
    <row r="625" ht="15" hidden="1" customHeight="1"/>
    <row r="626" ht="15" hidden="1" customHeight="1"/>
    <row r="627" ht="15" hidden="1" customHeight="1"/>
    <row r="628" ht="15" hidden="1" customHeight="1"/>
    <row r="629" ht="15" hidden="1" customHeight="1"/>
    <row r="630" ht="15" hidden="1" customHeight="1"/>
    <row r="631" ht="15" hidden="1" customHeight="1"/>
    <row r="632" ht="15" hidden="1" customHeight="1"/>
    <row r="633" ht="15" hidden="1" customHeight="1"/>
    <row r="634" ht="15" hidden="1" customHeight="1"/>
    <row r="635" ht="15" hidden="1" customHeight="1"/>
    <row r="636" ht="15" hidden="1" customHeight="1"/>
    <row r="637" ht="15" hidden="1" customHeight="1"/>
    <row r="638" ht="15" hidden="1" customHeight="1"/>
    <row r="639" ht="15" hidden="1" customHeight="1"/>
    <row r="640" ht="15" hidden="1" customHeight="1"/>
    <row r="641" ht="15" hidden="1" customHeight="1"/>
    <row r="642" ht="15" hidden="1" customHeight="1"/>
    <row r="643" ht="15" hidden="1" customHeight="1"/>
    <row r="644" ht="15" hidden="1" customHeight="1"/>
    <row r="645" ht="15" hidden="1" customHeight="1"/>
    <row r="646" ht="15" hidden="1" customHeight="1"/>
    <row r="647" ht="15" hidden="1" customHeight="1"/>
    <row r="648" ht="15" hidden="1" customHeight="1"/>
    <row r="649" ht="15" hidden="1" customHeight="1"/>
    <row r="650" ht="15" hidden="1" customHeight="1"/>
    <row r="651" ht="15" hidden="1" customHeight="1"/>
    <row r="652" ht="15" hidden="1" customHeight="1"/>
    <row r="653" ht="15" hidden="1" customHeight="1"/>
    <row r="654" ht="15" hidden="1" customHeight="1"/>
    <row r="655" ht="15" hidden="1" customHeight="1"/>
    <row r="656" ht="15" hidden="1" customHeight="1"/>
    <row r="657" ht="15" hidden="1" customHeight="1"/>
    <row r="658" ht="15" hidden="1" customHeight="1"/>
    <row r="659" ht="15" hidden="1" customHeight="1"/>
    <row r="660" ht="15" hidden="1" customHeight="1"/>
    <row r="661" ht="15" hidden="1" customHeight="1"/>
    <row r="662" ht="15" hidden="1" customHeight="1"/>
    <row r="663" ht="15" hidden="1" customHeight="1"/>
    <row r="664" ht="15" hidden="1" customHeight="1"/>
    <row r="665" ht="15" hidden="1" customHeight="1"/>
    <row r="666" ht="15" hidden="1" customHeight="1"/>
    <row r="667" ht="15" hidden="1" customHeight="1"/>
    <row r="668" ht="15" hidden="1" customHeight="1"/>
    <row r="669" ht="15" hidden="1" customHeight="1"/>
    <row r="670" ht="15" hidden="1" customHeight="1"/>
    <row r="671" ht="15" hidden="1" customHeight="1"/>
    <row r="672" ht="15" hidden="1" customHeight="1"/>
    <row r="673" ht="15" hidden="1" customHeight="1"/>
    <row r="674" ht="15" hidden="1" customHeight="1"/>
    <row r="675" ht="15" hidden="1" customHeight="1"/>
    <row r="676" ht="15" hidden="1" customHeight="1"/>
    <row r="677" ht="15" hidden="1" customHeight="1"/>
    <row r="678" ht="15" hidden="1" customHeight="1"/>
    <row r="679" ht="15" hidden="1" customHeight="1"/>
    <row r="680" ht="15" hidden="1" customHeight="1"/>
    <row r="681" ht="15" hidden="1" customHeight="1"/>
    <row r="682" ht="15" hidden="1" customHeight="1"/>
    <row r="683" ht="15" hidden="1" customHeight="1"/>
    <row r="684" ht="15" hidden="1" customHeight="1"/>
    <row r="685" ht="15" hidden="1" customHeight="1"/>
    <row r="686" ht="15" hidden="1" customHeight="1"/>
    <row r="687" ht="15" hidden="1" customHeight="1"/>
    <row r="688" ht="15" hidden="1" customHeight="1"/>
    <row r="689" ht="15" hidden="1" customHeight="1"/>
    <row r="690" ht="15" hidden="1" customHeight="1"/>
    <row r="691" ht="15" hidden="1" customHeight="1"/>
    <row r="692" ht="15" hidden="1" customHeight="1"/>
    <row r="693" ht="15" hidden="1" customHeight="1"/>
    <row r="694" ht="15" hidden="1" customHeight="1"/>
    <row r="695" ht="15" hidden="1" customHeight="1"/>
    <row r="696" ht="15" hidden="1" customHeight="1"/>
    <row r="697" ht="15" hidden="1" customHeight="1"/>
    <row r="698" ht="15" hidden="1" customHeight="1"/>
    <row r="699" ht="15" hidden="1" customHeight="1"/>
    <row r="700" ht="15" hidden="1" customHeight="1"/>
    <row r="701" ht="15" hidden="1" customHeight="1"/>
    <row r="702" ht="15" hidden="1" customHeight="1"/>
    <row r="703" ht="15" hidden="1" customHeight="1"/>
    <row r="704" ht="15" hidden="1" customHeight="1"/>
    <row r="705" ht="15" hidden="1" customHeight="1"/>
    <row r="706" ht="15" hidden="1" customHeight="1"/>
    <row r="707" ht="15" hidden="1" customHeight="1"/>
    <row r="708" ht="15" hidden="1" customHeight="1"/>
    <row r="709" ht="15" hidden="1" customHeight="1"/>
    <row r="710" ht="15" hidden="1" customHeight="1"/>
    <row r="711" ht="15" hidden="1" customHeight="1"/>
    <row r="712" ht="15" hidden="1" customHeight="1"/>
    <row r="713" ht="15" hidden="1" customHeight="1"/>
    <row r="714" ht="15" hidden="1" customHeight="1"/>
    <row r="715" ht="15" hidden="1" customHeight="1"/>
    <row r="716" ht="15" hidden="1" customHeight="1"/>
    <row r="717" ht="15" hidden="1" customHeight="1"/>
    <row r="718" ht="15" hidden="1" customHeight="1"/>
    <row r="719" ht="15" hidden="1" customHeight="1"/>
    <row r="720" ht="15" hidden="1" customHeight="1"/>
    <row r="721" ht="15" hidden="1" customHeight="1"/>
    <row r="722" ht="15" hidden="1" customHeight="1"/>
    <row r="723" ht="15" hidden="1" customHeight="1"/>
    <row r="724" ht="15" hidden="1" customHeight="1"/>
    <row r="725" ht="15" hidden="1" customHeight="1"/>
    <row r="726" ht="15" hidden="1" customHeight="1"/>
    <row r="727" ht="15" hidden="1" customHeight="1"/>
    <row r="728" ht="15" hidden="1" customHeight="1"/>
    <row r="729" ht="15" hidden="1" customHeight="1"/>
    <row r="730" ht="15" hidden="1" customHeight="1"/>
    <row r="731" ht="15" hidden="1" customHeight="1"/>
    <row r="732" ht="15" hidden="1" customHeight="1"/>
    <row r="733" ht="15" hidden="1" customHeight="1"/>
    <row r="734" ht="15" hidden="1" customHeight="1"/>
    <row r="735" ht="15" hidden="1" customHeight="1"/>
    <row r="736" ht="15" hidden="1" customHeight="1"/>
    <row r="737" ht="15" hidden="1" customHeight="1"/>
    <row r="738" ht="15" hidden="1" customHeight="1"/>
    <row r="739" ht="15" hidden="1" customHeight="1"/>
    <row r="740" ht="15" hidden="1" customHeight="1"/>
    <row r="741" ht="15" hidden="1" customHeight="1"/>
    <row r="742" ht="15" hidden="1" customHeight="1"/>
    <row r="743" ht="15" hidden="1" customHeight="1"/>
    <row r="744" ht="15" hidden="1" customHeight="1"/>
    <row r="745" ht="15" hidden="1" customHeight="1"/>
    <row r="746" ht="15" hidden="1" customHeight="1"/>
    <row r="747" ht="15" hidden="1" customHeight="1"/>
    <row r="748" ht="15" hidden="1" customHeight="1"/>
    <row r="749" ht="15" hidden="1" customHeight="1"/>
    <row r="750" ht="15" hidden="1" customHeight="1"/>
    <row r="751" ht="15" hidden="1" customHeight="1"/>
    <row r="752" ht="15" hidden="1" customHeight="1"/>
    <row r="753" ht="15" hidden="1" customHeight="1"/>
    <row r="754" ht="15" hidden="1" customHeight="1"/>
    <row r="755" ht="15" hidden="1" customHeight="1"/>
    <row r="756" ht="15" hidden="1" customHeight="1"/>
    <row r="757" ht="15" hidden="1" customHeight="1"/>
    <row r="758" ht="15" hidden="1" customHeight="1"/>
    <row r="759" ht="15" hidden="1" customHeight="1"/>
    <row r="760" ht="15" hidden="1" customHeight="1"/>
    <row r="761" ht="15" hidden="1" customHeight="1"/>
    <row r="762" ht="15" hidden="1" customHeight="1"/>
    <row r="763" ht="15" hidden="1" customHeight="1"/>
    <row r="764" ht="15" hidden="1" customHeight="1"/>
    <row r="765" ht="15" hidden="1" customHeight="1"/>
    <row r="766" ht="15" hidden="1" customHeight="1"/>
    <row r="767" ht="15" hidden="1" customHeight="1"/>
    <row r="768" ht="15" hidden="1" customHeight="1"/>
    <row r="769" ht="15" hidden="1" customHeight="1"/>
    <row r="770" ht="15" hidden="1" customHeight="1"/>
    <row r="771" ht="15" hidden="1" customHeight="1"/>
    <row r="772" ht="15" hidden="1" customHeight="1"/>
    <row r="773" ht="15" hidden="1" customHeight="1"/>
    <row r="774" ht="15" hidden="1" customHeight="1"/>
    <row r="775" ht="15" hidden="1" customHeight="1"/>
    <row r="776" ht="15" hidden="1" customHeight="1"/>
    <row r="777" ht="15" hidden="1" customHeight="1"/>
    <row r="778" ht="15" hidden="1" customHeight="1"/>
    <row r="779" ht="15" hidden="1" customHeight="1"/>
    <row r="780" ht="15" hidden="1" customHeight="1"/>
    <row r="781" ht="15" hidden="1" customHeight="1"/>
    <row r="782" ht="15" hidden="1" customHeight="1"/>
    <row r="783" ht="15" hidden="1" customHeight="1"/>
    <row r="784" ht="15" hidden="1" customHeight="1"/>
    <row r="785" ht="15" hidden="1" customHeight="1"/>
    <row r="786" ht="15" hidden="1" customHeight="1"/>
    <row r="787" ht="15" hidden="1" customHeight="1"/>
    <row r="788" ht="15" hidden="1" customHeight="1"/>
    <row r="789" ht="15" hidden="1" customHeight="1"/>
    <row r="790" ht="15" hidden="1" customHeight="1"/>
    <row r="791" ht="15" hidden="1" customHeight="1"/>
    <row r="792" ht="15" hidden="1" customHeight="1"/>
    <row r="793" ht="15" hidden="1" customHeight="1"/>
    <row r="794" ht="15" hidden="1" customHeight="1"/>
    <row r="795" ht="15" hidden="1" customHeight="1"/>
    <row r="796" ht="15" hidden="1" customHeight="1"/>
    <row r="797" ht="15" hidden="1" customHeight="1"/>
    <row r="798" ht="15" hidden="1" customHeight="1"/>
    <row r="799" ht="15" hidden="1" customHeight="1"/>
    <row r="800" ht="15" hidden="1" customHeight="1"/>
    <row r="801" ht="15" hidden="1" customHeight="1"/>
    <row r="802" ht="15" hidden="1" customHeight="1"/>
    <row r="803" ht="15" hidden="1" customHeight="1"/>
    <row r="804" ht="15" hidden="1" customHeight="1"/>
    <row r="805" ht="15" hidden="1" customHeight="1"/>
    <row r="806" ht="15" hidden="1" customHeight="1"/>
    <row r="807" ht="15" hidden="1" customHeight="1"/>
    <row r="808" ht="15" hidden="1" customHeight="1"/>
    <row r="809" ht="15" hidden="1" customHeight="1"/>
    <row r="810" ht="15" hidden="1" customHeight="1"/>
    <row r="811" ht="15" hidden="1" customHeight="1"/>
    <row r="812" ht="15" hidden="1" customHeight="1"/>
    <row r="813" ht="15" hidden="1" customHeight="1"/>
    <row r="814" ht="15" hidden="1" customHeight="1"/>
    <row r="815" ht="15" hidden="1" customHeight="1"/>
    <row r="816" ht="15" hidden="1" customHeight="1"/>
    <row r="817" ht="15" hidden="1" customHeight="1"/>
    <row r="818" ht="15" hidden="1" customHeight="1"/>
    <row r="819" ht="15" hidden="1" customHeight="1"/>
    <row r="820" ht="15" hidden="1" customHeight="1"/>
    <row r="821" ht="15" hidden="1" customHeight="1"/>
    <row r="822" ht="15" hidden="1" customHeight="1"/>
    <row r="823" ht="15" hidden="1" customHeight="1"/>
    <row r="824" ht="15" hidden="1" customHeight="1"/>
    <row r="825" ht="15" hidden="1" customHeight="1"/>
    <row r="826" ht="15" hidden="1" customHeight="1"/>
    <row r="827" ht="15" hidden="1" customHeight="1"/>
    <row r="828" ht="15" hidden="1" customHeight="1"/>
    <row r="829" ht="15" hidden="1" customHeight="1"/>
    <row r="830" ht="15" hidden="1" customHeight="1"/>
    <row r="831" ht="15" hidden="1" customHeight="1"/>
    <row r="832" ht="15" hidden="1" customHeight="1"/>
    <row r="833" ht="15" hidden="1" customHeight="1"/>
    <row r="834" ht="15" hidden="1" customHeight="1"/>
    <row r="835" ht="15" hidden="1" customHeight="1"/>
    <row r="836" ht="15" hidden="1" customHeight="1"/>
    <row r="837" ht="15" hidden="1" customHeight="1"/>
    <row r="838" ht="15" hidden="1" customHeight="1"/>
    <row r="839" ht="15" hidden="1" customHeight="1"/>
    <row r="840" ht="15" hidden="1" customHeight="1"/>
    <row r="841" ht="15" hidden="1" customHeight="1"/>
    <row r="842" ht="15" hidden="1" customHeight="1"/>
    <row r="843" ht="15" hidden="1" customHeight="1"/>
  </sheetData>
  <sheetProtection password="DF82" sheet="1" objects="1" scenarios="1"/>
  <mergeCells count="93">
    <mergeCell ref="B7:L7"/>
    <mergeCell ref="C204:AD204"/>
    <mergeCell ref="C207:AD207"/>
    <mergeCell ref="C201:AD201"/>
    <mergeCell ref="C122:AD122"/>
    <mergeCell ref="C123:AD123"/>
    <mergeCell ref="C168:AD168"/>
    <mergeCell ref="C153:AD153"/>
    <mergeCell ref="C141:AD141"/>
    <mergeCell ref="C199:AD199"/>
    <mergeCell ref="C156:AD156"/>
    <mergeCell ref="C171:AD171"/>
    <mergeCell ref="C119:AD119"/>
    <mergeCell ref="C121:AD121"/>
    <mergeCell ref="C120:AD120"/>
    <mergeCell ref="C195:AD195"/>
    <mergeCell ref="C135:AD135"/>
    <mergeCell ref="C132:AD132"/>
    <mergeCell ref="C159:AD159"/>
    <mergeCell ref="C174:AD174"/>
    <mergeCell ref="C183:AD183"/>
    <mergeCell ref="C138:AD138"/>
    <mergeCell ref="C186:AD186"/>
    <mergeCell ref="C189:AD189"/>
    <mergeCell ref="C180:AD180"/>
    <mergeCell ref="C147:AD147"/>
    <mergeCell ref="C150:AD150"/>
    <mergeCell ref="C110:AD110"/>
    <mergeCell ref="C115:AD115"/>
    <mergeCell ref="C111:AD111"/>
    <mergeCell ref="C112:AD112"/>
    <mergeCell ref="C113:AD113"/>
    <mergeCell ref="C114:AD114"/>
    <mergeCell ref="C96:AD96"/>
    <mergeCell ref="C95:AD95"/>
    <mergeCell ref="C100:AD100"/>
    <mergeCell ref="C94:AD94"/>
    <mergeCell ref="C97:AD97"/>
    <mergeCell ref="C98:AD98"/>
    <mergeCell ref="C99:AD99"/>
    <mergeCell ref="C62:AD62"/>
    <mergeCell ref="C68:AD68"/>
    <mergeCell ref="C71:AD71"/>
    <mergeCell ref="C65:AD65"/>
    <mergeCell ref="C79:AD79"/>
    <mergeCell ref="C32:AD32"/>
    <mergeCell ref="C56:AD56"/>
    <mergeCell ref="B1:AD6"/>
    <mergeCell ref="B8:AD8"/>
    <mergeCell ref="C14:AD14"/>
    <mergeCell ref="C11:AD11"/>
    <mergeCell ref="C23:AD23"/>
    <mergeCell ref="C35:AD35"/>
    <mergeCell ref="C17:AD17"/>
    <mergeCell ref="C20:AD20"/>
    <mergeCell ref="C50:AD50"/>
    <mergeCell ref="C53:AD53"/>
    <mergeCell ref="C26:AD26"/>
    <mergeCell ref="C29:AD29"/>
    <mergeCell ref="C47:AD47"/>
    <mergeCell ref="AB7:AD7"/>
    <mergeCell ref="C109:AD109"/>
    <mergeCell ref="C118:AD118"/>
    <mergeCell ref="C77:AD77"/>
    <mergeCell ref="C88:AD88"/>
    <mergeCell ref="C80:AD80"/>
    <mergeCell ref="C85:AD85"/>
    <mergeCell ref="C83:AD83"/>
    <mergeCell ref="C82:AD82"/>
    <mergeCell ref="C84:AD84"/>
    <mergeCell ref="C78:AD78"/>
    <mergeCell ref="C89:AD89"/>
    <mergeCell ref="C91:AD91"/>
    <mergeCell ref="C92:AD92"/>
    <mergeCell ref="C93:AD93"/>
    <mergeCell ref="C90:AD90"/>
    <mergeCell ref="C81:AD81"/>
    <mergeCell ref="C210:AD210"/>
    <mergeCell ref="C38:AD38"/>
    <mergeCell ref="C41:AD41"/>
    <mergeCell ref="C126:AD126"/>
    <mergeCell ref="C192:AD192"/>
    <mergeCell ref="C44:AD44"/>
    <mergeCell ref="C59:AD59"/>
    <mergeCell ref="C129:AD129"/>
    <mergeCell ref="C177:AD177"/>
    <mergeCell ref="C198:AD198"/>
    <mergeCell ref="C162:AD162"/>
    <mergeCell ref="C165:AD165"/>
    <mergeCell ref="C144:AD144"/>
    <mergeCell ref="C103:AD103"/>
    <mergeCell ref="C74:AD74"/>
    <mergeCell ref="C106:AD106"/>
  </mergeCells>
  <dataValidations count="1">
    <dataValidation allowBlank="1" showInputMessage="1" showErrorMessage="1" sqref="B7:L7"/>
  </dataValidations>
  <hyperlinks>
    <hyperlink ref="AB7:AD7" location="Índice!A1" display="índice"/>
  </hyperlinks>
  <pageMargins left="0.70866141732283472" right="0.70866141732283472" top="0.74803149606299213" bottom="0.74803149606299213" header="0.31496062992125984" footer="0.31496062992125984"/>
  <pageSetup scale="77" fitToHeight="20" orientation="portrait" r:id="rId1"/>
  <headerFooter>
    <oddHeader>&amp;CMódulo 1 Sección III
Glosario Específico</oddHeader>
    <oddFooter>&amp;LCenso Nacional de Gobierno, Seguridad Pública y Sistemas Penitenciario Estatales 2017&amp;R&amp;P de &amp;N</oddFooter>
  </headerFooter>
  <rowBreaks count="5" manualBreakCount="5">
    <brk id="66" max="30" man="1"/>
    <brk id="83" max="30" man="1"/>
    <brk id="130" max="30" man="1"/>
    <brk id="163" max="30" man="1"/>
    <brk id="19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EC347F44AE4A845BF8A91D760CC79ED" ma:contentTypeVersion="0" ma:contentTypeDescription="Crear nuevo documento." ma:contentTypeScope="" ma:versionID="dbfbb66782bbfe26c428f5cbb7438351">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E952905-AD58-45EE-8DF1-41AE933EB62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FFDB979-EF8A-4B39-8EF2-D54D0069D132}">
  <ds:schemaRefs>
    <ds:schemaRef ds:uri="http://schemas.microsoft.com/sharepoint/v3/contenttype/forms"/>
  </ds:schemaRefs>
</ds:datastoreItem>
</file>

<file path=customXml/itemProps3.xml><?xml version="1.0" encoding="utf-8"?>
<ds:datastoreItem xmlns:ds="http://schemas.openxmlformats.org/officeDocument/2006/customXml" ds:itemID="{F494FD0C-AC6B-4E71-8830-A4C807C9F8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Índice</vt:lpstr>
      <vt:lpstr>Presentación</vt:lpstr>
      <vt:lpstr>Informantes</vt:lpstr>
      <vt:lpstr>CNGSPSPE_2017_M1_Secc3</vt:lpstr>
      <vt:lpstr>Participantes y Comentarios</vt:lpstr>
      <vt:lpstr>Glosario</vt:lpstr>
      <vt:lpstr>'Participantes y Comentarios'!Área_de_impresión</vt:lpstr>
      <vt:lpstr>Presentación!Área_de_impresión</vt:lpstr>
      <vt:lpstr>Informantes!Títulos_a_imprimir</vt:lpstr>
      <vt:lpstr>'Participantes y Comentarios'!Títulos_a_imprimir</vt:lpstr>
      <vt:lpstr>Presentación!Títulos_a_imprimir</vt:lpstr>
    </vt:vector>
  </TitlesOfParts>
  <Company>INEGI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dc:creator>
  <cp:lastModifiedBy>hlunao</cp:lastModifiedBy>
  <cp:lastPrinted>2017-03-23T16:48:32Z</cp:lastPrinted>
  <dcterms:created xsi:type="dcterms:W3CDTF">2009-06-22T18:30:05Z</dcterms:created>
  <dcterms:modified xsi:type="dcterms:W3CDTF">2017-03-23T16:49:14Z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0x010100FEC347F44AE4A845BF8A91D760CC79ED</vt:lpwstr>
  </property>
  <property fmtid="{D5CDD505-2E9C-101B-9397-08002B2CF9AE}" pid="3" name="SharedWithUsers">
    <vt:lpwstr>SALAZAR VAZQUEZ JOSIE123</vt:lpwstr>
  </property>
</Properties>
</file>