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bookViews>
  <sheets>
    <sheet name="Índice" sheetId="1" r:id="rId1"/>
    <sheet name="Presentación" sheetId="11" r:id="rId2"/>
    <sheet name="Informantes" sheetId="9" r:id="rId3"/>
    <sheet name="CNGSPSPE_2020_M1_Secc2" sheetId="7" r:id="rId4"/>
    <sheet name="Participantes y comentarios" sheetId="5" r:id="rId5"/>
    <sheet name="Glosario" sheetId="6"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6" i="7" l="1"/>
  <c r="AH431" i="7"/>
  <c r="AI439" i="7" s="1"/>
  <c r="AA461" i="7"/>
  <c r="B427" i="7"/>
  <c r="B420" i="7"/>
  <c r="AH378" i="7"/>
  <c r="AJ381" i="7" s="1"/>
  <c r="S401" i="7"/>
  <c r="AL400" i="7" l="1"/>
  <c r="AK460" i="7"/>
  <c r="B475" i="7" s="1"/>
  <c r="AI457" i="7"/>
  <c r="AI453" i="7"/>
  <c r="AI449" i="7"/>
  <c r="AI445" i="7"/>
  <c r="AI441" i="7"/>
  <c r="AI437" i="7"/>
  <c r="AI450" i="7"/>
  <c r="AI442" i="7"/>
  <c r="AI452" i="7"/>
  <c r="AI460" i="7"/>
  <c r="AI458" i="7"/>
  <c r="AI454" i="7"/>
  <c r="AI446" i="7"/>
  <c r="AI438" i="7"/>
  <c r="AI436" i="7"/>
  <c r="AI456" i="7"/>
  <c r="AI448" i="7"/>
  <c r="AI444" i="7"/>
  <c r="AI440" i="7"/>
  <c r="AI459" i="7"/>
  <c r="AI455" i="7"/>
  <c r="AI451" i="7"/>
  <c r="AI447" i="7"/>
  <c r="AI443" i="7"/>
  <c r="B419" i="7"/>
  <c r="AJ396" i="7"/>
  <c r="AJ390" i="7"/>
  <c r="AJ382" i="7"/>
  <c r="AJ389" i="7"/>
  <c r="AJ400" i="7"/>
  <c r="AJ385" i="7"/>
  <c r="AJ394" i="7"/>
  <c r="AJ384" i="7"/>
  <c r="AJ398" i="7"/>
  <c r="AJ393" i="7"/>
  <c r="AJ388" i="7"/>
  <c r="AJ383" i="7"/>
  <c r="AJ397" i="7"/>
  <c r="AJ392" i="7"/>
  <c r="AJ386" i="7"/>
  <c r="AJ399" i="7"/>
  <c r="AJ395" i="7"/>
  <c r="AJ391" i="7"/>
  <c r="AJ387" i="7"/>
  <c r="AK338" i="7"/>
  <c r="Q363" i="7"/>
  <c r="AG335" i="7"/>
  <c r="AI461" i="7" l="1"/>
  <c r="B477" i="7" s="1"/>
  <c r="AJ401" i="7"/>
  <c r="B421" i="7" s="1"/>
  <c r="AL343" i="7"/>
  <c r="AL347" i="7"/>
  <c r="AL351" i="7"/>
  <c r="AL355" i="7"/>
  <c r="AL359" i="7"/>
  <c r="AL338" i="7"/>
  <c r="AL340" i="7"/>
  <c r="AL344" i="7"/>
  <c r="AL348" i="7"/>
  <c r="AL352" i="7"/>
  <c r="AL356" i="7"/>
  <c r="AL360" i="7"/>
  <c r="AL341" i="7"/>
  <c r="AL345" i="7"/>
  <c r="AL349" i="7"/>
  <c r="AL353" i="7"/>
  <c r="AL357" i="7"/>
  <c r="AL361" i="7"/>
  <c r="AL346" i="7"/>
  <c r="AL350" i="7"/>
  <c r="AL354" i="7"/>
  <c r="AL358" i="7"/>
  <c r="AL362" i="7"/>
  <c r="AL322" i="7"/>
  <c r="AL204" i="7"/>
  <c r="AL205" i="7"/>
  <c r="AL206" i="7"/>
  <c r="AL207" i="7"/>
  <c r="AL208" i="7"/>
  <c r="AL209" i="7"/>
  <c r="AL210" i="7"/>
  <c r="AL211" i="7"/>
  <c r="AL212" i="7"/>
  <c r="AL213" i="7"/>
  <c r="AL214" i="7"/>
  <c r="AL215" i="7"/>
  <c r="AL216" i="7"/>
  <c r="AL217" i="7"/>
  <c r="AL218" i="7"/>
  <c r="AL219" i="7"/>
  <c r="AL220" i="7"/>
  <c r="AL221" i="7"/>
  <c r="AL222" i="7"/>
  <c r="AL223" i="7"/>
  <c r="AL224" i="7"/>
  <c r="AL225" i="7"/>
  <c r="AL226" i="7"/>
  <c r="AL227" i="7"/>
  <c r="AL228" i="7"/>
  <c r="AL229" i="7"/>
  <c r="AL230" i="7"/>
  <c r="AL231" i="7"/>
  <c r="AL232" i="7"/>
  <c r="AL233" i="7"/>
  <c r="AL234" i="7"/>
  <c r="AL235" i="7"/>
  <c r="AL236" i="7"/>
  <c r="AL237" i="7"/>
  <c r="AL238" i="7"/>
  <c r="AL239" i="7"/>
  <c r="AL240" i="7"/>
  <c r="AL241" i="7"/>
  <c r="AL242" i="7"/>
  <c r="AL243" i="7"/>
  <c r="AL244" i="7"/>
  <c r="AL245" i="7"/>
  <c r="AL246" i="7"/>
  <c r="AL247" i="7"/>
  <c r="AL248" i="7"/>
  <c r="AL249" i="7"/>
  <c r="AL250" i="7"/>
  <c r="AL251" i="7"/>
  <c r="AL252" i="7"/>
  <c r="AL253" i="7"/>
  <c r="AL254" i="7"/>
  <c r="AL255" i="7"/>
  <c r="AL256" i="7"/>
  <c r="AL257" i="7"/>
  <c r="AL258" i="7"/>
  <c r="AL259" i="7"/>
  <c r="AL260" i="7"/>
  <c r="AL261" i="7"/>
  <c r="AL262" i="7"/>
  <c r="AL263" i="7"/>
  <c r="AL264" i="7"/>
  <c r="AL265" i="7"/>
  <c r="AL266" i="7"/>
  <c r="AL267" i="7"/>
  <c r="AL268" i="7"/>
  <c r="AL269" i="7"/>
  <c r="AL270" i="7"/>
  <c r="AL271" i="7"/>
  <c r="AL272" i="7"/>
  <c r="AL273" i="7"/>
  <c r="AL274" i="7"/>
  <c r="AL275" i="7"/>
  <c r="AL276" i="7"/>
  <c r="AL277" i="7"/>
  <c r="AL278" i="7"/>
  <c r="AL279" i="7"/>
  <c r="AL280" i="7"/>
  <c r="AL281" i="7"/>
  <c r="AL282" i="7"/>
  <c r="AL283" i="7"/>
  <c r="AL284" i="7"/>
  <c r="AL285" i="7"/>
  <c r="AL286" i="7"/>
  <c r="AL287" i="7"/>
  <c r="AL288" i="7"/>
  <c r="AL289" i="7"/>
  <c r="AL290" i="7"/>
  <c r="AL291" i="7"/>
  <c r="AL292" i="7"/>
  <c r="AL293" i="7"/>
  <c r="AL294" i="7"/>
  <c r="AL295" i="7"/>
  <c r="AL296" i="7"/>
  <c r="AL297" i="7"/>
  <c r="AL298" i="7"/>
  <c r="AL299" i="7"/>
  <c r="AL300" i="7"/>
  <c r="AL301" i="7"/>
  <c r="AL302" i="7"/>
  <c r="AL303" i="7"/>
  <c r="AL304" i="7"/>
  <c r="AL305" i="7"/>
  <c r="AL306" i="7"/>
  <c r="AL307" i="7"/>
  <c r="AL308" i="7"/>
  <c r="AL309" i="7"/>
  <c r="AL310" i="7"/>
  <c r="AL311" i="7"/>
  <c r="AL312" i="7"/>
  <c r="AL313" i="7"/>
  <c r="AL314" i="7"/>
  <c r="AL315" i="7"/>
  <c r="AL316" i="7"/>
  <c r="AL317" i="7"/>
  <c r="AL318" i="7"/>
  <c r="AL319" i="7"/>
  <c r="AL320" i="7"/>
  <c r="AL321" i="7"/>
  <c r="AL203" i="7"/>
  <c r="AI204" i="7"/>
  <c r="AJ204" i="7"/>
  <c r="AI205" i="7"/>
  <c r="AJ205" i="7"/>
  <c r="AI206" i="7"/>
  <c r="AJ206" i="7"/>
  <c r="AI207" i="7"/>
  <c r="AJ207" i="7"/>
  <c r="AI208" i="7"/>
  <c r="AJ208" i="7"/>
  <c r="AI209" i="7"/>
  <c r="AJ209" i="7"/>
  <c r="AI210" i="7"/>
  <c r="AJ210" i="7"/>
  <c r="AI211" i="7"/>
  <c r="AJ211" i="7"/>
  <c r="AI212" i="7"/>
  <c r="AJ212" i="7"/>
  <c r="AI213" i="7"/>
  <c r="AJ213" i="7"/>
  <c r="AI214" i="7"/>
  <c r="AJ214" i="7"/>
  <c r="AI215" i="7"/>
  <c r="AJ215" i="7"/>
  <c r="AI216" i="7"/>
  <c r="AJ216" i="7"/>
  <c r="AI217" i="7"/>
  <c r="AJ217" i="7"/>
  <c r="AI218" i="7"/>
  <c r="AJ218" i="7"/>
  <c r="AI219" i="7"/>
  <c r="AJ219" i="7"/>
  <c r="AI220" i="7"/>
  <c r="AJ220" i="7"/>
  <c r="AI221" i="7"/>
  <c r="AJ221" i="7"/>
  <c r="AI222" i="7"/>
  <c r="AJ222" i="7"/>
  <c r="AI223" i="7"/>
  <c r="AJ223" i="7"/>
  <c r="AI224" i="7"/>
  <c r="AJ224" i="7"/>
  <c r="AI225" i="7"/>
  <c r="AJ225" i="7"/>
  <c r="AI226" i="7"/>
  <c r="AJ226" i="7"/>
  <c r="AI227" i="7"/>
  <c r="AJ227" i="7"/>
  <c r="AI228" i="7"/>
  <c r="AJ228" i="7"/>
  <c r="AI229" i="7"/>
  <c r="AJ229" i="7"/>
  <c r="AI230" i="7"/>
  <c r="AJ230" i="7"/>
  <c r="AI231" i="7"/>
  <c r="AJ231" i="7"/>
  <c r="AI232" i="7"/>
  <c r="AJ232" i="7"/>
  <c r="AI233" i="7"/>
  <c r="AJ233" i="7"/>
  <c r="AI234" i="7"/>
  <c r="AJ234" i="7"/>
  <c r="AI235" i="7"/>
  <c r="AJ235" i="7"/>
  <c r="AI236" i="7"/>
  <c r="AJ236" i="7"/>
  <c r="AI237" i="7"/>
  <c r="AJ237" i="7"/>
  <c r="AI238" i="7"/>
  <c r="AJ238" i="7"/>
  <c r="AI239" i="7"/>
  <c r="AJ239" i="7"/>
  <c r="AI240" i="7"/>
  <c r="AJ240" i="7"/>
  <c r="AI241" i="7"/>
  <c r="AJ241" i="7"/>
  <c r="AI242" i="7"/>
  <c r="AJ242" i="7"/>
  <c r="AI243" i="7"/>
  <c r="AJ243" i="7"/>
  <c r="AI244" i="7"/>
  <c r="AJ244" i="7"/>
  <c r="AI245" i="7"/>
  <c r="AJ245" i="7"/>
  <c r="AI246" i="7"/>
  <c r="AJ246" i="7"/>
  <c r="AI247" i="7"/>
  <c r="AJ247" i="7"/>
  <c r="AI248" i="7"/>
  <c r="AJ248" i="7"/>
  <c r="AI249" i="7"/>
  <c r="AJ249" i="7"/>
  <c r="AI250" i="7"/>
  <c r="AJ250" i="7"/>
  <c r="AI251" i="7"/>
  <c r="AJ251" i="7"/>
  <c r="AI252" i="7"/>
  <c r="AJ252" i="7"/>
  <c r="AI253" i="7"/>
  <c r="AJ253" i="7"/>
  <c r="AI254" i="7"/>
  <c r="AJ254" i="7"/>
  <c r="AI255" i="7"/>
  <c r="AJ255" i="7"/>
  <c r="AI256" i="7"/>
  <c r="AJ256" i="7"/>
  <c r="AI257" i="7"/>
  <c r="AJ257" i="7"/>
  <c r="AI258" i="7"/>
  <c r="AJ258" i="7"/>
  <c r="AI259" i="7"/>
  <c r="AJ259" i="7"/>
  <c r="AI260" i="7"/>
  <c r="AJ260" i="7"/>
  <c r="AI261" i="7"/>
  <c r="AJ261" i="7"/>
  <c r="AI262" i="7"/>
  <c r="AJ262" i="7"/>
  <c r="AI263" i="7"/>
  <c r="AJ263" i="7"/>
  <c r="AI264" i="7"/>
  <c r="AJ264" i="7"/>
  <c r="AI265" i="7"/>
  <c r="AJ265" i="7"/>
  <c r="AI266" i="7"/>
  <c r="AJ266" i="7"/>
  <c r="AI267" i="7"/>
  <c r="AJ267" i="7"/>
  <c r="AI268" i="7"/>
  <c r="AJ268" i="7"/>
  <c r="AI269" i="7"/>
  <c r="AJ269" i="7"/>
  <c r="AI270" i="7"/>
  <c r="AJ270" i="7"/>
  <c r="AI271" i="7"/>
  <c r="AJ271" i="7"/>
  <c r="AI272" i="7"/>
  <c r="AJ272" i="7"/>
  <c r="AI273" i="7"/>
  <c r="AJ273" i="7"/>
  <c r="AI274" i="7"/>
  <c r="AJ274" i="7"/>
  <c r="AI275" i="7"/>
  <c r="AJ275" i="7"/>
  <c r="AI276" i="7"/>
  <c r="AJ276" i="7"/>
  <c r="AI277" i="7"/>
  <c r="AJ277" i="7"/>
  <c r="AI278" i="7"/>
  <c r="AJ278" i="7"/>
  <c r="AI279" i="7"/>
  <c r="AJ279" i="7"/>
  <c r="AI280" i="7"/>
  <c r="AJ280" i="7"/>
  <c r="AI281" i="7"/>
  <c r="AJ281" i="7"/>
  <c r="AI282" i="7"/>
  <c r="AJ282" i="7"/>
  <c r="AI283" i="7"/>
  <c r="AJ283" i="7"/>
  <c r="AI284" i="7"/>
  <c r="AJ284" i="7"/>
  <c r="AI285" i="7"/>
  <c r="AJ285" i="7"/>
  <c r="AI286" i="7"/>
  <c r="AJ286" i="7"/>
  <c r="AI287" i="7"/>
  <c r="AJ287" i="7"/>
  <c r="AI288" i="7"/>
  <c r="AJ288" i="7"/>
  <c r="AI289" i="7"/>
  <c r="AJ289" i="7"/>
  <c r="AI290" i="7"/>
  <c r="AJ290" i="7"/>
  <c r="AI291" i="7"/>
  <c r="AJ291" i="7"/>
  <c r="AI292" i="7"/>
  <c r="AJ292" i="7"/>
  <c r="AI293" i="7"/>
  <c r="AJ293" i="7"/>
  <c r="AI294" i="7"/>
  <c r="AJ294" i="7"/>
  <c r="AI295" i="7"/>
  <c r="AJ295" i="7"/>
  <c r="AI296" i="7"/>
  <c r="AJ296" i="7"/>
  <c r="AI297" i="7"/>
  <c r="AJ297" i="7"/>
  <c r="AI298" i="7"/>
  <c r="AJ298" i="7"/>
  <c r="AI299" i="7"/>
  <c r="AJ299" i="7"/>
  <c r="AI300" i="7"/>
  <c r="AJ300" i="7"/>
  <c r="AI301" i="7"/>
  <c r="AJ301" i="7"/>
  <c r="AI302" i="7"/>
  <c r="AJ302" i="7"/>
  <c r="AI303" i="7"/>
  <c r="AJ303" i="7"/>
  <c r="AI304" i="7"/>
  <c r="AJ304" i="7"/>
  <c r="AI305" i="7"/>
  <c r="AJ305" i="7"/>
  <c r="AI306" i="7"/>
  <c r="AJ306" i="7"/>
  <c r="AI307" i="7"/>
  <c r="AJ307" i="7"/>
  <c r="AI308" i="7"/>
  <c r="AJ308" i="7"/>
  <c r="AI309" i="7"/>
  <c r="AJ309" i="7"/>
  <c r="AI310" i="7"/>
  <c r="AJ310" i="7"/>
  <c r="AI311" i="7"/>
  <c r="AJ311" i="7"/>
  <c r="AI312" i="7"/>
  <c r="AJ312" i="7"/>
  <c r="AI313" i="7"/>
  <c r="AJ313" i="7"/>
  <c r="AI314" i="7"/>
  <c r="AJ314" i="7"/>
  <c r="AI315" i="7"/>
  <c r="AJ315" i="7"/>
  <c r="AI316" i="7"/>
  <c r="AJ316" i="7"/>
  <c r="AI317" i="7"/>
  <c r="AJ317" i="7"/>
  <c r="AI318" i="7"/>
  <c r="AJ318" i="7"/>
  <c r="AI319" i="7"/>
  <c r="AJ319" i="7"/>
  <c r="AI320" i="7"/>
  <c r="AJ320" i="7"/>
  <c r="AI321" i="7"/>
  <c r="AJ321" i="7"/>
  <c r="AI322" i="7"/>
  <c r="AJ322" i="7"/>
  <c r="AJ203" i="7"/>
  <c r="AI203" i="7" l="1"/>
  <c r="AG201" i="7"/>
  <c r="M204" i="7"/>
  <c r="M205" i="7"/>
  <c r="AH205" i="7" s="1"/>
  <c r="M206" i="7"/>
  <c r="AH206" i="7" s="1"/>
  <c r="M207" i="7"/>
  <c r="AH207" i="7" s="1"/>
  <c r="M208" i="7"/>
  <c r="AH208" i="7" s="1"/>
  <c r="M209" i="7"/>
  <c r="AH209" i="7" s="1"/>
  <c r="M210" i="7"/>
  <c r="AH210" i="7" s="1"/>
  <c r="M211" i="7"/>
  <c r="AH211" i="7" s="1"/>
  <c r="M212" i="7"/>
  <c r="AH212" i="7" s="1"/>
  <c r="M213" i="7"/>
  <c r="AH213" i="7" s="1"/>
  <c r="M214" i="7"/>
  <c r="AH214" i="7" s="1"/>
  <c r="M215" i="7"/>
  <c r="AH215" i="7" s="1"/>
  <c r="M216" i="7"/>
  <c r="AH216" i="7" s="1"/>
  <c r="M217" i="7"/>
  <c r="AH217" i="7" s="1"/>
  <c r="M218" i="7"/>
  <c r="AH218" i="7" s="1"/>
  <c r="M219" i="7"/>
  <c r="AH219" i="7" s="1"/>
  <c r="M220" i="7"/>
  <c r="AH220" i="7" s="1"/>
  <c r="M221" i="7"/>
  <c r="AH221" i="7" s="1"/>
  <c r="M222" i="7"/>
  <c r="AH222" i="7" s="1"/>
  <c r="M223" i="7"/>
  <c r="AH223" i="7" s="1"/>
  <c r="M224" i="7"/>
  <c r="AH224" i="7" s="1"/>
  <c r="M225" i="7"/>
  <c r="AH225" i="7" s="1"/>
  <c r="M226" i="7"/>
  <c r="AH226" i="7" s="1"/>
  <c r="M227" i="7"/>
  <c r="AH227" i="7" s="1"/>
  <c r="M228" i="7"/>
  <c r="AH228" i="7" s="1"/>
  <c r="M229" i="7"/>
  <c r="AH229" i="7" s="1"/>
  <c r="M230" i="7"/>
  <c r="AH230" i="7" s="1"/>
  <c r="M231" i="7"/>
  <c r="AH231" i="7" s="1"/>
  <c r="M232" i="7"/>
  <c r="AH232" i="7" s="1"/>
  <c r="M233" i="7"/>
  <c r="AH233" i="7" s="1"/>
  <c r="M234" i="7"/>
  <c r="AH234" i="7" s="1"/>
  <c r="M235" i="7"/>
  <c r="AH235" i="7" s="1"/>
  <c r="M236" i="7"/>
  <c r="AH236" i="7" s="1"/>
  <c r="M237" i="7"/>
  <c r="AH237" i="7" s="1"/>
  <c r="M238" i="7"/>
  <c r="AH238" i="7" s="1"/>
  <c r="M239" i="7"/>
  <c r="AH239" i="7" s="1"/>
  <c r="M240" i="7"/>
  <c r="AH240" i="7" s="1"/>
  <c r="M241" i="7"/>
  <c r="AH241" i="7" s="1"/>
  <c r="M242" i="7"/>
  <c r="AH242" i="7" s="1"/>
  <c r="M243" i="7"/>
  <c r="AH243" i="7" s="1"/>
  <c r="M244" i="7"/>
  <c r="AH244" i="7" s="1"/>
  <c r="M245" i="7"/>
  <c r="AH245" i="7" s="1"/>
  <c r="M246" i="7"/>
  <c r="AH246" i="7" s="1"/>
  <c r="M247" i="7"/>
  <c r="AH247" i="7" s="1"/>
  <c r="M248" i="7"/>
  <c r="AH248" i="7" s="1"/>
  <c r="M249" i="7"/>
  <c r="AH249" i="7" s="1"/>
  <c r="M250" i="7"/>
  <c r="AH250" i="7" s="1"/>
  <c r="M251" i="7"/>
  <c r="AH251" i="7" s="1"/>
  <c r="M252" i="7"/>
  <c r="AH252" i="7" s="1"/>
  <c r="M253" i="7"/>
  <c r="AH253" i="7" s="1"/>
  <c r="M254" i="7"/>
  <c r="AH254" i="7" s="1"/>
  <c r="M255" i="7"/>
  <c r="AH255" i="7" s="1"/>
  <c r="M256" i="7"/>
  <c r="AH256" i="7" s="1"/>
  <c r="M257" i="7"/>
  <c r="AH257" i="7" s="1"/>
  <c r="M258" i="7"/>
  <c r="AH258" i="7" s="1"/>
  <c r="M259" i="7"/>
  <c r="AH259" i="7" s="1"/>
  <c r="M260" i="7"/>
  <c r="AH260" i="7" s="1"/>
  <c r="M261" i="7"/>
  <c r="AH261" i="7" s="1"/>
  <c r="M262" i="7"/>
  <c r="AH262" i="7" s="1"/>
  <c r="M263" i="7"/>
  <c r="AH263" i="7" s="1"/>
  <c r="M264" i="7"/>
  <c r="AH264" i="7" s="1"/>
  <c r="M265" i="7"/>
  <c r="AH265" i="7" s="1"/>
  <c r="M266" i="7"/>
  <c r="AH266" i="7" s="1"/>
  <c r="M267" i="7"/>
  <c r="AH267" i="7" s="1"/>
  <c r="M268" i="7"/>
  <c r="AH268" i="7" s="1"/>
  <c r="M269" i="7"/>
  <c r="AH269" i="7" s="1"/>
  <c r="M270" i="7"/>
  <c r="AH270" i="7" s="1"/>
  <c r="M271" i="7"/>
  <c r="AH271" i="7" s="1"/>
  <c r="M272" i="7"/>
  <c r="AH272" i="7" s="1"/>
  <c r="M273" i="7"/>
  <c r="AH273" i="7" s="1"/>
  <c r="M274" i="7"/>
  <c r="AH274" i="7" s="1"/>
  <c r="M275" i="7"/>
  <c r="AH275" i="7" s="1"/>
  <c r="M276" i="7"/>
  <c r="AH276" i="7" s="1"/>
  <c r="M277" i="7"/>
  <c r="AH277" i="7" s="1"/>
  <c r="M278" i="7"/>
  <c r="AH278" i="7" s="1"/>
  <c r="M279" i="7"/>
  <c r="AH279" i="7" s="1"/>
  <c r="M280" i="7"/>
  <c r="AH280" i="7" s="1"/>
  <c r="M281" i="7"/>
  <c r="AH281" i="7" s="1"/>
  <c r="M282" i="7"/>
  <c r="AH282" i="7" s="1"/>
  <c r="M283" i="7"/>
  <c r="AH283" i="7" s="1"/>
  <c r="M284" i="7"/>
  <c r="AH284" i="7" s="1"/>
  <c r="M285" i="7"/>
  <c r="AH285" i="7" s="1"/>
  <c r="M286" i="7"/>
  <c r="AH286" i="7" s="1"/>
  <c r="M287" i="7"/>
  <c r="AH287" i="7" s="1"/>
  <c r="M288" i="7"/>
  <c r="AH288" i="7" s="1"/>
  <c r="M289" i="7"/>
  <c r="AH289" i="7" s="1"/>
  <c r="M290" i="7"/>
  <c r="AH290" i="7" s="1"/>
  <c r="M291" i="7"/>
  <c r="AH291" i="7" s="1"/>
  <c r="M292" i="7"/>
  <c r="AH292" i="7" s="1"/>
  <c r="M293" i="7"/>
  <c r="AH293" i="7" s="1"/>
  <c r="M294" i="7"/>
  <c r="AH294" i="7" s="1"/>
  <c r="M295" i="7"/>
  <c r="AH295" i="7" s="1"/>
  <c r="M296" i="7"/>
  <c r="AH296" i="7" s="1"/>
  <c r="M297" i="7"/>
  <c r="AH297" i="7" s="1"/>
  <c r="M298" i="7"/>
  <c r="AH298" i="7" s="1"/>
  <c r="M299" i="7"/>
  <c r="AH299" i="7" s="1"/>
  <c r="M300" i="7"/>
  <c r="AH300" i="7" s="1"/>
  <c r="M301" i="7"/>
  <c r="AH301" i="7" s="1"/>
  <c r="M302" i="7"/>
  <c r="AH302" i="7" s="1"/>
  <c r="M303" i="7"/>
  <c r="AH303" i="7" s="1"/>
  <c r="M304" i="7"/>
  <c r="AH304" i="7" s="1"/>
  <c r="M305" i="7"/>
  <c r="AH305" i="7" s="1"/>
  <c r="M306" i="7"/>
  <c r="AH306" i="7" s="1"/>
  <c r="M307" i="7"/>
  <c r="AH307" i="7" s="1"/>
  <c r="M308" i="7"/>
  <c r="AH308" i="7" s="1"/>
  <c r="M309" i="7"/>
  <c r="AH309" i="7" s="1"/>
  <c r="M310" i="7"/>
  <c r="AH310" i="7" s="1"/>
  <c r="M311" i="7"/>
  <c r="AH311" i="7" s="1"/>
  <c r="M312" i="7"/>
  <c r="AH312" i="7" s="1"/>
  <c r="M313" i="7"/>
  <c r="AH313" i="7" s="1"/>
  <c r="M314" i="7"/>
  <c r="AH314" i="7" s="1"/>
  <c r="M315" i="7"/>
  <c r="AH315" i="7" s="1"/>
  <c r="M316" i="7"/>
  <c r="AH316" i="7" s="1"/>
  <c r="M317" i="7"/>
  <c r="AH317" i="7" s="1"/>
  <c r="M318" i="7"/>
  <c r="AH318" i="7" s="1"/>
  <c r="M319" i="7"/>
  <c r="AH319" i="7" s="1"/>
  <c r="M320" i="7"/>
  <c r="AH320" i="7" s="1"/>
  <c r="M321" i="7"/>
  <c r="AH321" i="7" s="1"/>
  <c r="M322" i="7"/>
  <c r="AH322" i="7" s="1"/>
  <c r="M203" i="7"/>
  <c r="AH203" i="7" s="1"/>
  <c r="AO203" i="7"/>
  <c r="AN203" i="7"/>
  <c r="AJ187" i="7"/>
  <c r="AK187" i="7"/>
  <c r="AL187" i="7"/>
  <c r="AM187" i="7"/>
  <c r="Z188" i="7"/>
  <c r="AJ69" i="7"/>
  <c r="AK69" i="7"/>
  <c r="AL69" i="7"/>
  <c r="AJ70" i="7"/>
  <c r="AK70" i="7"/>
  <c r="AL70" i="7"/>
  <c r="AJ71" i="7"/>
  <c r="AK71" i="7"/>
  <c r="AL71" i="7"/>
  <c r="AJ72" i="7"/>
  <c r="AK72" i="7"/>
  <c r="AL72" i="7"/>
  <c r="AJ73" i="7"/>
  <c r="AK73" i="7"/>
  <c r="AL73" i="7"/>
  <c r="AJ74" i="7"/>
  <c r="AK74" i="7"/>
  <c r="AL74" i="7"/>
  <c r="AJ75" i="7"/>
  <c r="AK75" i="7"/>
  <c r="AL75" i="7"/>
  <c r="AJ76" i="7"/>
  <c r="AK76" i="7"/>
  <c r="AL76" i="7"/>
  <c r="AJ77" i="7"/>
  <c r="AK77" i="7"/>
  <c r="AL77" i="7"/>
  <c r="AJ78" i="7"/>
  <c r="AK78" i="7"/>
  <c r="AL78" i="7"/>
  <c r="AJ79" i="7"/>
  <c r="AK79" i="7"/>
  <c r="AL79" i="7"/>
  <c r="AJ80" i="7"/>
  <c r="AK80" i="7"/>
  <c r="AL80" i="7"/>
  <c r="AJ81" i="7"/>
  <c r="AK81" i="7"/>
  <c r="AL81" i="7"/>
  <c r="AJ82" i="7"/>
  <c r="AK82" i="7"/>
  <c r="AL82" i="7"/>
  <c r="AJ83" i="7"/>
  <c r="AK83" i="7"/>
  <c r="AL83" i="7"/>
  <c r="AJ84" i="7"/>
  <c r="AK84" i="7"/>
  <c r="AM84" i="7" s="1"/>
  <c r="AL84" i="7"/>
  <c r="AJ85" i="7"/>
  <c r="AK85" i="7"/>
  <c r="AL85" i="7"/>
  <c r="AJ86" i="7"/>
  <c r="AK86" i="7"/>
  <c r="AL86" i="7"/>
  <c r="AJ87" i="7"/>
  <c r="AK87" i="7"/>
  <c r="AL87" i="7"/>
  <c r="AJ88" i="7"/>
  <c r="AK88" i="7"/>
  <c r="AM88" i="7" s="1"/>
  <c r="AL88" i="7"/>
  <c r="AJ89" i="7"/>
  <c r="AK89" i="7"/>
  <c r="AL89" i="7"/>
  <c r="AJ90" i="7"/>
  <c r="AK90" i="7"/>
  <c r="AL90" i="7"/>
  <c r="AJ91" i="7"/>
  <c r="AK91" i="7"/>
  <c r="AL91" i="7"/>
  <c r="AJ92" i="7"/>
  <c r="AK92" i="7"/>
  <c r="AM92" i="7" s="1"/>
  <c r="AL92" i="7"/>
  <c r="AJ93" i="7"/>
  <c r="AK93" i="7"/>
  <c r="AL93" i="7"/>
  <c r="AJ94" i="7"/>
  <c r="AK94" i="7"/>
  <c r="AL94" i="7"/>
  <c r="AJ95" i="7"/>
  <c r="AK95" i="7"/>
  <c r="AL95" i="7"/>
  <c r="AJ96" i="7"/>
  <c r="AK96" i="7"/>
  <c r="AM96" i="7" s="1"/>
  <c r="AL96" i="7"/>
  <c r="AJ97" i="7"/>
  <c r="AK97" i="7"/>
  <c r="AL97" i="7"/>
  <c r="AJ98" i="7"/>
  <c r="AK98" i="7"/>
  <c r="AL98" i="7"/>
  <c r="AJ99" i="7"/>
  <c r="AK99" i="7"/>
  <c r="AL99" i="7"/>
  <c r="AJ100" i="7"/>
  <c r="AK100" i="7"/>
  <c r="AM100" i="7" s="1"/>
  <c r="AL100" i="7"/>
  <c r="AJ101" i="7"/>
  <c r="AK101" i="7"/>
  <c r="AL101" i="7"/>
  <c r="AJ102" i="7"/>
  <c r="AK102" i="7"/>
  <c r="AL102" i="7"/>
  <c r="AJ103" i="7"/>
  <c r="AK103" i="7"/>
  <c r="AL103" i="7"/>
  <c r="AJ104" i="7"/>
  <c r="AK104" i="7"/>
  <c r="AM104" i="7" s="1"/>
  <c r="AL104" i="7"/>
  <c r="AJ105" i="7"/>
  <c r="AK105" i="7"/>
  <c r="AL105" i="7"/>
  <c r="AJ106" i="7"/>
  <c r="AK106" i="7"/>
  <c r="AL106" i="7"/>
  <c r="AJ107" i="7"/>
  <c r="AK107" i="7"/>
  <c r="AL107" i="7"/>
  <c r="AJ108" i="7"/>
  <c r="AK108" i="7"/>
  <c r="AM108" i="7" s="1"/>
  <c r="AL108" i="7"/>
  <c r="AJ109" i="7"/>
  <c r="AK109" i="7"/>
  <c r="AL109" i="7"/>
  <c r="AJ110" i="7"/>
  <c r="AK110" i="7"/>
  <c r="AL110" i="7"/>
  <c r="AJ111" i="7"/>
  <c r="AK111" i="7"/>
  <c r="AL111" i="7"/>
  <c r="AJ112" i="7"/>
  <c r="AK112" i="7"/>
  <c r="AM112" i="7" s="1"/>
  <c r="AL112" i="7"/>
  <c r="AJ113" i="7"/>
  <c r="AK113" i="7"/>
  <c r="AL113" i="7"/>
  <c r="AJ114" i="7"/>
  <c r="AK114" i="7"/>
  <c r="AL114" i="7"/>
  <c r="AJ115" i="7"/>
  <c r="AK115" i="7"/>
  <c r="AL115" i="7"/>
  <c r="AJ116" i="7"/>
  <c r="AK116" i="7"/>
  <c r="AM116" i="7" s="1"/>
  <c r="AL116" i="7"/>
  <c r="AJ117" i="7"/>
  <c r="AK117" i="7"/>
  <c r="AL117" i="7"/>
  <c r="AJ118" i="7"/>
  <c r="AK118" i="7"/>
  <c r="AL118" i="7"/>
  <c r="AJ119" i="7"/>
  <c r="AK119" i="7"/>
  <c r="AL119" i="7"/>
  <c r="AJ120" i="7"/>
  <c r="AK120" i="7"/>
  <c r="AM120" i="7" s="1"/>
  <c r="AL120" i="7"/>
  <c r="AJ121" i="7"/>
  <c r="AK121" i="7"/>
  <c r="AL121" i="7"/>
  <c r="AJ122" i="7"/>
  <c r="AK122" i="7"/>
  <c r="AL122" i="7"/>
  <c r="AJ123" i="7"/>
  <c r="AM123" i="7" s="1"/>
  <c r="AK123" i="7"/>
  <c r="AL123" i="7"/>
  <c r="AJ124" i="7"/>
  <c r="AM124" i="7" s="1"/>
  <c r="AK124" i="7"/>
  <c r="AL124" i="7"/>
  <c r="AJ125" i="7"/>
  <c r="AM125" i="7" s="1"/>
  <c r="AK125" i="7"/>
  <c r="AL125" i="7"/>
  <c r="AJ126" i="7"/>
  <c r="AM126" i="7" s="1"/>
  <c r="AK126" i="7"/>
  <c r="AL126" i="7"/>
  <c r="AJ127" i="7"/>
  <c r="AM127" i="7" s="1"/>
  <c r="AK127" i="7"/>
  <c r="AL127" i="7"/>
  <c r="AJ128" i="7"/>
  <c r="AM128" i="7" s="1"/>
  <c r="AK128" i="7"/>
  <c r="AL128" i="7"/>
  <c r="AJ129" i="7"/>
  <c r="AM129" i="7" s="1"/>
  <c r="AK129" i="7"/>
  <c r="AL129" i="7"/>
  <c r="AJ130" i="7"/>
  <c r="AM130" i="7" s="1"/>
  <c r="AK130" i="7"/>
  <c r="AL130" i="7"/>
  <c r="AJ131" i="7"/>
  <c r="AM131" i="7" s="1"/>
  <c r="AK131" i="7"/>
  <c r="AL131" i="7"/>
  <c r="AJ132" i="7"/>
  <c r="AM132" i="7" s="1"/>
  <c r="AK132" i="7"/>
  <c r="AL132" i="7"/>
  <c r="AJ133" i="7"/>
  <c r="AM133" i="7" s="1"/>
  <c r="AK133" i="7"/>
  <c r="AL133" i="7"/>
  <c r="AJ134" i="7"/>
  <c r="AM134" i="7" s="1"/>
  <c r="AK134" i="7"/>
  <c r="AL134" i="7"/>
  <c r="AJ135" i="7"/>
  <c r="AM135" i="7" s="1"/>
  <c r="AK135" i="7"/>
  <c r="AL135" i="7"/>
  <c r="AJ136" i="7"/>
  <c r="AM136" i="7" s="1"/>
  <c r="AK136" i="7"/>
  <c r="AL136" i="7"/>
  <c r="AJ137" i="7"/>
  <c r="AM137" i="7" s="1"/>
  <c r="AK137" i="7"/>
  <c r="AL137" i="7"/>
  <c r="AJ138" i="7"/>
  <c r="AM138" i="7" s="1"/>
  <c r="AK138" i="7"/>
  <c r="AL138" i="7"/>
  <c r="AJ139" i="7"/>
  <c r="AM139" i="7" s="1"/>
  <c r="AK139" i="7"/>
  <c r="AL139" i="7"/>
  <c r="AJ140" i="7"/>
  <c r="AM140" i="7" s="1"/>
  <c r="AK140" i="7"/>
  <c r="AL140" i="7"/>
  <c r="AJ141" i="7"/>
  <c r="AM141" i="7" s="1"/>
  <c r="AK141" i="7"/>
  <c r="AL141" i="7"/>
  <c r="AJ142" i="7"/>
  <c r="AM142" i="7" s="1"/>
  <c r="AK142" i="7"/>
  <c r="AL142" i="7"/>
  <c r="AJ143" i="7"/>
  <c r="AM143" i="7" s="1"/>
  <c r="AK143" i="7"/>
  <c r="AL143" i="7"/>
  <c r="AJ144" i="7"/>
  <c r="AM144" i="7" s="1"/>
  <c r="AK144" i="7"/>
  <c r="AL144" i="7"/>
  <c r="AJ145" i="7"/>
  <c r="AM145" i="7" s="1"/>
  <c r="AK145" i="7"/>
  <c r="AL145" i="7"/>
  <c r="AJ146" i="7"/>
  <c r="AM146" i="7" s="1"/>
  <c r="AK146" i="7"/>
  <c r="AL146" i="7"/>
  <c r="AJ147" i="7"/>
  <c r="AM147" i="7" s="1"/>
  <c r="AK147" i="7"/>
  <c r="AL147" i="7"/>
  <c r="AJ148" i="7"/>
  <c r="AM148" i="7" s="1"/>
  <c r="AK148" i="7"/>
  <c r="AL148" i="7"/>
  <c r="AJ149" i="7"/>
  <c r="AM149" i="7" s="1"/>
  <c r="AK149" i="7"/>
  <c r="AL149" i="7"/>
  <c r="AJ150" i="7"/>
  <c r="AM150" i="7" s="1"/>
  <c r="AK150" i="7"/>
  <c r="AL150" i="7"/>
  <c r="AJ151" i="7"/>
  <c r="AM151" i="7" s="1"/>
  <c r="AK151" i="7"/>
  <c r="AL151" i="7"/>
  <c r="AJ152" i="7"/>
  <c r="AM152" i="7" s="1"/>
  <c r="AK152" i="7"/>
  <c r="AL152" i="7"/>
  <c r="AJ153" i="7"/>
  <c r="AM153" i="7" s="1"/>
  <c r="AK153" i="7"/>
  <c r="AL153" i="7"/>
  <c r="AJ154" i="7"/>
  <c r="AM154" i="7" s="1"/>
  <c r="AK154" i="7"/>
  <c r="AL154" i="7"/>
  <c r="AJ155" i="7"/>
  <c r="AM155" i="7" s="1"/>
  <c r="AK155" i="7"/>
  <c r="AL155" i="7"/>
  <c r="AJ156" i="7"/>
  <c r="AM156" i="7" s="1"/>
  <c r="AK156" i="7"/>
  <c r="AL156" i="7"/>
  <c r="AJ157" i="7"/>
  <c r="AM157" i="7" s="1"/>
  <c r="AK157" i="7"/>
  <c r="AL157" i="7"/>
  <c r="AJ158" i="7"/>
  <c r="AM158" i="7" s="1"/>
  <c r="AK158" i="7"/>
  <c r="AL158" i="7"/>
  <c r="AJ159" i="7"/>
  <c r="AM159" i="7" s="1"/>
  <c r="AK159" i="7"/>
  <c r="AL159" i="7"/>
  <c r="AJ160" i="7"/>
  <c r="AM160" i="7" s="1"/>
  <c r="AK160" i="7"/>
  <c r="AL160" i="7"/>
  <c r="AJ161" i="7"/>
  <c r="AM161" i="7" s="1"/>
  <c r="AK161" i="7"/>
  <c r="AL161" i="7"/>
  <c r="AJ162" i="7"/>
  <c r="AM162" i="7" s="1"/>
  <c r="AK162" i="7"/>
  <c r="AL162" i="7"/>
  <c r="AJ163" i="7"/>
  <c r="AM163" i="7" s="1"/>
  <c r="AK163" i="7"/>
  <c r="AL163" i="7"/>
  <c r="AJ164" i="7"/>
  <c r="AM164" i="7" s="1"/>
  <c r="AK164" i="7"/>
  <c r="AL164" i="7"/>
  <c r="AJ165" i="7"/>
  <c r="AM165" i="7" s="1"/>
  <c r="AK165" i="7"/>
  <c r="AL165" i="7"/>
  <c r="AJ166" i="7"/>
  <c r="AM166" i="7" s="1"/>
  <c r="AK166" i="7"/>
  <c r="AL166" i="7"/>
  <c r="AJ167" i="7"/>
  <c r="AM167" i="7" s="1"/>
  <c r="AK167" i="7"/>
  <c r="AL167" i="7"/>
  <c r="AJ168" i="7"/>
  <c r="AM168" i="7" s="1"/>
  <c r="AK168" i="7"/>
  <c r="AL168" i="7"/>
  <c r="AJ169" i="7"/>
  <c r="AM169" i="7" s="1"/>
  <c r="AK169" i="7"/>
  <c r="AL169" i="7"/>
  <c r="AJ170" i="7"/>
  <c r="AM170" i="7" s="1"/>
  <c r="AK170" i="7"/>
  <c r="AL170" i="7"/>
  <c r="AJ171" i="7"/>
  <c r="AM171" i="7" s="1"/>
  <c r="AK171" i="7"/>
  <c r="AL171" i="7"/>
  <c r="AJ172" i="7"/>
  <c r="AM172" i="7" s="1"/>
  <c r="AK172" i="7"/>
  <c r="AL172" i="7"/>
  <c r="AJ173" i="7"/>
  <c r="AM173" i="7" s="1"/>
  <c r="AK173" i="7"/>
  <c r="AL173" i="7"/>
  <c r="AJ174" i="7"/>
  <c r="AM174" i="7" s="1"/>
  <c r="AK174" i="7"/>
  <c r="AL174" i="7"/>
  <c r="AJ175" i="7"/>
  <c r="AM175" i="7" s="1"/>
  <c r="AK175" i="7"/>
  <c r="AL175" i="7"/>
  <c r="AJ176" i="7"/>
  <c r="AM176" i="7" s="1"/>
  <c r="AK176" i="7"/>
  <c r="AL176" i="7"/>
  <c r="AJ177" i="7"/>
  <c r="AM177" i="7" s="1"/>
  <c r="AK177" i="7"/>
  <c r="AL177" i="7"/>
  <c r="AJ178" i="7"/>
  <c r="AM178" i="7" s="1"/>
  <c r="AK178" i="7"/>
  <c r="AL178" i="7"/>
  <c r="AJ179" i="7"/>
  <c r="AM179" i="7" s="1"/>
  <c r="AK179" i="7"/>
  <c r="AL179" i="7"/>
  <c r="AJ180" i="7"/>
  <c r="AM180" i="7" s="1"/>
  <c r="AK180" i="7"/>
  <c r="AL180" i="7"/>
  <c r="AJ181" i="7"/>
  <c r="AM181" i="7" s="1"/>
  <c r="AK181" i="7"/>
  <c r="AL181" i="7"/>
  <c r="AJ182" i="7"/>
  <c r="AM182" i="7" s="1"/>
  <c r="AK182" i="7"/>
  <c r="AL182" i="7"/>
  <c r="AJ183" i="7"/>
  <c r="AM183" i="7" s="1"/>
  <c r="AK183" i="7"/>
  <c r="AL183" i="7"/>
  <c r="AJ184" i="7"/>
  <c r="AM184" i="7" s="1"/>
  <c r="AK184" i="7"/>
  <c r="AL184" i="7"/>
  <c r="AJ185" i="7"/>
  <c r="AM185" i="7" s="1"/>
  <c r="AK185" i="7"/>
  <c r="AL185" i="7"/>
  <c r="AJ186" i="7"/>
  <c r="AM186" i="7" s="1"/>
  <c r="AK186" i="7"/>
  <c r="AL186" i="7"/>
  <c r="AL68" i="7"/>
  <c r="AK68" i="7"/>
  <c r="AJ68" i="7"/>
  <c r="B56" i="7"/>
  <c r="B38" i="7"/>
  <c r="AM121" i="7" l="1"/>
  <c r="AM117" i="7"/>
  <c r="AM113" i="7"/>
  <c r="AM109" i="7"/>
  <c r="AM105" i="7"/>
  <c r="AM101" i="7"/>
  <c r="AM97" i="7"/>
  <c r="AM93" i="7"/>
  <c r="AM89" i="7"/>
  <c r="AM85" i="7"/>
  <c r="AM81" i="7"/>
  <c r="AM77" i="7"/>
  <c r="AM73" i="7"/>
  <c r="AM69" i="7"/>
  <c r="K203" i="7"/>
  <c r="AK208" i="7"/>
  <c r="AK212" i="7"/>
  <c r="AK216" i="7"/>
  <c r="AK220" i="7"/>
  <c r="AK224" i="7"/>
  <c r="AK228" i="7"/>
  <c r="AK232" i="7"/>
  <c r="AK236" i="7"/>
  <c r="AK240" i="7"/>
  <c r="AK244" i="7"/>
  <c r="AK248" i="7"/>
  <c r="AK252" i="7"/>
  <c r="AK256" i="7"/>
  <c r="AK260" i="7"/>
  <c r="AK264" i="7"/>
  <c r="AK268" i="7"/>
  <c r="AK272" i="7"/>
  <c r="AK276" i="7"/>
  <c r="AK280" i="7"/>
  <c r="AK284" i="7"/>
  <c r="AK288" i="7"/>
  <c r="AK292" i="7"/>
  <c r="AK296" i="7"/>
  <c r="AK300" i="7"/>
  <c r="AK304" i="7"/>
  <c r="AK308" i="7"/>
  <c r="AK312" i="7"/>
  <c r="AK316" i="7"/>
  <c r="AK320" i="7"/>
  <c r="AK214" i="7"/>
  <c r="AK270" i="7"/>
  <c r="AK282" i="7"/>
  <c r="AK290" i="7"/>
  <c r="AK298" i="7"/>
  <c r="AK302" i="7"/>
  <c r="AK306" i="7"/>
  <c r="AK310" i="7"/>
  <c r="AK314" i="7"/>
  <c r="AK318" i="7"/>
  <c r="AK322" i="7"/>
  <c r="AK207" i="7"/>
  <c r="AK215" i="7"/>
  <c r="AK219" i="7"/>
  <c r="AK223" i="7"/>
  <c r="AK227" i="7"/>
  <c r="AK231" i="7"/>
  <c r="AK235" i="7"/>
  <c r="AK239" i="7"/>
  <c r="AK243" i="7"/>
  <c r="AK247" i="7"/>
  <c r="AK251" i="7"/>
  <c r="AK255" i="7"/>
  <c r="AK259" i="7"/>
  <c r="AK263" i="7"/>
  <c r="AK267" i="7"/>
  <c r="AK275" i="7"/>
  <c r="AK279" i="7"/>
  <c r="AK287" i="7"/>
  <c r="AK291" i="7"/>
  <c r="AK299" i="7"/>
  <c r="AK303" i="7"/>
  <c r="AK311" i="7"/>
  <c r="AK319" i="7"/>
  <c r="AK209" i="7"/>
  <c r="AK213" i="7"/>
  <c r="AK217" i="7"/>
  <c r="AK221" i="7"/>
  <c r="AK225" i="7"/>
  <c r="AK229" i="7"/>
  <c r="AK233" i="7"/>
  <c r="AK237" i="7"/>
  <c r="AK241" i="7"/>
  <c r="AK245" i="7"/>
  <c r="AK249" i="7"/>
  <c r="AK253" i="7"/>
  <c r="AK257" i="7"/>
  <c r="AK261" i="7"/>
  <c r="AK265" i="7"/>
  <c r="AK269" i="7"/>
  <c r="AK273" i="7"/>
  <c r="AK277" i="7"/>
  <c r="AK281" i="7"/>
  <c r="AK285" i="7"/>
  <c r="AK289" i="7"/>
  <c r="AK293" i="7"/>
  <c r="AK297" i="7"/>
  <c r="AK301" i="7"/>
  <c r="AK305" i="7"/>
  <c r="AK309" i="7"/>
  <c r="AK313" i="7"/>
  <c r="AK317" i="7"/>
  <c r="AK321" i="7"/>
  <c r="AK210" i="7"/>
  <c r="AK218" i="7"/>
  <c r="AK222" i="7"/>
  <c r="AK226" i="7"/>
  <c r="AK230" i="7"/>
  <c r="AK234" i="7"/>
  <c r="AK238" i="7"/>
  <c r="AK242" i="7"/>
  <c r="AK246" i="7"/>
  <c r="AK250" i="7"/>
  <c r="AK254" i="7"/>
  <c r="AK258" i="7"/>
  <c r="AK262" i="7"/>
  <c r="AK266" i="7"/>
  <c r="AK274" i="7"/>
  <c r="AK278" i="7"/>
  <c r="AK286" i="7"/>
  <c r="AK294" i="7"/>
  <c r="AK211" i="7"/>
  <c r="AK271" i="7"/>
  <c r="AK283" i="7"/>
  <c r="AK295" i="7"/>
  <c r="AK307" i="7"/>
  <c r="AK315" i="7"/>
  <c r="AK203" i="7"/>
  <c r="AH204" i="7"/>
  <c r="M323" i="7"/>
  <c r="AM122" i="7"/>
  <c r="AM114" i="7"/>
  <c r="AM106" i="7"/>
  <c r="AM98" i="7"/>
  <c r="AM90" i="7"/>
  <c r="AM82" i="7"/>
  <c r="AM78" i="7"/>
  <c r="AM119" i="7"/>
  <c r="AM115" i="7"/>
  <c r="AM111" i="7"/>
  <c r="AM107" i="7"/>
  <c r="AM103" i="7"/>
  <c r="AM99" i="7"/>
  <c r="AM95" i="7"/>
  <c r="AM91" i="7"/>
  <c r="AM87" i="7"/>
  <c r="AM83" i="7"/>
  <c r="AM79" i="7"/>
  <c r="AM75" i="7"/>
  <c r="AM71" i="7"/>
  <c r="AM118" i="7"/>
  <c r="AM110" i="7"/>
  <c r="AM102" i="7"/>
  <c r="AM94" i="7"/>
  <c r="AM86" i="7"/>
  <c r="AM74" i="7"/>
  <c r="AM70" i="7"/>
  <c r="AM80" i="7"/>
  <c r="AM76" i="7"/>
  <c r="AM72" i="7"/>
  <c r="B10" i="6"/>
  <c r="B10" i="5"/>
  <c r="AK339" i="7"/>
  <c r="AL339" i="7" s="1"/>
  <c r="AK340" i="7"/>
  <c r="AK341" i="7"/>
  <c r="AK342" i="7"/>
  <c r="AL342" i="7" s="1"/>
  <c r="AK343" i="7"/>
  <c r="AK344" i="7"/>
  <c r="AK345" i="7"/>
  <c r="AK346" i="7"/>
  <c r="AK347" i="7"/>
  <c r="AK348" i="7"/>
  <c r="AK349" i="7"/>
  <c r="AK350" i="7"/>
  <c r="AK351" i="7"/>
  <c r="AK352" i="7"/>
  <c r="AK353" i="7"/>
  <c r="AK354" i="7"/>
  <c r="AK355" i="7"/>
  <c r="AK356" i="7"/>
  <c r="AK357" i="7"/>
  <c r="AK358" i="7"/>
  <c r="AK359" i="7"/>
  <c r="AK360" i="7"/>
  <c r="AK361" i="7"/>
  <c r="AK362"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0" i="7"/>
  <c r="D301" i="7"/>
  <c r="D302" i="7"/>
  <c r="D303" i="7"/>
  <c r="D304" i="7"/>
  <c r="D305" i="7"/>
  <c r="D306" i="7"/>
  <c r="D307" i="7"/>
  <c r="D308" i="7"/>
  <c r="D309" i="7"/>
  <c r="D310" i="7"/>
  <c r="D311" i="7"/>
  <c r="D312" i="7"/>
  <c r="D313" i="7"/>
  <c r="D314" i="7"/>
  <c r="D315" i="7"/>
  <c r="D316" i="7"/>
  <c r="D317" i="7"/>
  <c r="D318" i="7"/>
  <c r="D319" i="7"/>
  <c r="D320" i="7"/>
  <c r="D321" i="7"/>
  <c r="D322" i="7"/>
  <c r="D203" i="7"/>
  <c r="AG32" i="7"/>
  <c r="B37" i="7"/>
  <c r="B8" i="7"/>
  <c r="B10" i="9"/>
  <c r="B10" i="11"/>
  <c r="N9" i="1"/>
  <c r="N10" i="6" s="1"/>
  <c r="AM203" i="7" l="1"/>
  <c r="N10" i="5"/>
  <c r="N10" i="11"/>
  <c r="N10" i="9"/>
  <c r="N8" i="7"/>
  <c r="AG52" i="7"/>
  <c r="B55" i="7" s="1"/>
  <c r="AG66" i="7"/>
  <c r="AN204" i="7"/>
  <c r="AO204" i="7"/>
  <c r="AN205" i="7"/>
  <c r="AO205" i="7"/>
  <c r="AN206" i="7"/>
  <c r="AO206" i="7"/>
  <c r="AN207" i="7"/>
  <c r="AO207" i="7"/>
  <c r="AN208" i="7"/>
  <c r="AO208" i="7"/>
  <c r="AN209" i="7"/>
  <c r="AO209" i="7"/>
  <c r="AN210" i="7"/>
  <c r="AO210" i="7"/>
  <c r="AN211" i="7"/>
  <c r="AO211" i="7"/>
  <c r="AN212" i="7"/>
  <c r="AO212" i="7"/>
  <c r="AN213" i="7"/>
  <c r="K213" i="7" s="1"/>
  <c r="AM213" i="7" s="1"/>
  <c r="AO213" i="7"/>
  <c r="AN214" i="7"/>
  <c r="K214" i="7" s="1"/>
  <c r="AM214" i="7" s="1"/>
  <c r="AO214" i="7"/>
  <c r="AN215" i="7"/>
  <c r="K215" i="7" s="1"/>
  <c r="AM215" i="7" s="1"/>
  <c r="AO215" i="7"/>
  <c r="AN216" i="7"/>
  <c r="K216" i="7" s="1"/>
  <c r="AM216" i="7" s="1"/>
  <c r="AO216" i="7"/>
  <c r="AN217" i="7"/>
  <c r="K217" i="7" s="1"/>
  <c r="AM217" i="7" s="1"/>
  <c r="AO217" i="7"/>
  <c r="AN218" i="7"/>
  <c r="K218" i="7" s="1"/>
  <c r="AM218" i="7" s="1"/>
  <c r="AO218" i="7"/>
  <c r="AN219" i="7"/>
  <c r="K219" i="7" s="1"/>
  <c r="AM219" i="7" s="1"/>
  <c r="AO219" i="7"/>
  <c r="AN220" i="7"/>
  <c r="K220" i="7" s="1"/>
  <c r="AM220" i="7" s="1"/>
  <c r="AO220" i="7"/>
  <c r="AN221" i="7"/>
  <c r="K221" i="7" s="1"/>
  <c r="AM221" i="7" s="1"/>
  <c r="AO221" i="7"/>
  <c r="AN222" i="7"/>
  <c r="K222" i="7" s="1"/>
  <c r="AM222" i="7" s="1"/>
  <c r="AO222" i="7"/>
  <c r="AN223" i="7"/>
  <c r="K223" i="7" s="1"/>
  <c r="AM223" i="7" s="1"/>
  <c r="AO223" i="7"/>
  <c r="AN224" i="7"/>
  <c r="K224" i="7" s="1"/>
  <c r="AM224" i="7" s="1"/>
  <c r="AO224" i="7"/>
  <c r="AN225" i="7"/>
  <c r="K225" i="7" s="1"/>
  <c r="AM225" i="7" s="1"/>
  <c r="AO225" i="7"/>
  <c r="AN226" i="7"/>
  <c r="K226" i="7" s="1"/>
  <c r="AM226" i="7" s="1"/>
  <c r="AO226" i="7"/>
  <c r="AN227" i="7"/>
  <c r="K227" i="7" s="1"/>
  <c r="AM227" i="7" s="1"/>
  <c r="AO227" i="7"/>
  <c r="AN228" i="7"/>
  <c r="K228" i="7" s="1"/>
  <c r="AM228" i="7" s="1"/>
  <c r="AO228" i="7"/>
  <c r="AN229" i="7"/>
  <c r="K229" i="7" s="1"/>
  <c r="AM229" i="7" s="1"/>
  <c r="AO229" i="7"/>
  <c r="AN230" i="7"/>
  <c r="K230" i="7" s="1"/>
  <c r="AM230" i="7" s="1"/>
  <c r="AO230" i="7"/>
  <c r="AN231" i="7"/>
  <c r="K231" i="7" s="1"/>
  <c r="AM231" i="7" s="1"/>
  <c r="AO231" i="7"/>
  <c r="AN232" i="7"/>
  <c r="K232" i="7" s="1"/>
  <c r="AM232" i="7" s="1"/>
  <c r="AO232" i="7"/>
  <c r="AN233" i="7"/>
  <c r="K233" i="7" s="1"/>
  <c r="AM233" i="7" s="1"/>
  <c r="AO233" i="7"/>
  <c r="AN234" i="7"/>
  <c r="K234" i="7" s="1"/>
  <c r="AM234" i="7" s="1"/>
  <c r="AO234" i="7"/>
  <c r="AN235" i="7"/>
  <c r="K235" i="7" s="1"/>
  <c r="AM235" i="7" s="1"/>
  <c r="AO235" i="7"/>
  <c r="AN236" i="7"/>
  <c r="K236" i="7" s="1"/>
  <c r="AM236" i="7" s="1"/>
  <c r="AO236" i="7"/>
  <c r="AN237" i="7"/>
  <c r="K237" i="7" s="1"/>
  <c r="AM237" i="7" s="1"/>
  <c r="AO237" i="7"/>
  <c r="AN238" i="7"/>
  <c r="K238" i="7" s="1"/>
  <c r="AM238" i="7" s="1"/>
  <c r="AO238" i="7"/>
  <c r="AN239" i="7"/>
  <c r="K239" i="7" s="1"/>
  <c r="AM239" i="7" s="1"/>
  <c r="AO239" i="7"/>
  <c r="AN240" i="7"/>
  <c r="K240" i="7" s="1"/>
  <c r="AM240" i="7" s="1"/>
  <c r="AO240" i="7"/>
  <c r="AN241" i="7"/>
  <c r="K241" i="7" s="1"/>
  <c r="AM241" i="7" s="1"/>
  <c r="AO241" i="7"/>
  <c r="AN242" i="7"/>
  <c r="K242" i="7" s="1"/>
  <c r="AM242" i="7" s="1"/>
  <c r="AO242" i="7"/>
  <c r="AN243" i="7"/>
  <c r="K243" i="7" s="1"/>
  <c r="AM243" i="7" s="1"/>
  <c r="AO243" i="7"/>
  <c r="AN244" i="7"/>
  <c r="K244" i="7" s="1"/>
  <c r="AM244" i="7" s="1"/>
  <c r="AO244" i="7"/>
  <c r="AN245" i="7"/>
  <c r="K245" i="7" s="1"/>
  <c r="AM245" i="7" s="1"/>
  <c r="AO245" i="7"/>
  <c r="AN246" i="7"/>
  <c r="K246" i="7" s="1"/>
  <c r="AM246" i="7" s="1"/>
  <c r="AO246" i="7"/>
  <c r="AN247" i="7"/>
  <c r="K247" i="7" s="1"/>
  <c r="AM247" i="7" s="1"/>
  <c r="AO247" i="7"/>
  <c r="AN248" i="7"/>
  <c r="K248" i="7" s="1"/>
  <c r="AM248" i="7" s="1"/>
  <c r="AO248" i="7"/>
  <c r="AN249" i="7"/>
  <c r="K249" i="7" s="1"/>
  <c r="AM249" i="7" s="1"/>
  <c r="AO249" i="7"/>
  <c r="AN250" i="7"/>
  <c r="K250" i="7" s="1"/>
  <c r="AM250" i="7" s="1"/>
  <c r="AO250" i="7"/>
  <c r="AN251" i="7"/>
  <c r="K251" i="7" s="1"/>
  <c r="AM251" i="7" s="1"/>
  <c r="AO251" i="7"/>
  <c r="AN252" i="7"/>
  <c r="K252" i="7" s="1"/>
  <c r="AM252" i="7" s="1"/>
  <c r="AO252" i="7"/>
  <c r="AN253" i="7"/>
  <c r="K253" i="7" s="1"/>
  <c r="AM253" i="7" s="1"/>
  <c r="AO253" i="7"/>
  <c r="AN254" i="7"/>
  <c r="K254" i="7" s="1"/>
  <c r="AM254" i="7" s="1"/>
  <c r="AO254" i="7"/>
  <c r="AN255" i="7"/>
  <c r="K255" i="7" s="1"/>
  <c r="AM255" i="7" s="1"/>
  <c r="AO255" i="7"/>
  <c r="AN256" i="7"/>
  <c r="K256" i="7" s="1"/>
  <c r="AM256" i="7" s="1"/>
  <c r="AO256" i="7"/>
  <c r="AN257" i="7"/>
  <c r="K257" i="7" s="1"/>
  <c r="AM257" i="7" s="1"/>
  <c r="AO257" i="7"/>
  <c r="AN258" i="7"/>
  <c r="K258" i="7" s="1"/>
  <c r="AM258" i="7" s="1"/>
  <c r="AO258" i="7"/>
  <c r="AN259" i="7"/>
  <c r="K259" i="7" s="1"/>
  <c r="AM259" i="7" s="1"/>
  <c r="AO259" i="7"/>
  <c r="AN260" i="7"/>
  <c r="K260" i="7" s="1"/>
  <c r="AM260" i="7" s="1"/>
  <c r="AO260" i="7"/>
  <c r="AN261" i="7"/>
  <c r="K261" i="7" s="1"/>
  <c r="AM261" i="7" s="1"/>
  <c r="AO261" i="7"/>
  <c r="AN262" i="7"/>
  <c r="K262" i="7" s="1"/>
  <c r="AM262" i="7" s="1"/>
  <c r="AO262" i="7"/>
  <c r="AN263" i="7"/>
  <c r="K263" i="7" s="1"/>
  <c r="AM263" i="7" s="1"/>
  <c r="AO263" i="7"/>
  <c r="AN264" i="7"/>
  <c r="K264" i="7" s="1"/>
  <c r="AM264" i="7" s="1"/>
  <c r="AO264" i="7"/>
  <c r="AN265" i="7"/>
  <c r="K265" i="7" s="1"/>
  <c r="AM265" i="7" s="1"/>
  <c r="AO265" i="7"/>
  <c r="AN266" i="7"/>
  <c r="K266" i="7" s="1"/>
  <c r="AM266" i="7" s="1"/>
  <c r="AO266" i="7"/>
  <c r="AN267" i="7"/>
  <c r="K267" i="7" s="1"/>
  <c r="AM267" i="7" s="1"/>
  <c r="AO267" i="7"/>
  <c r="AN268" i="7"/>
  <c r="K268" i="7" s="1"/>
  <c r="AM268" i="7" s="1"/>
  <c r="AO268" i="7"/>
  <c r="AN269" i="7"/>
  <c r="K269" i="7" s="1"/>
  <c r="AM269" i="7" s="1"/>
  <c r="AO269" i="7"/>
  <c r="AN270" i="7"/>
  <c r="K270" i="7" s="1"/>
  <c r="AM270" i="7" s="1"/>
  <c r="AO270" i="7"/>
  <c r="AN271" i="7"/>
  <c r="K271" i="7" s="1"/>
  <c r="AM271" i="7" s="1"/>
  <c r="AO271" i="7"/>
  <c r="AN272" i="7"/>
  <c r="K272" i="7" s="1"/>
  <c r="AM272" i="7" s="1"/>
  <c r="AO272" i="7"/>
  <c r="AN273" i="7"/>
  <c r="K273" i="7" s="1"/>
  <c r="AM273" i="7" s="1"/>
  <c r="AO273" i="7"/>
  <c r="AN274" i="7"/>
  <c r="K274" i="7" s="1"/>
  <c r="AM274" i="7" s="1"/>
  <c r="AO274" i="7"/>
  <c r="AN275" i="7"/>
  <c r="K275" i="7" s="1"/>
  <c r="AM275" i="7" s="1"/>
  <c r="AO275" i="7"/>
  <c r="AN276" i="7"/>
  <c r="K276" i="7" s="1"/>
  <c r="AM276" i="7" s="1"/>
  <c r="AO276" i="7"/>
  <c r="AN277" i="7"/>
  <c r="K277" i="7" s="1"/>
  <c r="AM277" i="7" s="1"/>
  <c r="AO277" i="7"/>
  <c r="AN278" i="7"/>
  <c r="K278" i="7" s="1"/>
  <c r="AM278" i="7" s="1"/>
  <c r="AO278" i="7"/>
  <c r="AN279" i="7"/>
  <c r="K279" i="7" s="1"/>
  <c r="AM279" i="7" s="1"/>
  <c r="AO279" i="7"/>
  <c r="AN280" i="7"/>
  <c r="K280" i="7" s="1"/>
  <c r="AM280" i="7" s="1"/>
  <c r="AO280" i="7"/>
  <c r="AN281" i="7"/>
  <c r="K281" i="7" s="1"/>
  <c r="AM281" i="7" s="1"/>
  <c r="AO281" i="7"/>
  <c r="AN282" i="7"/>
  <c r="K282" i="7" s="1"/>
  <c r="AM282" i="7" s="1"/>
  <c r="AO282" i="7"/>
  <c r="AN283" i="7"/>
  <c r="K283" i="7" s="1"/>
  <c r="AM283" i="7" s="1"/>
  <c r="AO283" i="7"/>
  <c r="AN284" i="7"/>
  <c r="K284" i="7" s="1"/>
  <c r="AM284" i="7" s="1"/>
  <c r="AO284" i="7"/>
  <c r="AN285" i="7"/>
  <c r="K285" i="7" s="1"/>
  <c r="AM285" i="7" s="1"/>
  <c r="AO285" i="7"/>
  <c r="AN286" i="7"/>
  <c r="K286" i="7" s="1"/>
  <c r="AM286" i="7" s="1"/>
  <c r="AO286" i="7"/>
  <c r="AN287" i="7"/>
  <c r="K287" i="7" s="1"/>
  <c r="AM287" i="7" s="1"/>
  <c r="AO287" i="7"/>
  <c r="AN288" i="7"/>
  <c r="K288" i="7" s="1"/>
  <c r="AM288" i="7" s="1"/>
  <c r="AO288" i="7"/>
  <c r="AN289" i="7"/>
  <c r="K289" i="7" s="1"/>
  <c r="AM289" i="7" s="1"/>
  <c r="AO289" i="7"/>
  <c r="AN290" i="7"/>
  <c r="K290" i="7" s="1"/>
  <c r="AM290" i="7" s="1"/>
  <c r="AO290" i="7"/>
  <c r="AN291" i="7"/>
  <c r="K291" i="7" s="1"/>
  <c r="AM291" i="7" s="1"/>
  <c r="AO291" i="7"/>
  <c r="AN292" i="7"/>
  <c r="K292" i="7" s="1"/>
  <c r="AM292" i="7" s="1"/>
  <c r="AO292" i="7"/>
  <c r="AN293" i="7"/>
  <c r="K293" i="7" s="1"/>
  <c r="AM293" i="7" s="1"/>
  <c r="AO293" i="7"/>
  <c r="AN294" i="7"/>
  <c r="K294" i="7" s="1"/>
  <c r="AM294" i="7" s="1"/>
  <c r="AO294" i="7"/>
  <c r="AN295" i="7"/>
  <c r="K295" i="7" s="1"/>
  <c r="AM295" i="7" s="1"/>
  <c r="AO295" i="7"/>
  <c r="AN296" i="7"/>
  <c r="K296" i="7" s="1"/>
  <c r="AM296" i="7" s="1"/>
  <c r="AO296" i="7"/>
  <c r="AN297" i="7"/>
  <c r="K297" i="7" s="1"/>
  <c r="AM297" i="7" s="1"/>
  <c r="AO297" i="7"/>
  <c r="AN298" i="7"/>
  <c r="K298" i="7" s="1"/>
  <c r="AM298" i="7" s="1"/>
  <c r="AO298" i="7"/>
  <c r="AN299" i="7"/>
  <c r="K299" i="7" s="1"/>
  <c r="AM299" i="7" s="1"/>
  <c r="AO299" i="7"/>
  <c r="AN300" i="7"/>
  <c r="K300" i="7" s="1"/>
  <c r="AM300" i="7" s="1"/>
  <c r="AO300" i="7"/>
  <c r="AN301" i="7"/>
  <c r="K301" i="7" s="1"/>
  <c r="AM301" i="7" s="1"/>
  <c r="AO301" i="7"/>
  <c r="AN302" i="7"/>
  <c r="K302" i="7" s="1"/>
  <c r="AM302" i="7" s="1"/>
  <c r="AO302" i="7"/>
  <c r="AN303" i="7"/>
  <c r="K303" i="7" s="1"/>
  <c r="AM303" i="7" s="1"/>
  <c r="AO303" i="7"/>
  <c r="AN304" i="7"/>
  <c r="K304" i="7" s="1"/>
  <c r="AM304" i="7" s="1"/>
  <c r="AO304" i="7"/>
  <c r="AN305" i="7"/>
  <c r="K305" i="7" s="1"/>
  <c r="AM305" i="7" s="1"/>
  <c r="AO305" i="7"/>
  <c r="AN306" i="7"/>
  <c r="K306" i="7" s="1"/>
  <c r="AM306" i="7" s="1"/>
  <c r="AO306" i="7"/>
  <c r="AN307" i="7"/>
  <c r="K307" i="7" s="1"/>
  <c r="AM307" i="7" s="1"/>
  <c r="AO307" i="7"/>
  <c r="AN308" i="7"/>
  <c r="K308" i="7" s="1"/>
  <c r="AM308" i="7" s="1"/>
  <c r="AO308" i="7"/>
  <c r="AN309" i="7"/>
  <c r="K309" i="7" s="1"/>
  <c r="AM309" i="7" s="1"/>
  <c r="AO309" i="7"/>
  <c r="AN310" i="7"/>
  <c r="K310" i="7" s="1"/>
  <c r="AM310" i="7" s="1"/>
  <c r="AO310" i="7"/>
  <c r="AN311" i="7"/>
  <c r="K311" i="7" s="1"/>
  <c r="AM311" i="7" s="1"/>
  <c r="AO311" i="7"/>
  <c r="AN312" i="7"/>
  <c r="K312" i="7" s="1"/>
  <c r="AM312" i="7" s="1"/>
  <c r="AO312" i="7"/>
  <c r="AN313" i="7"/>
  <c r="K313" i="7" s="1"/>
  <c r="AM313" i="7" s="1"/>
  <c r="AO313" i="7"/>
  <c r="AN314" i="7"/>
  <c r="K314" i="7" s="1"/>
  <c r="AM314" i="7" s="1"/>
  <c r="AO314" i="7"/>
  <c r="AN315" i="7"/>
  <c r="K315" i="7" s="1"/>
  <c r="AM315" i="7" s="1"/>
  <c r="AO315" i="7"/>
  <c r="AN316" i="7"/>
  <c r="K316" i="7" s="1"/>
  <c r="AM316" i="7" s="1"/>
  <c r="AO316" i="7"/>
  <c r="AN317" i="7"/>
  <c r="K317" i="7" s="1"/>
  <c r="AM317" i="7" s="1"/>
  <c r="AO317" i="7"/>
  <c r="AN318" i="7"/>
  <c r="K318" i="7" s="1"/>
  <c r="AM318" i="7" s="1"/>
  <c r="AO318" i="7"/>
  <c r="AN319" i="7"/>
  <c r="K319" i="7" s="1"/>
  <c r="AM319" i="7" s="1"/>
  <c r="AO319" i="7"/>
  <c r="AN320" i="7"/>
  <c r="K320" i="7" s="1"/>
  <c r="AM320" i="7" s="1"/>
  <c r="AO320" i="7"/>
  <c r="AN321" i="7"/>
  <c r="K321" i="7" s="1"/>
  <c r="AM321" i="7" s="1"/>
  <c r="AO321" i="7"/>
  <c r="AN322" i="7"/>
  <c r="K322" i="7" s="1"/>
  <c r="AM322" i="7" s="1"/>
  <c r="AO322" i="7"/>
  <c r="K204" i="7" l="1"/>
  <c r="AH72" i="7"/>
  <c r="AH76" i="7"/>
  <c r="AH80" i="7"/>
  <c r="AH84" i="7"/>
  <c r="AH88" i="7"/>
  <c r="AH92" i="7"/>
  <c r="AH96" i="7"/>
  <c r="AH100" i="7"/>
  <c r="AH104" i="7"/>
  <c r="AH108" i="7"/>
  <c r="AH112" i="7"/>
  <c r="AH116" i="7"/>
  <c r="AH120" i="7"/>
  <c r="AH124" i="7"/>
  <c r="AH128" i="7"/>
  <c r="AH132" i="7"/>
  <c r="AH136" i="7"/>
  <c r="AH140" i="7"/>
  <c r="AH144" i="7"/>
  <c r="AH148" i="7"/>
  <c r="AH152" i="7"/>
  <c r="AH156" i="7"/>
  <c r="AH160" i="7"/>
  <c r="AH164" i="7"/>
  <c r="AH168" i="7"/>
  <c r="AH172" i="7"/>
  <c r="AH176" i="7"/>
  <c r="AH180" i="7"/>
  <c r="AH184" i="7"/>
  <c r="AH69" i="7"/>
  <c r="AH73" i="7"/>
  <c r="AH77" i="7"/>
  <c r="AH81" i="7"/>
  <c r="AH85" i="7"/>
  <c r="AH89" i="7"/>
  <c r="AH93" i="7"/>
  <c r="AH97" i="7"/>
  <c r="AH101" i="7"/>
  <c r="AH105" i="7"/>
  <c r="AH109" i="7"/>
  <c r="AH113" i="7"/>
  <c r="AH117" i="7"/>
  <c r="AH121" i="7"/>
  <c r="AH125" i="7"/>
  <c r="AH129" i="7"/>
  <c r="AH133" i="7"/>
  <c r="AH137" i="7"/>
  <c r="AH141" i="7"/>
  <c r="AH145" i="7"/>
  <c r="AH149" i="7"/>
  <c r="AH153" i="7"/>
  <c r="AH157" i="7"/>
  <c r="AH161" i="7"/>
  <c r="AH165" i="7"/>
  <c r="AH169" i="7"/>
  <c r="AH173" i="7"/>
  <c r="AH177" i="7"/>
  <c r="AH181" i="7"/>
  <c r="AH185" i="7"/>
  <c r="AH70" i="7"/>
  <c r="AH74" i="7"/>
  <c r="AH78" i="7"/>
  <c r="AH82" i="7"/>
  <c r="AH86" i="7"/>
  <c r="AH90" i="7"/>
  <c r="AH94" i="7"/>
  <c r="AH98" i="7"/>
  <c r="AH102" i="7"/>
  <c r="AH106" i="7"/>
  <c r="AH110" i="7"/>
  <c r="AH114" i="7"/>
  <c r="AH118" i="7"/>
  <c r="AH122" i="7"/>
  <c r="AH126" i="7"/>
  <c r="AH130" i="7"/>
  <c r="AH134" i="7"/>
  <c r="AH138" i="7"/>
  <c r="AH142" i="7"/>
  <c r="AH146" i="7"/>
  <c r="AH150" i="7"/>
  <c r="AH154" i="7"/>
  <c r="AH158" i="7"/>
  <c r="AH162" i="7"/>
  <c r="AH166" i="7"/>
  <c r="AH170" i="7"/>
  <c r="AH174" i="7"/>
  <c r="AH178" i="7"/>
  <c r="AH182" i="7"/>
  <c r="AH186" i="7"/>
  <c r="AH71" i="7"/>
  <c r="AH75" i="7"/>
  <c r="AH91" i="7"/>
  <c r="AH107" i="7"/>
  <c r="AH123" i="7"/>
  <c r="AH139" i="7"/>
  <c r="AH155" i="7"/>
  <c r="AH171" i="7"/>
  <c r="AH187" i="7"/>
  <c r="AH83" i="7"/>
  <c r="AH115" i="7"/>
  <c r="AH131" i="7"/>
  <c r="AH147" i="7"/>
  <c r="AH163" i="7"/>
  <c r="AH179" i="7"/>
  <c r="AH87" i="7"/>
  <c r="AH135" i="7"/>
  <c r="AH167" i="7"/>
  <c r="AH79" i="7"/>
  <c r="AH95" i="7"/>
  <c r="AH111" i="7"/>
  <c r="AH127" i="7"/>
  <c r="AH143" i="7"/>
  <c r="AH159" i="7"/>
  <c r="AH175" i="7"/>
  <c r="AH68" i="7"/>
  <c r="AH99" i="7"/>
  <c r="AH103" i="7"/>
  <c r="AH119" i="7"/>
  <c r="AH151" i="7"/>
  <c r="AH183" i="7"/>
  <c r="AM68" i="7"/>
  <c r="AM188" i="7" s="1"/>
  <c r="B193" i="7" s="1"/>
  <c r="K212" i="7"/>
  <c r="AM212" i="7" s="1"/>
  <c r="K211" i="7"/>
  <c r="AM211" i="7" s="1"/>
  <c r="K209" i="7"/>
  <c r="AM209" i="7" s="1"/>
  <c r="AL363" i="7"/>
  <c r="K205" i="7"/>
  <c r="K208" i="7"/>
  <c r="AM208" i="7" s="1"/>
  <c r="K207" i="7"/>
  <c r="AM207" i="7" s="1"/>
  <c r="K210" i="7"/>
  <c r="AM210" i="7" s="1"/>
  <c r="K206" i="7"/>
  <c r="AM206" i="7" l="1"/>
  <c r="AK206" i="7"/>
  <c r="AM205" i="7"/>
  <c r="AK205" i="7"/>
  <c r="AM204" i="7"/>
  <c r="AM323" i="7" s="1"/>
  <c r="B327" i="7" s="1"/>
  <c r="AK204" i="7"/>
  <c r="AK323" i="7" s="1"/>
  <c r="B328" i="7" s="1"/>
  <c r="AH188" i="7"/>
  <c r="B192" i="7" s="1"/>
  <c r="AB323" i="7" l="1"/>
  <c r="P323" i="7"/>
  <c r="S323" i="7"/>
  <c r="V323" i="7"/>
  <c r="Y323" i="7"/>
  <c r="U188" i="7"/>
  <c r="P188" i="7"/>
</calcChain>
</file>

<file path=xl/sharedStrings.xml><?xml version="1.0" encoding="utf-8"?>
<sst xmlns="http://schemas.openxmlformats.org/spreadsheetml/2006/main" count="783" uniqueCount="413">
  <si>
    <t>Índice</t>
  </si>
  <si>
    <t>Presentación</t>
  </si>
  <si>
    <t>Informantes</t>
  </si>
  <si>
    <t>Participantes y comentarios</t>
  </si>
  <si>
    <t>Glosario</t>
  </si>
  <si>
    <t>CONFIDENCIALIDAD</t>
  </si>
  <si>
    <t>OBLIGATORIEDAD</t>
  </si>
  <si>
    <t>DERECHOS DE LOS INFORMANTES DEL SISTEMA</t>
  </si>
  <si>
    <t>De conformidad con lo previsto por la Ley del Sistema Nacional de Información Estadística y Geográfica, los informantes del Sistema tendrán el derecho de solicitar al Instituto Nacional de Estadística y Geografía que sean rectificados los datos que les conciernan, para lo cual deberán demostrar que son inexactos, incompletos o equívocos.</t>
  </si>
  <si>
    <t>Los subsistemas son los siguientes:</t>
  </si>
  <si>
    <t>1) Entrega electrónica:</t>
  </si>
  <si>
    <t>2) Entrega física:</t>
  </si>
  <si>
    <t>Nombre:</t>
  </si>
  <si>
    <t>Correo electrónico:</t>
  </si>
  <si>
    <t>Teléfono:</t>
  </si>
  <si>
    <t>Nombre completo:</t>
  </si>
  <si>
    <t>Cargo:</t>
  </si>
  <si>
    <t>FIRMA</t>
  </si>
  <si>
    <t>Área o unidad orgánica de adscripción:</t>
  </si>
  <si>
    <t>OBSERVACIONES:</t>
  </si>
  <si>
    <t>Preguntas y/o secciones integradas</t>
  </si>
  <si>
    <t>1)</t>
  </si>
  <si>
    <t>2)</t>
  </si>
  <si>
    <t>3)</t>
  </si>
  <si>
    <t>4)</t>
  </si>
  <si>
    <t>5)</t>
  </si>
  <si>
    <t>6)</t>
  </si>
  <si>
    <t>CNGSPSPE 2020</t>
  </si>
  <si>
    <t>Se refiere a las siglas con las que se identifica al Censo Nacional de Gobierno, Seguridad Pública y Sistema Penitenciario Estatales 2020.</t>
  </si>
  <si>
    <t>Informante básico</t>
  </si>
  <si>
    <t>Informante complementario 1</t>
  </si>
  <si>
    <t>Informante complementario 2</t>
  </si>
  <si>
    <t>Instituciones</t>
  </si>
  <si>
    <t>1.-</t>
  </si>
  <si>
    <t>Seleccione con una "X" el o los códigos que correspondan.</t>
  </si>
  <si>
    <t>2.-</t>
  </si>
  <si>
    <t>99. No se sabe</t>
  </si>
  <si>
    <r>
      <t xml:space="preserve">10. Otras características </t>
    </r>
    <r>
      <rPr>
        <i/>
        <sz val="8"/>
        <rFont val="Arial"/>
        <family val="2"/>
      </rPr>
      <t>(especifique)</t>
    </r>
  </si>
  <si>
    <t>No aplica</t>
  </si>
  <si>
    <r>
      <t xml:space="preserve">Tipo de servicio web
</t>
    </r>
    <r>
      <rPr>
        <i/>
        <sz val="8"/>
        <color theme="1"/>
        <rFont val="Arial"/>
        <family val="2"/>
      </rPr>
      <t>(ver catálogo)</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</si>
  <si>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</si>
  <si>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</si>
  <si>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</si>
  <si>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</si>
  <si>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</si>
  <si>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</si>
  <si>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</si>
  <si>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</si>
  <si>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</si>
  <si>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</si>
  <si>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</si>
  <si>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</si>
  <si>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</si>
  <si>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</si>
  <si>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</si>
  <si>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</si>
  <si>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</si>
  <si>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</si>
  <si>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</si>
  <si>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</si>
  <si>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</si>
  <si>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</si>
  <si>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</si>
  <si>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</si>
  <si>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</si>
  <si>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</si>
  <si>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Pago de impuesto tenencia</t>
  </si>
  <si>
    <t>Construcción, obra y/o remodelación de viviendas particulares</t>
  </si>
  <si>
    <t>Licencia de funcionamiento para negocios</t>
  </si>
  <si>
    <t>Verificación vehicular</t>
  </si>
  <si>
    <t>Solicitud de apoyo de programas sociales</t>
  </si>
  <si>
    <t>Asesoría jurídica y/o asesoría psicológica</t>
  </si>
  <si>
    <t>Afiliación o reafiliación al Seguro Popular</t>
  </si>
  <si>
    <t>Consulta médica</t>
  </si>
  <si>
    <t>Inscripción a planteles educativos de educación básica</t>
  </si>
  <si>
    <t>Inscripción a planteles educativos de educación media superior</t>
  </si>
  <si>
    <t>Inscripción a planteles educativos de educación superior</t>
  </si>
  <si>
    <t>Inscripción a planteles educativos distintos a los anteriores</t>
  </si>
  <si>
    <t>Infracciones administrativas</t>
  </si>
  <si>
    <t>Infracciones de seguridad pública</t>
  </si>
  <si>
    <t>Infracciones de tránsito</t>
  </si>
  <si>
    <t>Licencias de conducir</t>
  </si>
  <si>
    <t>Cambio de propietario de vehículo</t>
  </si>
  <si>
    <t>Certificado de no antecedentes penales</t>
  </si>
  <si>
    <t>Declaración patrimonial de servidores públicos</t>
  </si>
  <si>
    <t>Compras del Gobierno</t>
  </si>
  <si>
    <t>S</t>
  </si>
  <si>
    <r>
      <t xml:space="preserve">Trámites relacionados al control vehicular </t>
    </r>
    <r>
      <rPr>
        <i/>
        <sz val="8"/>
        <color theme="1"/>
        <rFont val="Arial"/>
        <family val="2"/>
      </rPr>
      <t>(no incluir cambio de propietario del vehículo)</t>
    </r>
  </si>
  <si>
    <r>
      <t xml:space="preserve">Otros de educación </t>
    </r>
    <r>
      <rPr>
        <i/>
        <sz val="8"/>
        <color theme="1"/>
        <rFont val="Arial"/>
        <family val="2"/>
      </rPr>
      <t>(becas educativas, cambio de escuela, baja escolar, certificados, calificaciones, etc.)</t>
    </r>
  </si>
  <si>
    <r>
      <t xml:space="preserve">Otros trámites en el Registro Civil </t>
    </r>
    <r>
      <rPr>
        <i/>
        <sz val="8"/>
        <color theme="1"/>
        <rFont val="Arial"/>
        <family val="2"/>
      </rPr>
      <t>(distintos a solicitud de copias certificadas)</t>
    </r>
  </si>
  <si>
    <r>
      <t xml:space="preserve">Solicitud de copias certificadas de actas civiles </t>
    </r>
    <r>
      <rPr>
        <i/>
        <sz val="8"/>
        <color theme="1"/>
        <rFont val="Arial"/>
        <family val="2"/>
      </rPr>
      <t>(nacimiento, matrimonio o defunción)</t>
    </r>
  </si>
  <si>
    <r>
      <t xml:space="preserve">Pago de impuestos </t>
    </r>
    <r>
      <rPr>
        <i/>
        <sz val="8"/>
        <color theme="1"/>
        <rFont val="Arial"/>
        <family val="2"/>
      </rPr>
      <t>(sin incluir tenencia)</t>
    </r>
  </si>
  <si>
    <t>Catálogo de tipo de servicio web</t>
  </si>
  <si>
    <t>Informativo</t>
  </si>
  <si>
    <t>Interactivo</t>
  </si>
  <si>
    <t>Transaccional</t>
  </si>
  <si>
    <t>No se sabe</t>
  </si>
  <si>
    <r>
      <t xml:space="preserve">Tema
</t>
    </r>
    <r>
      <rPr>
        <i/>
        <sz val="8"/>
        <color theme="1"/>
        <rFont val="Arial"/>
        <family val="2"/>
      </rPr>
      <t>(ver catálogo)</t>
    </r>
  </si>
  <si>
    <t>Catálogo de temas responsabilidad de instituciones estatales</t>
  </si>
  <si>
    <t>21</t>
  </si>
  <si>
    <t>Pago de impuestos</t>
  </si>
  <si>
    <t>Registro civil</t>
  </si>
  <si>
    <t>Desarrollo social</t>
  </si>
  <si>
    <t>Educación</t>
  </si>
  <si>
    <t>Salud pública</t>
  </si>
  <si>
    <t>Regulación sanitaria</t>
  </si>
  <si>
    <t>Desarrollo económico</t>
  </si>
  <si>
    <t>Empleo</t>
  </si>
  <si>
    <t>Desarrollo urbano</t>
  </si>
  <si>
    <t>Desarrollo rural</t>
  </si>
  <si>
    <t>Vivienda</t>
  </si>
  <si>
    <t>Protección civil</t>
  </si>
  <si>
    <t>Seguridad pública</t>
  </si>
  <si>
    <t>Tránsito y/o transporte</t>
  </si>
  <si>
    <t>Cultura física y/o deporte</t>
  </si>
  <si>
    <t>Artes y/o cultura</t>
  </si>
  <si>
    <t>Agua potable, drenaje y/o alcantarillado</t>
  </si>
  <si>
    <t>Ecología y/o protección al ambiente</t>
  </si>
  <si>
    <t>Transparencia y acceso a la información</t>
  </si>
  <si>
    <t>Atención ciudadana</t>
  </si>
  <si>
    <t>Quejas, denuncias y/o sugerencias sobre servicios públicos</t>
  </si>
  <si>
    <t>Quejas y/o denuncias de servidores públicos</t>
  </si>
  <si>
    <r>
      <t>Desarrollo Integral de la Familia</t>
    </r>
    <r>
      <rPr>
        <i/>
        <sz val="8"/>
        <color theme="1"/>
        <rFont val="Arial"/>
        <family val="2"/>
      </rPr>
      <t xml:space="preserve"> (DIF)</t>
    </r>
  </si>
  <si>
    <t>3.-</t>
  </si>
  <si>
    <t xml:space="preserve">1. Sí </t>
  </si>
  <si>
    <r>
      <t xml:space="preserve">2. No </t>
    </r>
    <r>
      <rPr>
        <i/>
        <sz val="8"/>
        <color theme="1"/>
        <rFont val="Arial"/>
        <family val="2"/>
      </rPr>
      <t>(concluya la sección)</t>
    </r>
  </si>
  <si>
    <r>
      <t xml:space="preserve">9. No se sabe </t>
    </r>
    <r>
      <rPr>
        <i/>
        <sz val="8"/>
        <color theme="1"/>
        <rFont val="Arial"/>
        <family val="2"/>
      </rPr>
      <t>(concluya la sección)</t>
    </r>
  </si>
  <si>
    <t>25</t>
  </si>
  <si>
    <t>27.</t>
  </si>
  <si>
    <t>Pasaporte</t>
  </si>
  <si>
    <t xml:space="preserve"> Empleo</t>
  </si>
  <si>
    <t>Transparencia y acceso a la información pública</t>
  </si>
  <si>
    <r>
      <t xml:space="preserve">Clave Única de Registro de Población </t>
    </r>
    <r>
      <rPr>
        <i/>
        <sz val="8"/>
        <color theme="1"/>
        <rFont val="Arial"/>
        <family val="2"/>
      </rPr>
      <t>(CURP)</t>
    </r>
  </si>
  <si>
    <r>
      <t xml:space="preserve">Desarrollo Integral de la Familia </t>
    </r>
    <r>
      <rPr>
        <i/>
        <sz val="8"/>
        <color theme="1"/>
        <rFont val="Arial"/>
        <family val="2"/>
      </rPr>
      <t>(DIF)</t>
    </r>
  </si>
  <si>
    <t>CENSO NACIONAL DE GOBIERNO, SEGURIDAD PÚBLICA Y 
SISTEMA PENITENCIARIO ESTATALES 2020</t>
  </si>
  <si>
    <t>Servidores públicos que participaron en el llenado de la sección</t>
  </si>
  <si>
    <t>Comentarios generales sobre las preguntas de la sección</t>
  </si>
  <si>
    <t>Glosario de la sección:</t>
  </si>
  <si>
    <r>
      <t xml:space="preserve">Conforme a lo dispuesto por el Artículo 37,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</si>
  <si>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</si>
  <si>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r>
      <t xml:space="preserve">El </t>
    </r>
    <r>
      <rPr>
        <b/>
        <sz val="9"/>
        <color theme="1"/>
        <rFont val="Arial"/>
        <family val="2"/>
      </rPr>
      <t xml:space="preserve">Instituto Nacional de Estadística y Geografía (INEGI) </t>
    </r>
    <r>
      <rPr>
        <sz val="9"/>
        <color theme="1"/>
        <rFont val="Arial"/>
        <family val="2"/>
      </rPr>
      <t xml:space="preserve">presenta el instrumento de captación del </t>
    </r>
    <r>
      <rPr>
        <b/>
        <sz val="9"/>
        <color theme="1"/>
        <rFont val="Arial"/>
        <family val="2"/>
      </rPr>
      <t xml:space="preserve">Censo Nacional de Gobierno, Seguridad Pública y Sistema Penitenciario Estatales (CNGSPSPE) 2020 </t>
    </r>
    <r>
      <rPr>
        <sz val="9"/>
        <color theme="1"/>
        <rFont val="Arial"/>
        <family val="2"/>
      </rPr>
      <t xml:space="preserve">como respuesta a su responsabilidad de suministrar a la sociedad y al Estado información de calidad, pertinente, veraz y oportuna, atendiendo el mandato constitucional de normar y coordinar el </t>
    </r>
    <r>
      <rPr>
        <b/>
        <sz val="9"/>
        <color theme="1"/>
        <rFont val="Arial"/>
        <family val="2"/>
      </rPr>
      <t>Sistema Nacional de Información Estadística y Geográfica (SNIEG).</t>
    </r>
  </si>
  <si>
    <t>Dicho Sistema se integra por cuatro subsistemas, mismos que permiten agrupar de manera temática los diversos campos de Información de Interés Nacional, lo que se traduce en la generación, suministro y difusión de información de manera ordenada y bajo esquemas integrales y homogéneos que promuevan el cumplimiento de los objetivos del SNIEG.</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</si>
  <si>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</si>
  <si>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r>
      <t xml:space="preserve">El </t>
    </r>
    <r>
      <rPr>
        <b/>
        <sz val="9"/>
        <color theme="1"/>
        <rFont val="Arial"/>
        <family val="2"/>
      </rPr>
      <t>Subsistema Nacional de Información de Gobierno, Seguridad Pública e Impartición de Justicia (SNIGSPIJ)</t>
    </r>
    <r>
      <rPr>
        <sz val="9"/>
        <color theme="1"/>
        <rFont val="Arial"/>
        <family val="2"/>
      </rPr>
      <t xml:space="preserve"> fue creado mediante acuerdo de la Junta de Gobierno del INEGI el 8 de diciembre de 2008, y establecido como el cuarto Subsistema Nacional de Información según los artículos 17 y 28 bis de la ley del SNIEG.</t>
    </r>
  </si>
  <si>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</si>
  <si>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En el marco de dicho Subsistema, específicamente de los trabajos del Comité Técnico Especializado de Información de Gobierno y del Comité Técnico Especializado de Información de Seguridad Pública, desde el año 2009 se iniciaron las actividades de revisión y generación de lo que sería el primer instrumento de captación en las materias de gobierno, seguridad pública, sistema penitenciario y justicia cívica, en donde participaron los representantes de las principales instituciones y organizaciones que convergen en dichas materias.</t>
  </si>
  <si>
    <r>
      <t xml:space="preserve">Derivado de estas actividades, se logró el acuerdo para iniciar la generación de información estadística en las materias de gobierno, seguridad pública, sistema penitenciario y justicia cívica con una visión integral, teniendo publicado actualmente la información correspondiente al </t>
    </r>
    <r>
      <rPr>
        <i/>
        <sz val="9"/>
        <color theme="1"/>
        <rFont val="Arial"/>
        <family val="2"/>
      </rPr>
      <t>"Censo Nacional de Gobierno, Seguridad Pública y Sistema Penitenciario Estatales (CNGSPSPE) 2019"</t>
    </r>
    <r>
      <rPr>
        <sz val="9"/>
        <color theme="1"/>
        <rFont val="Arial"/>
        <family val="2"/>
      </rPr>
      <t xml:space="preserve">, mismo que representa el décimo programa estadístico en dichas materias, y cuyos resultados pueden ser consultados en la página de internet del Instituto. </t>
    </r>
  </si>
  <si>
    <r>
      <t xml:space="preserve">De esta forma, a diez años de distancia de la aplicación del primer levantamiento, se presenta ahora el </t>
    </r>
    <r>
      <rPr>
        <i/>
        <sz val="9"/>
        <color theme="1"/>
        <rFont val="Arial"/>
        <family val="2"/>
      </rPr>
      <t>“Censo Nacional de Gobierno, Seguridad Pública y Sistema Penitenciario Estatales (CNGSPSPE) 2020”</t>
    </r>
    <r>
      <rPr>
        <sz val="9"/>
        <color theme="1"/>
        <rFont val="Arial"/>
        <family val="2"/>
      </rPr>
      <t>, como el undécimo programa estadístico desarrollado por el INEGI en dichas materias. Si bien el proceso de maduración de este ha obligado a realizar ajustes en algunas variables, se ha preservado en todo momento la consistencia temática y conceptual respecto de sus ediciones anteriores, continuando con la serie estadística y enriqueciendo sus contenidos por los temas que actualmente desarrolla. Adicionalmente, el CNGSPSPE 2020 preserva el apartado de recolección de información sobre temas ambientales realizado en colaboración con la Dirección General de Geografía y Medio Ambiente.</t>
    </r>
  </si>
  <si>
    <t>El CNGSPSPE 2020 se conforma por los siguientes módulos:</t>
  </si>
  <si>
    <t>Cada uno de estos módulos está conformado, cuando menos, por los siguientes apartados:</t>
  </si>
  <si>
    <r>
      <rPr>
        <b/>
        <sz val="9"/>
        <color theme="1"/>
        <rFont val="Arial"/>
        <family val="2"/>
      </rPr>
      <t xml:space="preserve">Informantes. </t>
    </r>
    <r>
      <rPr>
        <sz val="9"/>
        <color theme="1"/>
        <rFont val="Arial"/>
        <family val="2"/>
      </rPr>
      <t xml:space="preserve">En este apartado se recaba información sobre los servidores públicos responsables de entregar la información requerida por el cuestionario. </t>
    </r>
  </si>
  <si>
    <r>
      <rPr>
        <b/>
        <sz val="9"/>
        <color theme="1"/>
        <rFont val="Arial"/>
        <family val="2"/>
      </rPr>
      <t>Cuestionario.</t>
    </r>
    <r>
      <rPr>
        <sz val="9"/>
        <color theme="1"/>
        <rFont val="Arial"/>
        <family val="2"/>
      </rPr>
      <t xml:space="preserve"> Se integra por cada una de las preguntas destinadas a generar información estadística sobre los aspectos que conforman la estructura temática del presente programa. Con el fin de facilitar la ubicación de los temas contenidos, la versión electrónica del mismo se ha dividido en tantas pestañas como secciones son requeridas.</t>
    </r>
  </si>
  <si>
    <r>
      <rPr>
        <b/>
        <sz val="9"/>
        <color theme="1"/>
        <rFont val="Arial"/>
        <family val="2"/>
      </rPr>
      <t xml:space="preserve">Participantes y comentarios. </t>
    </r>
    <r>
      <rPr>
        <sz val="9"/>
        <color theme="1"/>
        <rFont val="Arial"/>
        <family val="2"/>
      </rPr>
      <t xml:space="preserve">Presenta un espacio destinado al registro de los servidores públicos que participaron en el llenado de cada módulo y/o sección, según corresponda. De igual forma, contiene un espacio para que los informantes puedan anotar los comentarios generales que consideren pertinentes respecto de la información que están proporcionando en el cuestionario. </t>
    </r>
  </si>
  <si>
    <r>
      <rPr>
        <b/>
        <sz val="9"/>
        <color theme="1"/>
        <rFont val="Arial"/>
        <family val="2"/>
      </rPr>
      <t>Glosario.</t>
    </r>
    <r>
      <rPr>
        <sz val="9"/>
        <color theme="1"/>
        <rFont val="Arial"/>
        <family val="2"/>
      </rPr>
      <t xml:space="preserve"> Contiene un listado de conceptos y definiciones que se consideran relevantes para el llenado del cuestionario.</t>
    </r>
  </si>
  <si>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color theme="1"/>
        <rFont val="Arial"/>
        <family val="2"/>
      </rPr>
      <t xml:space="preserve"> Participantes y comentarios.</t>
    </r>
  </si>
  <si>
    <t>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</si>
  <si>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t>El INEGI pondrá a disposición de la sociedad la información de este proyecto de forma gratuita a través del Servicio Público de Información, además de poder consultarse y descargarse de forma electrónica en el portal del Instituto.</t>
  </si>
  <si>
    <t>En caso de dudas o comentarios, deberá hacerlos llegar al JDEG de la Coordinación Estatal del INEGI, quien tiene los siguientes datos de contacto:</t>
  </si>
  <si>
    <t>Área o unidad de adscripción:</t>
  </si>
  <si>
    <t>4.- En caso de que los registros con los que cuente no le permitan desglosar la información de acuerdo con los requerimientos solicitados, anote "NS" (no se sabe) en las celdas donde no disponga de información. En el apartado de "Participantes y comentarios" debe proporcionar una justificación respecto al uso de la opción "NS" para esta sección.</t>
  </si>
  <si>
    <t xml:space="preserve">5.- No deje celdas en blanco, salvo en los casos en que la instrucción así lo solicite. </t>
  </si>
  <si>
    <t>Módulo 1.
Administración Pública de la entidad federativa</t>
  </si>
  <si>
    <t>Sección II. Trámites y servicios</t>
  </si>
  <si>
    <r>
      <rPr>
        <b/>
        <sz val="9"/>
        <color theme="1"/>
        <rFont val="Arial"/>
        <family val="2"/>
      </rPr>
      <t xml:space="preserve">Módulo 1. </t>
    </r>
    <r>
      <rPr>
        <sz val="9"/>
        <color theme="1"/>
        <rFont val="Arial"/>
        <family val="2"/>
      </rPr>
      <t xml:space="preserve">Administración Pública de la entidad federativa
</t>
    </r>
    <r>
      <rPr>
        <b/>
        <sz val="9"/>
        <color theme="1"/>
        <rFont val="Arial"/>
        <family val="2"/>
      </rPr>
      <t>Módulo 2.</t>
    </r>
    <r>
      <rPr>
        <sz val="9"/>
        <color theme="1"/>
        <rFont val="Arial"/>
        <family val="2"/>
      </rPr>
      <t xml:space="preserve"> Seguridad pública
</t>
    </r>
    <r>
      <rPr>
        <b/>
        <sz val="9"/>
        <color theme="1"/>
        <rFont val="Arial"/>
        <family val="2"/>
      </rPr>
      <t>Módulo 3.</t>
    </r>
    <r>
      <rPr>
        <sz val="9"/>
        <color theme="1"/>
        <rFont val="Arial"/>
        <family val="2"/>
      </rPr>
      <t xml:space="preserve"> Sistema penitenciario
</t>
    </r>
    <r>
      <rPr>
        <b/>
        <sz val="9"/>
        <color theme="1"/>
        <rFont val="Arial"/>
        <family val="2"/>
      </rPr>
      <t>Módulo 4.</t>
    </r>
    <r>
      <rPr>
        <sz val="9"/>
        <color theme="1"/>
        <rFont val="Arial"/>
        <family val="2"/>
      </rPr>
      <t xml:space="preserve"> Medio ambiente
</t>
    </r>
    <r>
      <rPr>
        <b/>
        <sz val="9"/>
        <color theme="1"/>
        <rFont val="Arial"/>
        <family val="2"/>
      </rPr>
      <t xml:space="preserve">Módulo 5. </t>
    </r>
    <r>
      <rPr>
        <sz val="9"/>
        <color theme="1"/>
        <rFont val="Arial"/>
        <family val="2"/>
      </rPr>
      <t>Justicia cívica</t>
    </r>
  </si>
  <si>
    <t>Concluida la revisión y validación del cuestionario, según los procesos establecidos, será devuelto al servidor público adscrito a la institución de la Administración Pública Estatal que lo haya entregado, a efecto de notificarle los resultados de la revisión y los ajustes o aclaraciones de información que, en su caso, deberán atenderse, o bien darle el VoBo. como versión definitiva, para que se proceda a imprimir el archivo liberado y gestionar la formalización de la información mediante la firma del instrumento físico por el informante básico y/o complementarios.</t>
  </si>
  <si>
    <t>Una vez que el archivo electrónico esté impreso y firmado, se llevará a cabo la entrega del cuestionario vía electrónica y de manera física, para lo cual se tomará en cuenta lo siguiente:</t>
  </si>
  <si>
    <t>4.-</t>
  </si>
  <si>
    <t>5.-</t>
  </si>
  <si>
    <t>6.-</t>
  </si>
  <si>
    <r>
      <rPr>
        <b/>
        <sz val="9"/>
        <color theme="1"/>
        <rFont val="Arial"/>
        <family val="2"/>
      </rPr>
      <t>Presentación.</t>
    </r>
    <r>
      <rPr>
        <sz val="9"/>
        <color theme="1"/>
        <rFont val="Arial"/>
        <family val="2"/>
      </rPr>
      <t xml:space="preserve"> Contiene la introducción general del censo, así como las instrucciones generales para la entrega formal del presente instrumento de captación.</t>
    </r>
  </si>
  <si>
    <r>
      <rPr>
        <b/>
        <sz val="9"/>
        <color theme="1"/>
        <rFont val="Arial"/>
        <family val="2"/>
      </rPr>
      <t>INFORMANTE BÁSICO</t>
    </r>
    <r>
      <rPr>
        <b/>
        <sz val="8"/>
        <color theme="1"/>
        <rFont val="Arial"/>
        <family val="2"/>
      </rPr>
      <t xml:space="preserve"> </t>
    </r>
    <r>
      <rPr>
        <i/>
        <sz val="8"/>
        <color theme="1"/>
        <rFont val="Arial"/>
        <family val="2"/>
      </rPr>
      <t>(Titular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r>
  </si>
  <si>
    <r>
      <rPr>
        <b/>
        <sz val="9"/>
        <color theme="1"/>
        <rFont val="Arial"/>
        <family val="2"/>
      </rPr>
      <t xml:space="preserve">INFORMANTE COMPLEMENTARIO 1 </t>
    </r>
    <r>
      <rPr>
        <i/>
        <sz val="8"/>
        <color theme="1"/>
        <rFont val="Arial"/>
        <family val="2"/>
      </rPr>
      <t>(Servidor público que, por las funciones que tiene asignadas dentro de la institución, es el principal productor y/o integrador de la información correspondiente a la presente sección y, cuando menos, se encuentra en el segundo o tercer nivel jerárquico de la institución. Nota: en caso de no requerir al "Informante Complementario 1" deje las siguientes celdas en blanco)</t>
    </r>
  </si>
  <si>
    <r>
      <rPr>
        <b/>
        <sz val="9"/>
        <color theme="1"/>
        <rFont val="Arial"/>
        <family val="2"/>
      </rPr>
      <t xml:space="preserve">INFORMANTE COMPLEMENTARIO 2 </t>
    </r>
    <r>
      <rPr>
        <i/>
        <sz val="8"/>
        <color theme="1"/>
        <rFont val="Arial"/>
        <family val="2"/>
      </rPr>
      <t>(Servidor público que, por las funciones que tiene asignadas dentro de la institución, es el segundo principal productor y/o integrador de la información correspondiente a la presente sección y, cuando menos, se encuentra en el segundo o tercer nivel jerárquico de la institución. Nota: en caso de no requerir al "Informante Complementario 2" deje las siguientes celdas en blanco)</t>
    </r>
  </si>
  <si>
    <t>Instrucciones generales para las preguntas de la sección:</t>
  </si>
  <si>
    <t xml:space="preserve">Asimismo, tomando en consideración la naturaleza de la información solicitada en cada módulo, alguno de estos pude presentar apartados adicionales a los anteriores, mismos que obedecen a características específicas del programa estadístico relacionado. Dichos apartados pueden ser: complementos y/o anexos. </t>
  </si>
  <si>
    <t>Se refiere al servidor público que, por las funciones que tiene asignadas dentro de la institución, es el principal productor y/o integrador de la información correspondiente a la presente sección y, cuando menos, se encuentra en el segundo o tercer nivel jerárquico de la institución.</t>
  </si>
  <si>
    <t>Se refiere al servidor público que, por las funciones que tiene asignadas dentro de la institución, es el segundo principal productor y/o integrador de la información correspondiente a la presente sección y, cuando menos, se encuentra en el segundo o tercer nivel jerárquico de la institución.</t>
  </si>
  <si>
    <t>Finalmente, resulta pertinente advertir que, en conjunto con el Documento de Detección de Necesidades de Información, el Documento de Planeación, la Ficha Metodológica, el Marco Conceptual y la Memoria de Actividades, el presente instrumento se desarrolla dentro de la serie documental del CNGSPSPE 2020, ello como parte de los programas estratégicos elaborados en el marco del SNIGSPIJ.</t>
  </si>
  <si>
    <r>
      <t xml:space="preserve">Particularmente, en el </t>
    </r>
    <r>
      <rPr>
        <b/>
        <sz val="9"/>
        <color theme="1"/>
        <rFont val="Arial"/>
        <family val="2"/>
      </rPr>
      <t xml:space="preserve">módulo 1 </t>
    </r>
    <r>
      <rPr>
        <sz val="9"/>
        <color theme="1"/>
        <rFont val="Arial"/>
        <family val="2"/>
      </rPr>
      <t>se solicita, entre otros,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planeación y gestión territorial, catastro, control interno, combate a la corrupción, defensoría de oficio y servicios periciales.</t>
    </r>
  </si>
  <si>
    <t>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pública o defensoría de oficio
Sección X. Servicios periciales
Sección XI. Administración de archivos y gestión documental
Sección XII. Planeación y gestión territorial</t>
  </si>
  <si>
    <t xml:space="preserve">2.- Los catálogos utilizados en el presente cuestionario corresponden a denominaciones estándar, de tal forma que si el nombre de alguna clasificación no coincide exactamente con la utilizada en su entidad federativa, debe registrar los datos en aquella que sea homóloga. </t>
  </si>
  <si>
    <t>3.- Únicamente debe considerar la información de las instituciones que formen parte de la estructura orgánica de la Administración Pública de su entidad federativa de acuerdo con la Ley Orgánica o Reglamento Interior correspondiente, por lo que no debe considerar a las instituciones que correspondan a organismos autónomos, ni instituciones de los gobiernos municipales o de las demarcaciones territoriales de la Ciudad de México, así como del Poder Legislativo y Judicial de la entidad federativa.</t>
  </si>
  <si>
    <t>Se refiere al 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</si>
  <si>
    <t>Se refiere a las organizaciones públicas que forman parte de la Administración Pública de la entidad federativa, y que se encuentren previstas en su propia normativa orgánica, las cuales fueron creadas para el ejercicio de las atribuciones y despacho de los asuntos que corresponden al gobernador o jefe de gobierno</t>
  </si>
  <si>
    <r>
      <t xml:space="preserve">5. Otras características </t>
    </r>
    <r>
      <rPr>
        <i/>
        <sz val="8"/>
        <rFont val="Arial"/>
        <family val="2"/>
      </rPr>
      <t>(especifique)</t>
    </r>
  </si>
  <si>
    <t>En caso de seleccionar el código "6", "7" o "9" no puede seleccionar otro código.</t>
  </si>
  <si>
    <t>1. Se encontraba disponible en el sitio web de la Administración Pública de la entidad federativa</t>
  </si>
  <si>
    <t>2. Se encontraba disponible en el sitio web de las instituciones de la Administración Pública de la entidad federativa</t>
  </si>
  <si>
    <t>3. Se encontraba disponible en alguna oficina de atención al público de la Administración Pública de la entidad federativa</t>
  </si>
  <si>
    <t>4. Se encontraba disponible en alguna oficina de atención al público de las instituciones de la Administración Pública de la entidad federativa</t>
  </si>
  <si>
    <t>6. Era para uso interno, por lo que no se encontraba disponible al público</t>
  </si>
  <si>
    <r>
      <t xml:space="preserve">7. No contaba con un catálogo de trámites ofrecidos al público </t>
    </r>
    <r>
      <rPr>
        <i/>
        <sz val="8"/>
        <rFont val="Arial"/>
        <family val="2"/>
      </rPr>
      <t>(pase a la pregunta 3)</t>
    </r>
  </si>
  <si>
    <r>
      <t xml:space="preserve">9. No se sabe </t>
    </r>
    <r>
      <rPr>
        <i/>
        <sz val="8"/>
        <rFont val="Arial"/>
        <family val="2"/>
      </rPr>
      <t>(pase a la pregunta 3)</t>
    </r>
  </si>
  <si>
    <t>Indique las características del contenido y estructura del catálogo de trámites referido en la respuesta de la pregunta anterior.</t>
  </si>
  <si>
    <t>En caso de seleccionar el código "99" no puede seleccionar otro código.</t>
  </si>
  <si>
    <t>1. Los trámites se encontraban agrupados por temas</t>
  </si>
  <si>
    <t>2. Los trámites se encontraban agrupados por frecuencia de uso</t>
  </si>
  <si>
    <t>3. Los trámites se encontraban agrupados por institución que los ofrece</t>
  </si>
  <si>
    <t>4. Se encontraban explícitos los lugares para la realización de los trámites</t>
  </si>
  <si>
    <t>5. Se encontraban explícitos los horarios de atención para la realización de los trámites</t>
  </si>
  <si>
    <t>6. Se encontraban explícitos los requisitos para la realización de los trámites</t>
  </si>
  <si>
    <t>7. Se encontraban explícitos los estándares de tiempo para la realización de los trámites</t>
  </si>
  <si>
    <t>8. Se encontraban explícitos los costos o gratuidad de la realización de los trámites</t>
  </si>
  <si>
    <t>9. Se encontraban explícitos los teléfonos o correos electrónicos para las dudas sobre la realización de los trámites</t>
  </si>
  <si>
    <r>
      <t xml:space="preserve">¿Incluido en el catálogo de trámites?
</t>
    </r>
    <r>
      <rPr>
        <i/>
        <sz val="8"/>
        <color theme="1"/>
        <rFont val="Arial"/>
        <family val="2"/>
      </rPr>
      <t>(1. Sí / 2. No / 9. No se sabe)</t>
    </r>
  </si>
  <si>
    <t>No se ofrece en el sitio web</t>
  </si>
  <si>
    <r>
      <t xml:space="preserve">Otro </t>
    </r>
    <r>
      <rPr>
        <i/>
        <sz val="8"/>
        <color theme="1"/>
        <rFont val="Arial"/>
        <family val="2"/>
      </rPr>
      <t>(especifique)</t>
    </r>
  </si>
  <si>
    <t>Seleccione con una "X" un solo código.</t>
  </si>
  <si>
    <t>Catálogo de temas responsabilidad de instituciones federales</t>
  </si>
  <si>
    <r>
      <t xml:space="preserve">Responsabilidad del SAT o la SHCP </t>
    </r>
    <r>
      <rPr>
        <i/>
        <sz val="8"/>
        <color theme="1"/>
        <rFont val="Arial"/>
        <family val="2"/>
      </rPr>
      <t>(diferente al pago de impuestos)</t>
    </r>
  </si>
  <si>
    <r>
      <t xml:space="preserve">Responsabilidad de la SER </t>
    </r>
    <r>
      <rPr>
        <i/>
        <sz val="8"/>
        <color theme="1"/>
        <rFont val="Arial"/>
        <family val="2"/>
      </rPr>
      <t>(diferente al pasaporte)</t>
    </r>
  </si>
  <si>
    <t>Nombre de las instituciones</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</si>
  <si>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</si>
  <si>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</si>
  <si>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</si>
  <si>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</si>
  <si>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</si>
  <si>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</si>
  <si>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</si>
  <si>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</si>
  <si>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</si>
  <si>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</si>
  <si>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</si>
  <si>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</si>
  <si>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</si>
  <si>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</si>
  <si>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</si>
  <si>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</si>
  <si>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</si>
  <si>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</si>
  <si>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</si>
  <si>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</si>
  <si>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</si>
  <si>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</si>
  <si>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</si>
  <si>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</si>
  <si>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</si>
  <si>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</si>
  <si>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</si>
  <si>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</si>
  <si>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</si>
  <si>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</si>
  <si>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</si>
  <si>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</si>
  <si>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</si>
  <si>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</si>
  <si>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</si>
  <si>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</si>
  <si>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</si>
  <si>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</si>
  <si>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</si>
  <si>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</si>
  <si>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</si>
  <si>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</si>
  <si>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</si>
  <si>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</si>
  <si>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</si>
  <si>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</si>
  <si>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</si>
  <si>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</si>
  <si>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</si>
  <si>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</si>
  <si>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</si>
  <si>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</si>
  <si>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</si>
  <si>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</si>
  <si>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</si>
  <si>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</si>
  <si>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</si>
  <si>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</si>
  <si>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</si>
  <si>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</si>
  <si>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</si>
  <si>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</si>
  <si>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</si>
  <si>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</si>
  <si>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</si>
  <si>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</si>
  <si>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</si>
  <si>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</si>
  <si>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</si>
  <si>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</si>
  <si>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</si>
  <si>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</si>
  <si>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</si>
  <si>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</si>
  <si>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</si>
  <si>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</si>
  <si>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</si>
  <si>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</si>
  <si>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</si>
  <si>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</si>
  <si>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</si>
  <si>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</si>
  <si>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</si>
  <si>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</si>
  <si>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</si>
  <si>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</si>
  <si>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</si>
  <si>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</si>
  <si>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</si>
  <si>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</si>
  <si>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</si>
  <si>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</si>
  <si>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</si>
  <si>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Señale las características de acceso al catálogo de trámites y/o servicios ofrecido al público al cierre del año 2019 por la Administración Pública de su entidad federativa.</t>
  </si>
  <si>
    <t>II.1 Catálogo de trámites y/o servicios</t>
  </si>
  <si>
    <t>II.2 Trámites y/o servicios existentes</t>
  </si>
  <si>
    <r>
      <t xml:space="preserve">Anote, por cada una de las instituciones de la Administración Pública de su entidad federativa, la cantidad de trámites y/o servicios ofrecidos al público al cierre del año 2019. Asimismo, anote </t>
    </r>
    <r>
      <rPr>
        <b/>
        <sz val="9"/>
        <color theme="1"/>
        <rFont val="Arial"/>
        <family val="2"/>
      </rPr>
      <t>cuántos</t>
    </r>
    <r>
      <rPr>
        <b/>
        <sz val="9"/>
        <rFont val="Arial"/>
        <family val="2"/>
      </rPr>
      <t xml:space="preserve"> de estos se encontraban incluidos en el catálogo de trámites y/o servicios y cuántos estaban en proceso de ser incluidos al mismo.</t>
    </r>
  </si>
  <si>
    <t>Trámites y/o servicios ofrecidos al público</t>
  </si>
  <si>
    <t>Trámites y/o servicios ofrecidos al público incluidos en el catálogo de trámites y/o servicios</t>
  </si>
  <si>
    <t>Trámites y/o servicios ofrecidos al público en proceso de ser incluidos en catálogo de trámites y/o servicios</t>
  </si>
  <si>
    <t>Para cada institución, en caso de que no haya estado facultada para ofrecer al público trámites y/o servicios, o no cuente con información para determinarlo, indíquelo en la columna correspondiente conforme al catálogo respectivo y deje el resto de la fila en blanco.</t>
  </si>
  <si>
    <t>Para cada institución, en la columna "Trámites y/o servicios ofrecidos al público" debe considerar la cantidad de tipos trámites y/o servicios ofrecidos al público al cierre del año, independientemente del número de transacciones (solicitudes) realizadas para cada uno de estos.</t>
  </si>
  <si>
    <t xml:space="preserve">En caso de que haya seleccionado el código "7" o "9" como respuesta en la pregunta 1, no puede registrar información para las columnas "Trámites y/o servicios ofrecidos al público incluidos en el catálogo de trámites y/o servicios" y "Trámites y/o servicios ofrecidos al público en proceso de ser incluidos en catálogo de trámites y/o servicios". </t>
  </si>
  <si>
    <t>En caso de tener algún comentario u observación al dato registrado en la respuesta de la presente pregunta, o los datos que derivan de la misma, favor de anotarlo en el siguiente espacio. De lo contrario, déjelo en blanco.</t>
  </si>
  <si>
    <t>Total</t>
  </si>
  <si>
    <t>No se ofrece en web</t>
  </si>
  <si>
    <t>Tipo de servicio web</t>
  </si>
  <si>
    <t>La lista de instituciones que se despliega corresponde a las que registró como respuesta en la pregunta 1 de la sección 1 de este módulo.</t>
  </si>
  <si>
    <t>Para cada institución, en caso de que en la respuesta de la pregunta anterior haya seleccionado el código "2" o "9" en la columna "¿Estaba facultada para ofrecer al público trámites y/o servicios?" o haya anotado "0" en la columna "Trámites y/o servicios ofrecidos al público", anote una "X" en la columna "No aplica" y deje el resto de la fila en blanco.</t>
  </si>
  <si>
    <t xml:space="preserve">Para cada institución, en caso de que aún habiendo estado facultada para ofrecer al público trámites y/o servicios, no haya ofrecido algún tipo de trámite y/o servicio, debe anotar "0" en la columna "Trámites y/o servicios ofrecidos al público" y dejar el resto de la fila en blanco. </t>
  </si>
  <si>
    <t>Para cada institución, la cantidad registrada en la columna "Total" debe ser igual a la cantidad reportada como respuesta en la columna "Trámites y/o servicios ofrecidos al público" de la pregunta anterior.</t>
  </si>
  <si>
    <r>
      <t>4.-</t>
    </r>
    <r>
      <rPr>
        <b/>
        <i/>
        <sz val="8"/>
        <rFont val="Arial"/>
        <family val="2"/>
      </rPr>
      <t xml:space="preserve"> Trámite y/o servicio:</t>
    </r>
    <r>
      <rPr>
        <i/>
        <sz val="8"/>
        <rFont val="Arial"/>
        <family val="2"/>
      </rPr>
      <t xml:space="preserve"> se refiere a cualquier solicitud o entrega de información que las personas físicas o morales del sector privado hagan ante alguna institución pública, ya sea para cumplir una obligación u obtener un beneficio o servicio en general, con la finalidad de que se emita una resolución o cualquier documento que dichas personas estén obligadas a conservar.</t>
    </r>
  </si>
  <si>
    <t>II.3 Trámites y/o servicios realizados</t>
  </si>
  <si>
    <r>
      <t xml:space="preserve">Transacciones </t>
    </r>
    <r>
      <rPr>
        <i/>
        <sz val="8"/>
        <color theme="1"/>
        <rFont val="Arial"/>
        <family val="2"/>
      </rPr>
      <t>(solicitudes)</t>
    </r>
    <r>
      <rPr>
        <b/>
        <sz val="9"/>
        <color theme="1"/>
        <rFont val="Arial"/>
        <family val="2"/>
      </rPr>
      <t xml:space="preserve"> realizadas</t>
    </r>
  </si>
  <si>
    <t>Tipo de trámites y/o servicios</t>
  </si>
  <si>
    <t>Para cada tipo de trámite y/o servicio, en caso de que las instituciones de la Administración Pública de su entidad federativa no hayan estado facultadas para ofrecerlo, o no lo hayan ofrecido, o no cuente con información para determinarlo, debe anotar una "X" en la columna "No Aplica" y dejar el resto de la fila en blanco.</t>
  </si>
  <si>
    <r>
      <t xml:space="preserve">Anote, por cada uno de los tipos de trámites y/o servicios enlistados, la cantidad de transacciones </t>
    </r>
    <r>
      <rPr>
        <b/>
        <i/>
        <sz val="9"/>
        <color theme="1"/>
        <rFont val="Arial"/>
        <family val="2"/>
      </rPr>
      <t xml:space="preserve">(solicitudes) </t>
    </r>
    <r>
      <rPr>
        <b/>
        <sz val="9"/>
        <color theme="1"/>
        <rFont val="Arial"/>
        <family val="2"/>
      </rPr>
      <t xml:space="preserve">realizadas durante el año 2019 por las personas </t>
    </r>
    <r>
      <rPr>
        <b/>
        <i/>
        <sz val="9"/>
        <color theme="1"/>
        <rFont val="Arial"/>
        <family val="2"/>
      </rPr>
      <t>(físicas y morales)</t>
    </r>
    <r>
      <rPr>
        <b/>
        <sz val="9"/>
        <color theme="1"/>
        <rFont val="Arial"/>
        <family val="2"/>
      </rPr>
      <t xml:space="preserve"> ante las instituciones de la Administración Pública de su entidad federativa. Asimismo, señale el tipo de servicio web bajo el cual fue ofrecido e indique si estuvo incluido en el catálogo de trámites y/o servicios referido en la pregunta 1. </t>
    </r>
  </si>
  <si>
    <r>
      <t xml:space="preserve">¿Incluido en el catálogo de trámites y/o servicios?
</t>
    </r>
    <r>
      <rPr>
        <i/>
        <sz val="8"/>
        <color theme="1"/>
        <rFont val="Arial"/>
        <family val="2"/>
      </rPr>
      <t>(1. Sí / 2. No / 9. No se sabe)</t>
    </r>
  </si>
  <si>
    <t>En caso de que haya seleccionado el código "7" o "9" como respuesta en la pregunta 1, no puede registrar información para la columna "¿Incluido en el catálogo de trámites y/o servicios?".</t>
  </si>
  <si>
    <r>
      <t xml:space="preserve">Transacciones </t>
    </r>
    <r>
      <rPr>
        <i/>
        <sz val="8"/>
        <color theme="1"/>
        <rFont val="Arial"/>
        <family val="2"/>
      </rPr>
      <t xml:space="preserve">(solicitudes) </t>
    </r>
    <r>
      <rPr>
        <b/>
        <sz val="9"/>
        <color theme="1"/>
        <rFont val="Arial"/>
        <family val="2"/>
      </rPr>
      <t>realizadas</t>
    </r>
  </si>
  <si>
    <r>
      <t xml:space="preserve">De manera adicional a los tipos de trámites y/o servicios enlistados en la pregunta anterior, anote el nombre de los 20 tipos de trámites y servicios realizados con mayor frecuencia por las personas (físicas y morales) ante instituciones de la Administración Pública de su entidad federativa. Por cada uno de estos, señale el tema al que corresponde, la cantidad de transacciones </t>
    </r>
    <r>
      <rPr>
        <b/>
        <i/>
        <sz val="9"/>
        <color theme="1"/>
        <rFont val="Arial"/>
        <family val="2"/>
      </rPr>
      <t>(solicitudes)</t>
    </r>
    <r>
      <rPr>
        <b/>
        <sz val="9"/>
        <color theme="1"/>
        <rFont val="Arial"/>
        <family val="2"/>
      </rPr>
      <t xml:space="preserve"> realizadas durante el año 2019, el tipo de servicio web bajo el cual fue ofrecido, así como si estuvo incluido en el catálogo de trámites referido en la pregunta 1. </t>
    </r>
  </si>
  <si>
    <t>No debe considerar los tipos de trámites establecidos en listado de la pregunta anterior.</t>
  </si>
  <si>
    <t>Tipos de trámites y/o servicios</t>
  </si>
  <si>
    <t xml:space="preserve">En caso de que en la columna "Tema" señale el código 24, debe anotar el nombre de dicho(s) tema(s) en el recuadro destinado para tal efecto que se encuentra al final de la tabla de respuesta. </t>
  </si>
  <si>
    <r>
      <t xml:space="preserve">Otro tema:
</t>
    </r>
    <r>
      <rPr>
        <i/>
        <sz val="8"/>
        <color theme="1"/>
        <rFont val="Arial"/>
        <family val="2"/>
      </rPr>
      <t>(especifique)</t>
    </r>
  </si>
  <si>
    <t>7.-</t>
  </si>
  <si>
    <t>8.-</t>
  </si>
  <si>
    <t>Durante el año 2019, ¿la Administración Pública de su entidad federativa gestionó, a través de cualquiera de sus instituciones, algún trámite o servicio que deba realizarse ante instituciones del ámbito federal?</t>
  </si>
  <si>
    <r>
      <t xml:space="preserve">Anote el nombre de los 25 tipos de trámites y/o servicios, competencia del ámbito federal, realizados con mayor frecuencia por las personas </t>
    </r>
    <r>
      <rPr>
        <b/>
        <i/>
        <sz val="9"/>
        <color theme="1"/>
        <rFont val="Arial"/>
        <family val="2"/>
      </rPr>
      <t xml:space="preserve">(físicas y morales) </t>
    </r>
    <r>
      <rPr>
        <b/>
        <sz val="9"/>
        <color theme="1"/>
        <rFont val="Arial"/>
        <family val="2"/>
      </rPr>
      <t xml:space="preserve">ante instituciones de la Administración Pública de su entidad federativa. Por cada uno de estos, señale el tema al que corresponde, así como la cantidad de transacciones </t>
    </r>
    <r>
      <rPr>
        <b/>
        <i/>
        <sz val="9"/>
        <color theme="1"/>
        <rFont val="Arial"/>
        <family val="2"/>
      </rPr>
      <t>(solicitudes)</t>
    </r>
    <r>
      <rPr>
        <b/>
        <sz val="9"/>
        <color theme="1"/>
        <rFont val="Arial"/>
        <family val="2"/>
      </rPr>
      <t xml:space="preserve"> realizadas durante el año  2019.</t>
    </r>
  </si>
  <si>
    <t>Debe comenzar anotando en el primer renglón el nombre del tipo de trámite y/o servicio realizado con mayor frecuencia, y continuar así hasta el trámite 20. En caso de no contar con 20 trámites, deje en blanco las filas sobrantes. Si, por el contrario, cuenta con más de 20 trámites, registre los 19 con mayor frecuencia y en el numeral 20 anote las palabras "Resto de trámites" en la columna "Tipos de trámites y/o servicios". De ser este el caso, anote "NA"  (No aplica) en las columnas correspondientes a "Tema", "Tipo de servicio WEB" e "¿Incluido en el catálogo de trámites y/o servicios?", ello en virtud de la imposibilidad de individualizar el registro de su información.</t>
  </si>
  <si>
    <t>Debe comenzar anotando en el primer renglón el nombre del tipo de trámite y/o servicio realizado con mayor frecuencia, y continuar así hasta el trámite 25. En caso de no contar con 25 trámites, deje en blanco las filas sobrantes. Si, por el contrario, cuenta con más de 25 trámites, registre los 24 con mayor frecuencia y en el numeral 25 anote las palabras "Resto de trámites" en la columna "Tipos de trámites y/o servicios". De ser este el caso, anote "NA"  (No aplica) en la columna correspondiente a "Tema", ello en virtud de la imposibilidad de individualizar el registro de su información.</t>
  </si>
  <si>
    <r>
      <t>1.-</t>
    </r>
    <r>
      <rPr>
        <b/>
        <i/>
        <sz val="8"/>
        <rFont val="Arial"/>
        <family val="2"/>
      </rPr>
      <t xml:space="preserve"> Servicio informativo (web):</t>
    </r>
    <r>
      <rPr>
        <i/>
        <sz val="8"/>
        <rFont val="Arial"/>
        <family val="2"/>
      </rPr>
      <t xml:space="preserve"> se refiere al tipo de servicio web ofrecido por las instituciones públicas en la prestación de trámites y/o servicios, el cual consiste en que la información relacionada con estos se encuentre disponible en el sitio web correspondiente, misma que puede ser buscada, consultada o descargada a través del mismo.</t>
    </r>
  </si>
  <si>
    <r>
      <t>2.-</t>
    </r>
    <r>
      <rPr>
        <b/>
        <i/>
        <sz val="8"/>
        <rFont val="Arial"/>
        <family val="2"/>
      </rPr>
      <t xml:space="preserve"> Servicio interactivo (web):</t>
    </r>
    <r>
      <rPr>
        <i/>
        <sz val="8"/>
        <rFont val="Arial"/>
        <family val="2"/>
      </rPr>
      <t xml:space="preserve"> se refiere al tipo de servicio web ofrecido por las instituciones públicas en la prestación de trámites y/o servicios, el cual consiste en la posibilidad de intercambiar información sobre los mismos entre el personal de las instituciones públicas y los ciudadanos, ya sea a través del mismo sitio, correo electrónico o numero telefónico.</t>
    </r>
  </si>
  <si>
    <r>
      <t>3.-</t>
    </r>
    <r>
      <rPr>
        <b/>
        <i/>
        <sz val="8"/>
        <rFont val="Arial"/>
        <family val="2"/>
      </rPr>
      <t xml:space="preserve"> Servicio transaccional (web):</t>
    </r>
    <r>
      <rPr>
        <i/>
        <sz val="8"/>
        <rFont val="Arial"/>
        <family val="2"/>
      </rPr>
      <t xml:space="preserve"> se refiere al tipo de servicio web ofrecido por las instituciones públicas en la prestación de trámites y/o servicios, el cual consiste en la posibilidad de realizar y/o dar seguimiento "en línea" a los mismos, incluidos, cuando aplique, los pagos asociados a estos, sin la necesidad de acudir a alguna oficina gubernamental.</t>
    </r>
  </si>
  <si>
    <t>Trámites y/o servicios ofrecidos al público, según tipo de servicio web ofrecido</t>
  </si>
  <si>
    <t>Para cada tipo de trámite y/o servicio, señale el código del tipo de servicio web ofrecido, de acuerdo con el catálogo establecido para tal efecto.</t>
  </si>
  <si>
    <t>Para cada tipo de trámite y/o servicio, señale el código del tema que corresponda, de acuerdo con el catálogo establecido para tal efecto.</t>
  </si>
  <si>
    <t>Trámite y/o servicio</t>
  </si>
  <si>
    <t>Se refiere a cualquier solicitud o entrega de información que las personas físicas o morales del sector privado hagan ante alguna institución pública, ya sea para cumplir una obligación u obtener un beneficio o servicio en general, con la finalidad de que se emita una resolución o cualquier documento que dichas personas estén obligadas a conservar.</t>
  </si>
  <si>
    <t>Servicio informativo (web)</t>
  </si>
  <si>
    <t>Se refiere al tipo de servicio web ofrecido por las instituciones públicas en la prestación de trámites y/o servicios, el cual consiste en que la información relacionada con estos se encuentre disponible en el sitio web correspondiente, misma que puede ser buscada, consultada o descargada a través del mismo.</t>
  </si>
  <si>
    <t>Servicio interactivo (web)</t>
  </si>
  <si>
    <t>Se refiere al tipo de servicio web ofrecido por las instituciones públicas en la prestación de trámites y/o servicios, el cual consiste en la posibilidad de intercambiar información sobre los mismos entre el personal de las instituciones públicas y los ciudadanos, ya sea a través del mismo sitio, correo electrónico o numero telefónico.</t>
  </si>
  <si>
    <t>Se refiere al tipo de servicio web ofrecido por las instituciones públicas en la prestación de trámites y/o servicios, el cual consiste en la posibilidad de realizar y/o dar seguimiento "en línea" a los mismos, incluidos, cuando aplique, los pagos asociados a estos, sin la necesidad de acudir a alguna oficina gubernamental.</t>
  </si>
  <si>
    <t>Servicio transaccional (web)</t>
  </si>
  <si>
    <t>Preguntas 1 a 8</t>
  </si>
  <si>
    <r>
      <t xml:space="preserve">1.- Periodo de referencia de los datos: 
</t>
    </r>
    <r>
      <rPr>
        <b/>
        <i/>
        <sz val="8"/>
        <color theme="1"/>
        <rFont val="Arial"/>
        <family val="2"/>
      </rPr>
      <t>Durante el año:</t>
    </r>
    <r>
      <rPr>
        <i/>
        <sz val="8"/>
        <color theme="1"/>
        <rFont val="Arial"/>
        <family val="2"/>
      </rPr>
      <t xml:space="preserve"> la información se refiere a lo existente del 1 de enero al 31 de diciembre de 2019.
</t>
    </r>
    <r>
      <rPr>
        <b/>
        <i/>
        <sz val="8"/>
        <color theme="1"/>
        <rFont val="Arial"/>
        <family val="2"/>
      </rPr>
      <t>Al cierre del año:</t>
    </r>
    <r>
      <rPr>
        <i/>
        <sz val="8"/>
        <color theme="1"/>
        <rFont val="Arial"/>
        <family val="2"/>
      </rPr>
      <t xml:space="preserve"> la información se refiere a lo existente al 31 de diciembre de 2019.</t>
    </r>
    <r>
      <rPr>
        <b/>
        <i/>
        <sz val="8"/>
        <color theme="1"/>
        <rFont val="Arial"/>
        <family val="2"/>
      </rPr>
      <t/>
    </r>
  </si>
  <si>
    <r>
      <t xml:space="preserve">¿Estaba facultada para ofrecer al público trámites y/o servicios?
</t>
    </r>
    <r>
      <rPr>
        <i/>
        <sz val="8"/>
        <color theme="1"/>
        <rFont val="Arial"/>
        <family val="2"/>
      </rPr>
      <t>(1. Sí / 2. No / 9.No se sabe)</t>
    </r>
  </si>
  <si>
    <t>De acuerdo con el total de trámites y/o servicios que reportó como respuesta en la pregunta anterior, anote, por cada una de las instituciones de la Administración Pública de su entidad federativa, la cantidad de los mismos especificando el tipo de servicio web ofrecido.</t>
  </si>
  <si>
    <t xml:space="preserve">En caso de que en la columna "Tema" señale el código 27, debe anotar el nombre de dicho(s) tema(s) en el recuadro destinado para tal efecto que se encuentra al final de la tabla de respuesta. </t>
  </si>
  <si>
    <t xml:space="preserve">No debe considerar los tipos de trámites establecidos en listado de las preguntas 5 y 6. </t>
  </si>
  <si>
    <r>
      <t xml:space="preserve">Para ello, este módulo contiene </t>
    </r>
    <r>
      <rPr>
        <b/>
        <sz val="9"/>
        <color theme="1"/>
        <rFont val="Arial"/>
        <family val="2"/>
      </rPr>
      <t>354 preguntas</t>
    </r>
    <r>
      <rPr>
        <sz val="9"/>
        <color theme="1"/>
        <rFont val="Arial"/>
        <family val="2"/>
      </rPr>
      <t xml:space="preserve"> agrupadas en las siguientes secciones:</t>
    </r>
  </si>
  <si>
    <t>La suma de las cantidades registradas en las columnas "Trámites y/o servicios ofrecidos al público incluidos en el catálogo de trámites y/o servicios" y "Trámites y/o servicios ofrecidos al público en proceso de ser incluidos en catálogo de trámites y/o servicios" debe ser igual o menor a la cantidad reportada en la columna "Trámites y/o servicios ofrecidos al público".</t>
  </si>
  <si>
    <r>
      <rPr>
        <b/>
        <sz val="15"/>
        <color theme="1"/>
        <rFont val="Arial"/>
        <family val="2"/>
      </rPr>
      <t>Informantes:</t>
    </r>
    <r>
      <rPr>
        <b/>
        <sz val="9"/>
        <color theme="1"/>
        <rFont val="Arial"/>
        <family val="2"/>
      </rPr>
      <t xml:space="preserve">
</t>
    </r>
    <r>
      <rPr>
        <i/>
        <sz val="8"/>
        <color theme="1"/>
        <rFont val="Arial"/>
        <family val="2"/>
      </rPr>
      <t>(Responde: institución encargada o integradora de la información de los trámites y servicios de la Administración Pública de la entidad federativa)</t>
    </r>
  </si>
  <si>
    <t>X</t>
  </si>
  <si>
    <t>NA</t>
  </si>
  <si>
    <t>total</t>
  </si>
  <si>
    <t>ns</t>
  </si>
  <si>
    <t>suma</t>
  </si>
  <si>
    <t>comp</t>
  </si>
  <si>
    <t>""</t>
  </si>
  <si>
    <t>2 ó 9</t>
  </si>
  <si>
    <t>com</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</si>
  <si>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</si>
  <si>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</si>
  <si>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</si>
  <si>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</si>
  <si>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</si>
  <si>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</si>
  <si>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</si>
  <si>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</si>
  <si>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</si>
  <si>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</si>
  <si>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</si>
  <si>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</si>
  <si>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</si>
  <si>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</si>
  <si>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</si>
  <si>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</si>
  <si>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</si>
  <si>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</si>
  <si>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</si>
  <si>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</si>
  <si>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</si>
  <si>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</si>
  <si>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</si>
  <si>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</si>
  <si>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</si>
  <si>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</si>
  <si>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</si>
  <si>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</si>
  <si>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</si>
  <si>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</si>
  <si>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</si>
  <si>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</si>
  <si>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Isis Rosas Roldán</t>
  </si>
  <si>
    <t>isis.rosas@inegi.org.mx</t>
  </si>
  <si>
    <t>(228) 841 8452 Ext. 8496</t>
  </si>
  <si>
    <r>
      <t xml:space="preserve">A efecto de llevar a cabo la revisión y validación del cuestionario, una vez completado deberá enviarse en versión preliminar, a más tardar el </t>
    </r>
    <r>
      <rPr>
        <b/>
        <sz val="9"/>
        <rFont val="Arial"/>
        <family val="2"/>
      </rPr>
      <t>18 de Marzo de 2020</t>
    </r>
    <r>
      <rPr>
        <sz val="9"/>
        <rFont val="Arial"/>
        <family val="2"/>
      </rPr>
      <t xml:space="preserve">, a la dirección electrónica del Jefe de Departamento de Estadísticas de Gobierno (JDEG) de la Coordinación Estatal del INEGI: </t>
    </r>
    <r>
      <rPr>
        <b/>
        <sz val="9"/>
        <rFont val="Arial"/>
        <family val="2"/>
      </rPr>
      <t>isis.rosas@inegi.org.mx</t>
    </r>
  </si>
  <si>
    <r>
      <t xml:space="preserve">La versión definitiva del cuestionario en su versión electrónica deberá ser la misma que se entregue en versión física, de conformidad con las instrucciones correspondientes, debiéndose enviar, a más tardar el </t>
    </r>
    <r>
      <rPr>
        <b/>
        <sz val="9"/>
        <color theme="1"/>
        <rFont val="Arial"/>
        <family val="2"/>
      </rPr>
      <t>22 de Abril de 2020</t>
    </r>
    <r>
      <rPr>
        <sz val="9"/>
        <color theme="1"/>
        <rFont val="Arial"/>
        <family val="2"/>
      </rPr>
      <t xml:space="preserve">, a la dirección electrónica siguiente: </t>
    </r>
    <r>
      <rPr>
        <b/>
        <sz val="9"/>
        <color theme="1"/>
        <rFont val="Arial"/>
        <family val="2"/>
      </rPr>
      <t>isis.rosas@inegi.org.mx</t>
    </r>
  </si>
  <si>
    <r>
      <t xml:space="preserve">La versión impresa, con las firmas correspondientes, deberá entregarse en original al JDEG de la Coordinación Estatal del INEGI, a más tardar el </t>
    </r>
    <r>
      <rPr>
        <b/>
        <sz val="9"/>
        <color theme="1"/>
        <rFont val="Arial"/>
        <family val="2"/>
      </rPr>
      <t>22 de Mayo de 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</si>
</sst>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u/>
      <sz val="11"/>
      <color theme="10"/>
      <name val="Calibri"/>
      <family val="2"/>
      <scheme val="minor"/>
    </font>
    <font>
      <b/>
      <sz val="15"/>
      <color theme="1"/>
      <name val="Arial"/>
      <family val="2"/>
    </font>
    <font>
      <b/>
      <u/>
      <sz val="12"/>
      <color theme="4" tint="-0.249977111117893"/>
      <name val="Arial"/>
      <family val="2"/>
    </font>
    <font>
      <sz val="10"/>
      <color theme="1"/>
      <name val="Arial"/>
      <family val="2"/>
    </font>
    <font>
      <i/>
      <sz val="8"/>
      <color theme="1"/>
      <name val="Arial"/>
      <family val="2"/>
    </font>
    <font>
      <sz val="11"/>
      <color theme="1"/>
      <name val="Arial"/>
      <family val="2"/>
    </font>
    <font>
      <sz val="9"/>
      <color theme="1"/>
      <name val="Arial"/>
      <family val="2"/>
    </font>
    <font>
      <b/>
      <sz val="9"/>
      <color theme="1"/>
      <name val="Arial"/>
      <family val="2"/>
    </font>
    <font>
      <b/>
      <sz val="10"/>
      <name val="Arial"/>
      <family val="2"/>
    </font>
    <font>
      <b/>
      <sz val="12"/>
      <color theme="1"/>
      <name val="Arial"/>
      <family val="2"/>
    </font>
    <font>
      <b/>
      <i/>
      <u/>
      <sz val="10"/>
      <color theme="1"/>
      <name val="Arial"/>
      <family val="2"/>
    </font>
    <font>
      <b/>
      <i/>
      <sz val="8"/>
      <color theme="1"/>
      <name val="Arial"/>
      <family val="2"/>
    </font>
    <font>
      <sz val="9"/>
      <name val="Arial"/>
      <family val="2"/>
    </font>
    <font>
      <i/>
      <sz val="8"/>
      <name val="Arial"/>
      <family val="2"/>
    </font>
    <font>
      <b/>
      <u/>
      <sz val="12"/>
      <color rgb="FF0077C8"/>
      <name val="Arial"/>
      <family val="2"/>
    </font>
    <font>
      <u/>
      <sz val="12"/>
      <color rgb="FF003057"/>
      <name val="Arial"/>
      <family val="2"/>
    </font>
    <font>
      <b/>
      <sz val="11"/>
      <name val="Symbol"/>
      <family val="1"/>
      <charset val="2"/>
    </font>
    <font>
      <sz val="9"/>
      <color theme="0"/>
      <name val="Arial"/>
      <family val="2"/>
    </font>
    <font>
      <b/>
      <sz val="11"/>
      <color theme="0"/>
      <name val="Arial"/>
      <family val="2"/>
    </font>
    <font>
      <b/>
      <sz val="9"/>
      <color theme="0"/>
      <name val="Arial"/>
      <family val="2"/>
    </font>
    <font>
      <i/>
      <sz val="9"/>
      <color theme="1"/>
      <name val="Arial"/>
      <family val="2"/>
    </font>
    <font>
      <b/>
      <sz val="9"/>
      <name val="Arial"/>
      <family val="2"/>
    </font>
    <font>
      <b/>
      <sz val="8"/>
      <color theme="1"/>
      <name val="Arial"/>
      <family val="2"/>
    </font>
    <font>
      <i/>
      <sz val="11"/>
      <color theme="1"/>
      <name val="Arial"/>
      <family val="2"/>
    </font>
    <font>
      <sz val="12"/>
      <color rgb="FF003057"/>
      <name val="Arial"/>
      <family val="2"/>
    </font>
    <font>
      <b/>
      <u/>
      <sz val="12"/>
      <color theme="10"/>
      <name val="Arial"/>
      <family val="2"/>
    </font>
    <font>
      <b/>
      <sz val="9"/>
      <color theme="0" tint="-4.9989318521683403E-2"/>
      <name val="Arial"/>
      <family val="2"/>
    </font>
    <font>
      <b/>
      <i/>
      <sz val="8"/>
      <name val="Arial"/>
      <family val="2"/>
    </font>
    <font>
      <b/>
      <i/>
      <sz val="9"/>
      <color theme="1"/>
      <name val="Arial"/>
      <family val="2"/>
    </font>
    <font>
      <sz val="11"/>
      <name val="Calibri"/>
      <family val="2"/>
      <scheme val="minor"/>
    </font>
    <font>
      <sz val="11"/>
      <name val="Arial"/>
      <family val="2"/>
    </font>
    <font>
      <b/>
      <sz val="9"/>
      <color rgb="FFFF0000"/>
      <name val="Arial"/>
      <family val="2"/>
    </font>
    <font>
      <b/>
      <sz val="9"/>
      <color rgb="FF0070C0"/>
      <name val="Arial"/>
      <family val="2"/>
    </font>
  </fonts>
  <fills count="7">
    <fill>
      <patternFill patternType="none"/>
    </fill>
    <fill>
      <patternFill patternType="gray125"/>
    </fill>
    <fill>
      <patternFill patternType="solid">
        <fgColor rgb="FF003057"/>
        <bgColor indexed="64"/>
      </patternFill>
    </fill>
    <fill>
      <patternFill patternType="solid">
        <fgColor rgb="FF6F7070"/>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diagonal/>
    </border>
    <border>
      <left style="thin">
        <color indexed="64"/>
      </left>
      <right/>
      <top style="thin">
        <color indexed="64"/>
      </top>
      <bottom style="thin">
        <color indexed="64"/>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style="medium">
        <color rgb="FF6F7070"/>
      </left>
      <right style="medium">
        <color rgb="FF6F7070"/>
      </right>
      <top style="medium">
        <color rgb="FF6F7070"/>
      </top>
      <bottom style="medium">
        <color rgb="FF6F7070"/>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diagonal/>
    </border>
    <border>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right style="thin">
        <color theme="1"/>
      </right>
      <top style="thin">
        <color indexed="64"/>
      </top>
      <bottom style="thin">
        <color theme="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290">
    <xf numFmtId="0" fontId="0" fillId="0" borderId="0" xfId="0"/>
    <xf numFmtId="0" fontId="6" fillId="0" borderId="0" xfId="0" applyFont="1" applyBorder="1"/>
    <xf numFmtId="0" fontId="6" fillId="0" borderId="0" xfId="0" applyFont="1"/>
    <xf numFmtId="0" fontId="7" fillId="0" borderId="0" xfId="0" applyFont="1"/>
    <xf numFmtId="0" fontId="13" fillId="0" borderId="0" xfId="0" applyFont="1" applyFill="1" applyBorder="1" applyAlignment="1" applyProtection="1">
      <alignment vertical="center"/>
    </xf>
    <xf numFmtId="0" fontId="13" fillId="0" borderId="0" xfId="0" applyFont="1" applyFill="1" applyAlignment="1" applyProtection="1">
      <alignment vertical="center"/>
    </xf>
    <xf numFmtId="0" fontId="7" fillId="0" borderId="0" xfId="0" applyFont="1" applyFill="1"/>
    <xf numFmtId="0" fontId="6" fillId="0" borderId="0" xfId="0" applyFont="1" applyFill="1"/>
    <xf numFmtId="0" fontId="9" fillId="0" borderId="0" xfId="0" applyFont="1" applyFill="1" applyBorder="1" applyAlignment="1" applyProtection="1">
      <alignment horizontal="center" vertical="center" wrapText="1"/>
    </xf>
    <xf numFmtId="0" fontId="8" fillId="0" borderId="0" xfId="0" applyFont="1" applyAlignment="1">
      <alignment vertical="center"/>
    </xf>
    <xf numFmtId="0" fontId="3" fillId="0" borderId="0" xfId="1" applyFont="1" applyAlignment="1">
      <alignment horizontal="right" vertical="center"/>
    </xf>
    <xf numFmtId="0" fontId="16" fillId="0" borderId="0" xfId="0" applyFont="1" applyFill="1" applyAlignment="1"/>
    <xf numFmtId="0" fontId="18" fillId="3" borderId="21" xfId="0" applyFont="1" applyFill="1" applyBorder="1"/>
    <xf numFmtId="0" fontId="19" fillId="3" borderId="22" xfId="0" applyFont="1" applyFill="1" applyBorder="1"/>
    <xf numFmtId="0" fontId="18" fillId="3" borderId="22" xfId="0" applyFont="1" applyFill="1" applyBorder="1"/>
    <xf numFmtId="0" fontId="18" fillId="3" borderId="23" xfId="0" applyFont="1" applyFill="1" applyBorder="1"/>
    <xf numFmtId="0" fontId="7" fillId="3" borderId="21" xfId="0" applyFont="1" applyFill="1" applyBorder="1"/>
    <xf numFmtId="0" fontId="19" fillId="3" borderId="22" xfId="0" applyFont="1" applyFill="1" applyBorder="1" applyAlignment="1">
      <alignment vertical="center"/>
    </xf>
    <xf numFmtId="0" fontId="7" fillId="3" borderId="22" xfId="0" applyFont="1" applyFill="1" applyBorder="1"/>
    <xf numFmtId="0" fontId="7" fillId="3" borderId="23" xfId="0" applyFont="1" applyFill="1" applyBorder="1"/>
    <xf numFmtId="0" fontId="18" fillId="3" borderId="24" xfId="0" applyFont="1" applyFill="1" applyBorder="1"/>
    <xf numFmtId="0" fontId="18" fillId="3" borderId="26" xfId="0" applyFont="1" applyFill="1" applyBorder="1"/>
    <xf numFmtId="0" fontId="7" fillId="3" borderId="24" xfId="0" applyFont="1" applyFill="1" applyBorder="1"/>
    <xf numFmtId="0" fontId="7" fillId="3" borderId="26" xfId="0" applyFont="1" applyFill="1" applyBorder="1"/>
    <xf numFmtId="0" fontId="7" fillId="0" borderId="27" xfId="0" applyFont="1" applyBorder="1"/>
    <xf numFmtId="0" fontId="7" fillId="0" borderId="28" xfId="0" applyFont="1" applyBorder="1"/>
    <xf numFmtId="0" fontId="7" fillId="0" borderId="29" xfId="0" applyFont="1" applyBorder="1"/>
    <xf numFmtId="0" fontId="7" fillId="0" borderId="30" xfId="0" applyFont="1" applyBorder="1"/>
    <xf numFmtId="0" fontId="7" fillId="0" borderId="31" xfId="0" applyFont="1" applyBorder="1"/>
    <xf numFmtId="0" fontId="7" fillId="0" borderId="32" xfId="0" applyFont="1" applyBorder="1"/>
    <xf numFmtId="0" fontId="7" fillId="0" borderId="33" xfId="0" applyFont="1" applyBorder="1"/>
    <xf numFmtId="0" fontId="7" fillId="0" borderId="34" xfId="0" applyFont="1" applyBorder="1"/>
    <xf numFmtId="0" fontId="7" fillId="0" borderId="35" xfId="0" applyFont="1" applyBorder="1" applyAlignment="1">
      <alignment horizontal="center" vertical="center"/>
    </xf>
    <xf numFmtId="0" fontId="6" fillId="0" borderId="35" xfId="0" applyFont="1" applyBorder="1" applyAlignment="1">
      <alignment horizontal="center" vertical="center"/>
    </xf>
    <xf numFmtId="0" fontId="7" fillId="4" borderId="0" xfId="0" applyFont="1" applyFill="1" applyBorder="1" applyAlignment="1" applyProtection="1">
      <alignment vertical="center"/>
    </xf>
    <xf numFmtId="0" fontId="6" fillId="0" borderId="0" xfId="0" applyFont="1" applyAlignment="1">
      <alignment horizontal="center" vertical="center"/>
    </xf>
    <xf numFmtId="0" fontId="6" fillId="0" borderId="27" xfId="0" applyFont="1" applyBorder="1"/>
    <xf numFmtId="0" fontId="6" fillId="0" borderId="28" xfId="0" applyFont="1" applyBorder="1"/>
    <xf numFmtId="0" fontId="6" fillId="0" borderId="29" xfId="0" applyFont="1" applyBorder="1"/>
    <xf numFmtId="0" fontId="10" fillId="0" borderId="0" xfId="0" applyFont="1" applyAlignment="1">
      <alignment horizontal="center" vertical="center"/>
    </xf>
    <xf numFmtId="0" fontId="6" fillId="0" borderId="30" xfId="0" applyFont="1" applyBorder="1"/>
    <xf numFmtId="0" fontId="7" fillId="0" borderId="0" xfId="0" applyFont="1" applyBorder="1" applyAlignment="1">
      <alignment vertical="center"/>
    </xf>
    <xf numFmtId="0" fontId="7" fillId="0" borderId="31" xfId="0" applyFont="1" applyBorder="1" applyAlignment="1">
      <alignment vertical="center" wrapText="1"/>
    </xf>
    <xf numFmtId="0" fontId="6" fillId="0" borderId="31" xfId="0" applyFont="1" applyBorder="1"/>
    <xf numFmtId="0" fontId="24" fillId="0" borderId="31" xfId="0" applyFont="1" applyBorder="1" applyAlignment="1">
      <alignment vertical="center" wrapText="1"/>
    </xf>
    <xf numFmtId="0" fontId="6" fillId="0" borderId="32" xfId="0" applyFont="1" applyBorder="1"/>
    <xf numFmtId="0" fontId="6" fillId="0" borderId="33" xfId="0" applyFont="1" applyBorder="1"/>
    <xf numFmtId="0" fontId="6" fillId="0" borderId="34" xfId="0" applyFont="1" applyBorder="1"/>
    <xf numFmtId="0" fontId="4" fillId="0" borderId="0" xfId="0" applyFont="1" applyBorder="1" applyAlignment="1">
      <alignment vertical="top"/>
    </xf>
    <xf numFmtId="0" fontId="7" fillId="0" borderId="0" xfId="0" applyFont="1" applyFill="1" applyBorder="1"/>
    <xf numFmtId="0" fontId="7" fillId="0" borderId="33" xfId="0" applyFont="1" applyFill="1" applyBorder="1"/>
    <xf numFmtId="0" fontId="7" fillId="0" borderId="28" xfId="0" applyFont="1" applyFill="1" applyBorder="1"/>
    <xf numFmtId="0" fontId="8" fillId="0" borderId="0" xfId="0" applyFont="1" applyFill="1" applyBorder="1" applyAlignment="1">
      <alignment vertical="center"/>
    </xf>
    <xf numFmtId="0" fontId="25" fillId="0" borderId="0" xfId="0" applyFont="1"/>
    <xf numFmtId="0" fontId="17" fillId="0" borderId="0" xfId="0" applyFont="1" applyFill="1" applyBorder="1" applyAlignment="1" applyProtection="1">
      <alignment horizontal="right" vertical="center" wrapText="1"/>
    </xf>
    <xf numFmtId="0" fontId="7" fillId="4" borderId="0" xfId="0" applyFont="1" applyFill="1" applyBorder="1" applyAlignment="1" applyProtection="1">
      <alignment horizontal="left" vertical="center"/>
    </xf>
    <xf numFmtId="0" fontId="7" fillId="4" borderId="5" xfId="0" applyFont="1" applyFill="1" applyBorder="1" applyAlignment="1" applyProtection="1">
      <alignment horizontal="left" vertical="center"/>
    </xf>
    <xf numFmtId="0" fontId="22" fillId="0" borderId="0" xfId="0" applyFont="1" applyFill="1" applyAlignment="1" applyProtection="1">
      <alignment horizontal="justify" vertical="top" wrapText="1"/>
    </xf>
    <xf numFmtId="0" fontId="2" fillId="0" borderId="0" xfId="0" applyFont="1" applyAlignment="1">
      <alignment horizontal="center" vertical="center"/>
    </xf>
    <xf numFmtId="0" fontId="15" fillId="0" borderId="0" xfId="1" applyFont="1" applyAlignment="1">
      <alignment horizontal="right" vertical="center"/>
    </xf>
    <xf numFmtId="0" fontId="0" fillId="0" borderId="0" xfId="0" applyProtection="1"/>
    <xf numFmtId="0" fontId="0" fillId="0" borderId="0" xfId="0" applyBorder="1" applyAlignment="1" applyProtection="1">
      <alignment horizontal="center" vertical="center"/>
    </xf>
    <xf numFmtId="0" fontId="30" fillId="4" borderId="0" xfId="0" applyFont="1" applyFill="1" applyBorder="1" applyAlignment="1" applyProtection="1">
      <alignment horizontal="center" vertical="center"/>
    </xf>
    <xf numFmtId="3" fontId="0" fillId="4" borderId="0" xfId="0" applyNumberFormat="1" applyFill="1" applyBorder="1" applyAlignment="1" applyProtection="1">
      <alignment horizontal="center" vertical="center"/>
    </xf>
    <xf numFmtId="0" fontId="0" fillId="6" borderId="0" xfId="0"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0" fillId="0" borderId="0" xfId="0" applyBorder="1" applyAlignment="1" applyProtection="1">
      <alignment vertical="center"/>
    </xf>
    <xf numFmtId="0" fontId="0" fillId="4" borderId="0" xfId="0" applyFill="1" applyBorder="1" applyAlignment="1" applyProtection="1">
      <alignment vertical="center"/>
    </xf>
    <xf numFmtId="0" fontId="30" fillId="4" borderId="0" xfId="0" applyFont="1" applyFill="1" applyBorder="1" applyAlignment="1" applyProtection="1">
      <alignment vertical="center"/>
    </xf>
    <xf numFmtId="0" fontId="0" fillId="0" borderId="0" xfId="0" applyAlignment="1" applyProtection="1">
      <alignment horizontal="center" vertical="center"/>
    </xf>
    <xf numFmtId="0" fontId="0" fillId="6" borderId="0" xfId="0" applyFill="1" applyAlignment="1" applyProtection="1">
      <alignment horizontal="center" vertical="center"/>
    </xf>
    <xf numFmtId="0" fontId="6" fillId="0" borderId="0" xfId="0" applyFont="1" applyProtection="1"/>
    <xf numFmtId="0" fontId="6" fillId="5" borderId="0" xfId="0" applyFont="1" applyFill="1" applyProtection="1"/>
    <xf numFmtId="0" fontId="2" fillId="0" borderId="0" xfId="0" applyFont="1" applyAlignment="1" applyProtection="1">
      <alignment horizontal="center" vertical="center"/>
    </xf>
    <xf numFmtId="0" fontId="7" fillId="0" borderId="35" xfId="0" applyFont="1" applyBorder="1" applyProtection="1"/>
    <xf numFmtId="0" fontId="7" fillId="0" borderId="0" xfId="0" applyFont="1" applyBorder="1" applyAlignment="1" applyProtection="1">
      <alignment horizontal="center"/>
    </xf>
    <xf numFmtId="0" fontId="7" fillId="0" borderId="0" xfId="0" applyFont="1" applyBorder="1" applyProtection="1"/>
    <xf numFmtId="0" fontId="6" fillId="0" borderId="6" xfId="0" applyFont="1" applyBorder="1" applyProtection="1"/>
    <xf numFmtId="0" fontId="12" fillId="0" borderId="6" xfId="0" applyFont="1" applyBorder="1" applyAlignment="1" applyProtection="1">
      <alignment horizontal="left" vertical="center" wrapText="1"/>
    </xf>
    <xf numFmtId="0" fontId="6" fillId="0" borderId="9" xfId="0" applyFont="1" applyBorder="1" applyProtection="1"/>
    <xf numFmtId="0" fontId="8" fillId="0" borderId="0" xfId="0" applyFont="1" applyAlignment="1" applyProtection="1">
      <alignment horizontal="center" vertical="top"/>
    </xf>
    <xf numFmtId="0" fontId="6" fillId="0" borderId="0" xfId="0" applyFont="1" applyFill="1" applyProtection="1"/>
    <xf numFmtId="0" fontId="7" fillId="0" borderId="0" xfId="0" applyFont="1" applyFill="1" applyBorder="1" applyAlignment="1" applyProtection="1">
      <alignment vertical="center"/>
    </xf>
    <xf numFmtId="0" fontId="7" fillId="0" borderId="0" xfId="0" applyFont="1" applyFill="1" applyProtection="1"/>
    <xf numFmtId="0" fontId="7" fillId="0" borderId="0" xfId="0" applyFont="1" applyBorder="1" applyAlignment="1" applyProtection="1">
      <alignment horizontal="center" vertical="center" wrapText="1"/>
    </xf>
    <xf numFmtId="49" fontId="7" fillId="0" borderId="14" xfId="0" applyNumberFormat="1" applyFont="1" applyBorder="1" applyAlignment="1" applyProtection="1">
      <alignment horizontal="center" vertical="center" wrapText="1"/>
    </xf>
    <xf numFmtId="49" fontId="7" fillId="0" borderId="15" xfId="0" applyNumberFormat="1" applyFont="1" applyBorder="1" applyAlignment="1" applyProtection="1">
      <alignment horizontal="center" vertical="center" wrapText="1"/>
    </xf>
    <xf numFmtId="49" fontId="7" fillId="0" borderId="15" xfId="0" applyNumberFormat="1" applyFont="1" applyBorder="1" applyAlignment="1" applyProtection="1">
      <alignment horizontal="center" vertical="center"/>
    </xf>
    <xf numFmtId="49" fontId="7" fillId="0" borderId="15" xfId="0" applyNumberFormat="1" applyFont="1" applyFill="1" applyBorder="1" applyAlignment="1" applyProtection="1">
      <alignment horizontal="center" vertical="top"/>
    </xf>
    <xf numFmtId="0" fontId="22" fillId="4" borderId="0" xfId="0" applyFont="1" applyFill="1" applyAlignment="1" applyProtection="1">
      <alignment horizontal="center" vertical="top"/>
    </xf>
    <xf numFmtId="0" fontId="5" fillId="0" borderId="0" xfId="0" applyFont="1" applyAlignment="1" applyProtection="1">
      <alignment horizontal="justify" vertical="center"/>
    </xf>
    <xf numFmtId="0" fontId="6" fillId="0" borderId="0" xfId="0" applyFont="1" applyAlignment="1" applyProtection="1">
      <alignment vertical="center"/>
    </xf>
    <xf numFmtId="0" fontId="6" fillId="0" borderId="0" xfId="0" applyNumberFormat="1" applyFont="1" applyAlignment="1" applyProtection="1">
      <alignment horizontal="center" vertical="center"/>
    </xf>
    <xf numFmtId="0" fontId="6" fillId="0" borderId="0" xfId="0" applyFont="1" applyAlignment="1" applyProtection="1">
      <alignment horizontal="center" vertical="center"/>
    </xf>
    <xf numFmtId="0" fontId="6" fillId="6" borderId="0" xfId="0" applyFont="1" applyFill="1" applyProtection="1"/>
    <xf numFmtId="49" fontId="7" fillId="0" borderId="7" xfId="0" applyNumberFormat="1" applyFont="1" applyBorder="1" applyAlignment="1" applyProtection="1">
      <alignment horizontal="center" vertical="center" wrapText="1"/>
    </xf>
    <xf numFmtId="0" fontId="7" fillId="0" borderId="0" xfId="0" applyFont="1" applyBorder="1" applyAlignment="1" applyProtection="1">
      <alignment vertical="center" wrapText="1"/>
    </xf>
    <xf numFmtId="49" fontId="7" fillId="0" borderId="16" xfId="0" applyNumberFormat="1" applyFont="1" applyBorder="1" applyAlignment="1" applyProtection="1">
      <alignment horizontal="center" vertical="center" wrapText="1"/>
    </xf>
    <xf numFmtId="49" fontId="7" fillId="0" borderId="0" xfId="0" applyNumberFormat="1" applyFont="1" applyBorder="1" applyAlignment="1" applyProtection="1">
      <alignment horizontal="center" vertical="center" wrapText="1"/>
    </xf>
    <xf numFmtId="0" fontId="7" fillId="0" borderId="0" xfId="0" applyFont="1" applyAlignment="1" applyProtection="1">
      <alignment vertical="center"/>
    </xf>
    <xf numFmtId="0" fontId="5" fillId="0" borderId="0" xfId="0" applyFont="1" applyAlignment="1" applyProtection="1">
      <alignment horizontal="justify" vertical="center" wrapText="1"/>
    </xf>
    <xf numFmtId="0" fontId="7" fillId="0" borderId="0" xfId="0" applyFont="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49" fontId="7" fillId="0" borderId="17" xfId="0" applyNumberFormat="1" applyFont="1" applyBorder="1" applyAlignment="1" applyProtection="1">
      <alignment horizontal="center" vertical="center" wrapText="1"/>
    </xf>
    <xf numFmtId="49" fontId="7" fillId="0" borderId="43" xfId="0" applyNumberFormat="1" applyFont="1" applyBorder="1" applyAlignment="1" applyProtection="1">
      <alignment horizontal="center" vertical="center" wrapText="1"/>
    </xf>
    <xf numFmtId="49" fontId="7" fillId="0" borderId="42" xfId="0" applyNumberFormat="1" applyFont="1" applyBorder="1" applyAlignment="1" applyProtection="1">
      <alignment horizontal="center" vertical="center" wrapText="1"/>
    </xf>
    <xf numFmtId="49" fontId="7" fillId="0" borderId="41" xfId="0" applyNumberFormat="1" applyFont="1" applyBorder="1" applyAlignment="1" applyProtection="1">
      <alignment horizontal="center" vertical="center" wrapText="1"/>
    </xf>
    <xf numFmtId="49" fontId="7" fillId="0" borderId="40" xfId="0" applyNumberFormat="1" applyFont="1" applyBorder="1" applyAlignment="1" applyProtection="1">
      <alignment horizontal="center" vertical="center" wrapText="1"/>
    </xf>
    <xf numFmtId="0" fontId="8" fillId="0" borderId="1" xfId="0" applyFont="1" applyBorder="1" applyAlignment="1" applyProtection="1">
      <alignment horizontal="center" vertical="center"/>
      <protection locked="0"/>
    </xf>
    <xf numFmtId="0" fontId="6" fillId="5" borderId="0" xfId="0" applyFont="1" applyFill="1"/>
    <xf numFmtId="1" fontId="0" fillId="0" borderId="51" xfId="0" applyNumberFormat="1" applyBorder="1" applyAlignment="1"/>
    <xf numFmtId="1" fontId="0" fillId="0" borderId="52" xfId="0" applyNumberFormat="1" applyBorder="1" applyAlignment="1"/>
    <xf numFmtId="1" fontId="0" fillId="0" borderId="53" xfId="0" applyNumberFormat="1" applyBorder="1" applyAlignment="1"/>
    <xf numFmtId="1" fontId="0" fillId="0" borderId="54" xfId="0" applyNumberFormat="1" applyBorder="1" applyAlignment="1"/>
    <xf numFmtId="1" fontId="0" fillId="0" borderId="55" xfId="0" applyNumberFormat="1" applyBorder="1" applyAlignment="1"/>
    <xf numFmtId="1" fontId="0" fillId="0" borderId="56" xfId="0" applyNumberFormat="1" applyBorder="1" applyAlignment="1"/>
    <xf numFmtId="0" fontId="7" fillId="0" borderId="0" xfId="0" applyFont="1" applyProtection="1"/>
    <xf numFmtId="0" fontId="7" fillId="0" borderId="35" xfId="0" applyFont="1" applyBorder="1" applyAlignment="1" applyProtection="1">
      <alignment horizontal="center" vertical="center"/>
    </xf>
    <xf numFmtId="0" fontId="7" fillId="0" borderId="27" xfId="0" applyFont="1" applyBorder="1" applyProtection="1"/>
    <xf numFmtId="0" fontId="7" fillId="0" borderId="28" xfId="0" applyFont="1" applyBorder="1" applyProtection="1"/>
    <xf numFmtId="0" fontId="7" fillId="0" borderId="29" xfId="0" applyFont="1" applyBorder="1" applyProtection="1"/>
    <xf numFmtId="0" fontId="7" fillId="0" borderId="30" xfId="0" applyFont="1" applyBorder="1" applyProtection="1"/>
    <xf numFmtId="0" fontId="7" fillId="0" borderId="31" xfId="0" applyFont="1" applyBorder="1" applyProtection="1"/>
    <xf numFmtId="0" fontId="7" fillId="0" borderId="0" xfId="0" applyFont="1" applyBorder="1" applyAlignment="1" applyProtection="1">
      <alignment vertical="center"/>
    </xf>
    <xf numFmtId="0" fontId="7" fillId="0" borderId="0" xfId="0" applyFont="1" applyBorder="1" applyAlignment="1" applyProtection="1">
      <alignment horizontal="left"/>
    </xf>
    <xf numFmtId="0" fontId="7" fillId="0" borderId="3" xfId="0" applyFont="1" applyBorder="1" applyProtection="1"/>
    <xf numFmtId="0" fontId="7" fillId="0" borderId="0" xfId="0" applyFont="1" applyBorder="1" applyAlignment="1" applyProtection="1">
      <alignment horizontal="left" vertical="center"/>
    </xf>
    <xf numFmtId="0" fontId="7" fillId="0" borderId="32" xfId="0" applyFont="1" applyBorder="1" applyProtection="1"/>
    <xf numFmtId="0" fontId="7" fillId="0" borderId="33" xfId="0" applyFont="1" applyBorder="1" applyProtection="1"/>
    <xf numFmtId="0" fontId="7" fillId="0" borderId="34" xfId="0" applyFont="1" applyBorder="1" applyProtection="1"/>
    <xf numFmtId="0" fontId="8" fillId="0" borderId="28" xfId="0" applyFont="1" applyBorder="1" applyProtection="1"/>
    <xf numFmtId="0" fontId="0" fillId="0" borderId="0" xfId="0" applyFill="1" applyBorder="1" applyAlignment="1" applyProtection="1">
      <alignment horizontal="center" vertical="center"/>
    </xf>
    <xf numFmtId="0" fontId="8" fillId="0" borderId="1" xfId="0" applyFont="1" applyBorder="1" applyAlignment="1" applyProtection="1">
      <alignment horizontal="center" vertical="center" wrapText="1"/>
      <protection locked="0"/>
    </xf>
    <xf numFmtId="0" fontId="7" fillId="0" borderId="0" xfId="0" applyFont="1" applyFill="1" applyBorder="1" applyAlignment="1"/>
    <xf numFmtId="0" fontId="16" fillId="0" borderId="0" xfId="1" applyFont="1" applyFill="1" applyAlignment="1" applyProtection="1">
      <alignment horizontal="justify" vertical="center"/>
      <protection locked="0"/>
    </xf>
    <xf numFmtId="0" fontId="7" fillId="0" borderId="36" xfId="0" applyFont="1" applyBorder="1" applyAlignment="1" applyProtection="1">
      <alignment horizontal="justify" vertical="center"/>
      <protection locked="0"/>
    </xf>
    <xf numFmtId="0" fontId="7" fillId="0" borderId="37" xfId="0" applyFont="1" applyBorder="1" applyAlignment="1" applyProtection="1">
      <alignment horizontal="justify" vertical="center"/>
      <protection locked="0"/>
    </xf>
    <xf numFmtId="0" fontId="7" fillId="0" borderId="38" xfId="0" applyFont="1" applyBorder="1" applyAlignment="1" applyProtection="1">
      <alignment horizontal="justify" vertical="center"/>
      <protection locked="0"/>
    </xf>
    <xf numFmtId="0" fontId="16" fillId="0" borderId="0" xfId="1" applyFont="1" applyFill="1" applyProtection="1">
      <protection locked="0"/>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Fill="1" applyBorder="1" applyAlignment="1">
      <alignment horizontal="justify" vertical="center" wrapText="1"/>
    </xf>
    <xf numFmtId="0" fontId="15" fillId="0" borderId="0" xfId="1" applyFont="1" applyAlignment="1" applyProtection="1">
      <alignment horizontal="right" vertical="center"/>
      <protection locked="0"/>
    </xf>
    <xf numFmtId="0" fontId="7" fillId="0" borderId="36"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38" xfId="0" applyFont="1" applyBorder="1" applyAlignment="1">
      <alignment horizontal="justify" vertical="center" wrapText="1"/>
    </xf>
    <xf numFmtId="0" fontId="18" fillId="3" borderId="25" xfId="0" applyFont="1" applyFill="1" applyBorder="1" applyAlignment="1">
      <alignment horizontal="justify" vertical="top"/>
    </xf>
    <xf numFmtId="0" fontId="18" fillId="3" borderId="25" xfId="0" applyFont="1" applyFill="1" applyBorder="1" applyAlignment="1">
      <alignment horizontal="justify" vertical="top" wrapText="1"/>
    </xf>
    <xf numFmtId="0" fontId="13" fillId="0" borderId="0" xfId="0" applyFont="1" applyFill="1" applyBorder="1" applyAlignment="1" applyProtection="1">
      <alignment horizontal="justify" vertical="center" wrapText="1"/>
      <protection locked="0"/>
    </xf>
    <xf numFmtId="0" fontId="7" fillId="0" borderId="3" xfId="0" applyFont="1" applyFill="1" applyBorder="1" applyAlignment="1" applyProtection="1">
      <alignment horizontal="justify" vertical="center"/>
      <protection locked="0"/>
    </xf>
    <xf numFmtId="0" fontId="7" fillId="0" borderId="0" xfId="0" applyFont="1" applyFill="1" applyBorder="1" applyAlignment="1" applyProtection="1">
      <alignment horizontal="justify" vertical="center" wrapText="1"/>
      <protection locked="0"/>
    </xf>
    <xf numFmtId="0" fontId="7" fillId="0" borderId="4" xfId="0" applyFont="1" applyFill="1" applyBorder="1" applyAlignment="1" applyProtection="1">
      <alignment horizontal="justify" vertical="center"/>
      <protection locked="0"/>
    </xf>
    <xf numFmtId="0" fontId="8" fillId="0" borderId="5" xfId="0" applyFont="1" applyBorder="1" applyAlignment="1" applyProtection="1">
      <alignment horizontal="center" vertical="center"/>
    </xf>
    <xf numFmtId="0" fontId="7" fillId="0" borderId="33" xfId="0" applyFont="1" applyBorder="1" applyAlignment="1" applyProtection="1">
      <alignment horizontal="justify" vertical="center"/>
      <protection locked="0"/>
    </xf>
    <xf numFmtId="0" fontId="7" fillId="4" borderId="3" xfId="0" applyFont="1" applyFill="1" applyBorder="1" applyAlignment="1" applyProtection="1">
      <alignment horizontal="left" vertical="center"/>
      <protection locked="0"/>
    </xf>
    <xf numFmtId="0" fontId="7" fillId="4" borderId="3" xfId="0" applyFont="1" applyFill="1" applyBorder="1" applyAlignment="1" applyProtection="1">
      <alignment horizontal="left"/>
      <protection locked="0"/>
    </xf>
    <xf numFmtId="0" fontId="23" fillId="0" borderId="0" xfId="0" applyFont="1" applyFill="1" applyBorder="1" applyAlignment="1" applyProtection="1">
      <alignment horizontal="justify" vertical="center" wrapText="1"/>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36" xfId="0" applyFont="1" applyBorder="1" applyAlignment="1" applyProtection="1">
      <alignment horizontal="justify" vertical="center" wrapText="1"/>
    </xf>
    <xf numFmtId="0" fontId="7" fillId="0" borderId="37" xfId="0" applyFont="1" applyBorder="1" applyAlignment="1" applyProtection="1">
      <alignment horizontal="justify" vertical="center" wrapText="1"/>
    </xf>
    <xf numFmtId="0" fontId="7" fillId="0" borderId="38" xfId="0" applyFont="1" applyBorder="1" applyAlignment="1" applyProtection="1">
      <alignment horizontal="justify" vertical="center" wrapText="1"/>
    </xf>
    <xf numFmtId="0" fontId="2" fillId="0" borderId="0" xfId="0" applyFont="1" applyAlignment="1" applyProtection="1">
      <alignment horizontal="center" wrapText="1"/>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8" fillId="0" borderId="0" xfId="0" applyFont="1" applyFill="1" applyAlignment="1" applyProtection="1">
      <alignment horizontal="center" vertical="center" wrapText="1"/>
    </xf>
    <xf numFmtId="0" fontId="7" fillId="0" borderId="4" xfId="0" applyFont="1" applyBorder="1" applyAlignment="1" applyProtection="1">
      <alignment horizontal="left"/>
      <protection locked="0"/>
    </xf>
    <xf numFmtId="0" fontId="7" fillId="0" borderId="3" xfId="0" applyFont="1" applyBorder="1" applyAlignment="1" applyProtection="1">
      <alignment horizontal="left"/>
      <protection locked="0"/>
    </xf>
    <xf numFmtId="0" fontId="32" fillId="0" borderId="0" xfId="0" applyFont="1" applyAlignment="1" applyProtection="1">
      <alignment horizontal="center"/>
    </xf>
    <xf numFmtId="0" fontId="33" fillId="0" borderId="0" xfId="0" applyFont="1" applyAlignment="1" applyProtection="1">
      <alignment horizontal="center"/>
    </xf>
    <xf numFmtId="0" fontId="32" fillId="4" borderId="0" xfId="0"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7" fillId="0" borderId="17" xfId="0" applyFont="1" applyBorder="1" applyAlignment="1" applyProtection="1">
      <alignment horizontal="justify" vertical="center" wrapText="1"/>
    </xf>
    <xf numFmtId="0" fontId="7" fillId="0" borderId="4" xfId="0" applyFont="1" applyBorder="1" applyAlignment="1" applyProtection="1">
      <alignment horizontal="justify" vertical="center" wrapText="1"/>
    </xf>
    <xf numFmtId="0" fontId="7" fillId="0" borderId="39" xfId="0" applyFont="1" applyBorder="1" applyAlignment="1" applyProtection="1">
      <alignment horizontal="justify" vertical="center" wrapText="1"/>
    </xf>
    <xf numFmtId="0" fontId="7" fillId="0" borderId="48"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17"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2" fillId="0" borderId="0" xfId="0" applyFont="1" applyAlignment="1" applyProtection="1">
      <alignment horizontal="center"/>
    </xf>
    <xf numFmtId="0" fontId="26" fillId="0" borderId="0" xfId="1" applyFont="1" applyAlignment="1" applyProtection="1">
      <alignment horizontal="right" vertical="center"/>
      <protection locked="0"/>
    </xf>
    <xf numFmtId="0" fontId="7" fillId="0" borderId="36" xfId="0" applyFont="1" applyBorder="1" applyAlignment="1" applyProtection="1">
      <alignment horizontal="center"/>
    </xf>
    <xf numFmtId="0" fontId="7" fillId="0" borderId="37" xfId="0" applyFont="1" applyBorder="1" applyAlignment="1" applyProtection="1">
      <alignment horizontal="center"/>
    </xf>
    <xf numFmtId="0" fontId="7" fillId="0" borderId="38" xfId="0" applyFont="1" applyBorder="1" applyAlignment="1" applyProtection="1">
      <alignment horizontal="center"/>
    </xf>
    <xf numFmtId="0" fontId="5" fillId="0" borderId="0" xfId="0" applyFont="1" applyBorder="1" applyAlignment="1" applyProtection="1">
      <alignment horizontal="justify" vertical="center" wrapText="1"/>
    </xf>
    <xf numFmtId="0" fontId="5" fillId="0" borderId="0" xfId="0" applyFont="1" applyBorder="1" applyAlignment="1" applyProtection="1">
      <alignment horizontal="justify" vertical="center"/>
    </xf>
    <xf numFmtId="0" fontId="5" fillId="0" borderId="44" xfId="0" applyFont="1" applyBorder="1" applyAlignment="1" applyProtection="1">
      <alignment horizontal="justify" vertical="center"/>
    </xf>
    <xf numFmtId="0" fontId="14" fillId="0" borderId="3" xfId="0" applyFont="1" applyFill="1" applyBorder="1" applyAlignment="1" applyProtection="1">
      <alignment horizontal="justify" vertical="center" wrapText="1"/>
    </xf>
    <xf numFmtId="0" fontId="14" fillId="0" borderId="10" xfId="0" applyFont="1" applyFill="1" applyBorder="1" applyAlignment="1" applyProtection="1">
      <alignment horizontal="justify" vertical="center" wrapText="1"/>
    </xf>
    <xf numFmtId="0" fontId="14" fillId="0" borderId="0" xfId="0" applyFont="1" applyFill="1" applyBorder="1" applyAlignment="1" applyProtection="1">
      <alignment horizontal="justify" vertical="center" wrapText="1"/>
    </xf>
    <xf numFmtId="0" fontId="14" fillId="0" borderId="8" xfId="0" applyFont="1" applyFill="1" applyBorder="1" applyAlignment="1" applyProtection="1">
      <alignment horizontal="justify" vertical="center" wrapText="1"/>
    </xf>
    <xf numFmtId="0" fontId="12" fillId="0" borderId="12"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13" xfId="0" applyFont="1" applyBorder="1" applyAlignment="1" applyProtection="1">
      <alignment horizontal="left" vertical="center" wrapText="1"/>
    </xf>
    <xf numFmtId="0" fontId="5" fillId="0" borderId="43" xfId="0" applyFont="1" applyBorder="1" applyAlignment="1" applyProtection="1">
      <alignment horizontal="justify" vertical="center" wrapText="1"/>
    </xf>
    <xf numFmtId="0" fontId="5" fillId="0" borderId="43" xfId="0" applyFont="1" applyBorder="1" applyAlignment="1" applyProtection="1">
      <alignment horizontal="justify" vertical="center"/>
    </xf>
    <xf numFmtId="0" fontId="5" fillId="0" borderId="45" xfId="0" applyFont="1" applyBorder="1" applyAlignment="1" applyProtection="1">
      <alignment horizontal="justify" vertical="center"/>
    </xf>
    <xf numFmtId="0" fontId="8" fillId="0" borderId="7" xfId="0" applyFont="1" applyBorder="1" applyAlignment="1" applyProtection="1">
      <alignment horizontal="center" vertical="center" wrapText="1"/>
    </xf>
    <xf numFmtId="0" fontId="5" fillId="0" borderId="0" xfId="0" applyFont="1" applyAlignment="1" applyProtection="1">
      <alignment horizontal="justify" vertical="center"/>
    </xf>
    <xf numFmtId="0" fontId="13" fillId="0" borderId="2" xfId="0" applyFont="1" applyFill="1" applyBorder="1" applyAlignment="1" applyProtection="1">
      <alignment horizontal="justify" vertical="center" wrapText="1"/>
    </xf>
    <xf numFmtId="0" fontId="13" fillId="0" borderId="0" xfId="0" applyFont="1" applyFill="1" applyAlignment="1" applyProtection="1">
      <alignment horizontal="justify" vertical="center" wrapText="1"/>
    </xf>
    <xf numFmtId="0" fontId="8" fillId="0" borderId="0" xfId="0" applyFont="1" applyAlignment="1" applyProtection="1">
      <alignment horizontal="justify" vertical="top"/>
    </xf>
    <xf numFmtId="0" fontId="7" fillId="0" borderId="3"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5" fillId="0" borderId="0" xfId="0" applyFont="1" applyFill="1" applyAlignment="1" applyProtection="1">
      <alignment horizontal="justify" vertical="center"/>
    </xf>
    <xf numFmtId="0" fontId="8" fillId="0" borderId="17"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7" fillId="0" borderId="7" xfId="0" applyFont="1" applyBorder="1" applyAlignment="1" applyProtection="1">
      <alignment horizontal="left" vertical="center" wrapText="1"/>
    </xf>
    <xf numFmtId="0" fontId="7" fillId="0" borderId="7"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7"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39"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7" xfId="0" applyFont="1" applyBorder="1" applyAlignment="1" applyProtection="1">
      <alignment horizontal="justify" vertical="center"/>
    </xf>
    <xf numFmtId="0" fontId="7" fillId="0" borderId="11" xfId="0" applyFont="1" applyBorder="1" applyAlignment="1" applyProtection="1">
      <alignment horizontal="justify" vertical="center"/>
    </xf>
    <xf numFmtId="0" fontId="7" fillId="0" borderId="7" xfId="0" applyFont="1" applyBorder="1" applyAlignment="1" applyProtection="1">
      <alignment horizontal="justify" vertical="center" wrapText="1"/>
    </xf>
    <xf numFmtId="49" fontId="7" fillId="0" borderId="7" xfId="0" applyNumberFormat="1" applyFont="1" applyBorder="1" applyAlignment="1" applyProtection="1">
      <alignment horizontal="center" vertical="center" wrapText="1"/>
    </xf>
    <xf numFmtId="0" fontId="5" fillId="0" borderId="0" xfId="0" applyFont="1" applyAlignment="1" applyProtection="1">
      <alignment horizontal="justify" vertical="center" wrapText="1"/>
    </xf>
    <xf numFmtId="49" fontId="7" fillId="0" borderId="7" xfId="0" applyNumberFormat="1" applyFont="1" applyBorder="1" applyAlignment="1" applyProtection="1">
      <alignment horizontal="justify" vertical="center" wrapText="1"/>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22" fillId="0" borderId="0" xfId="0" applyFont="1" applyFill="1" applyAlignment="1" applyProtection="1">
      <alignment horizontal="justify" vertical="top" wrapText="1"/>
    </xf>
    <xf numFmtId="0" fontId="27" fillId="2" borderId="18" xfId="0" applyFont="1" applyFill="1" applyBorder="1" applyAlignment="1" applyProtection="1">
      <alignment horizontal="center" vertical="center"/>
    </xf>
    <xf numFmtId="0" fontId="27" fillId="2" borderId="19" xfId="0" applyFont="1" applyFill="1" applyBorder="1" applyAlignment="1" applyProtection="1">
      <alignment horizontal="center" vertical="center"/>
    </xf>
    <xf numFmtId="0" fontId="27" fillId="2" borderId="20" xfId="0" applyFont="1" applyFill="1" applyBorder="1" applyAlignment="1" applyProtection="1">
      <alignment horizontal="center" vertical="center"/>
    </xf>
    <xf numFmtId="0" fontId="8" fillId="0" borderId="17"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39" xfId="0" applyFont="1" applyBorder="1" applyAlignment="1" applyProtection="1">
      <alignment horizontal="center" vertical="center"/>
    </xf>
    <xf numFmtId="0" fontId="32" fillId="0" borderId="0" xfId="0" applyFont="1" applyAlignment="1" applyProtection="1">
      <alignment horizontal="center" vertical="center"/>
    </xf>
    <xf numFmtId="0" fontId="7" fillId="0" borderId="48"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15"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textRotation="90"/>
    </xf>
    <xf numFmtId="0" fontId="8" fillId="0" borderId="13" xfId="0" applyFont="1" applyBorder="1" applyAlignment="1" applyProtection="1">
      <alignment horizontal="center" vertical="center" textRotation="90"/>
    </xf>
    <xf numFmtId="0" fontId="8" fillId="0" borderId="6" xfId="0" applyFont="1" applyBorder="1" applyAlignment="1" applyProtection="1">
      <alignment horizontal="center" vertical="center" textRotation="90"/>
    </xf>
    <xf numFmtId="0" fontId="8" fillId="0" borderId="8" xfId="0" applyFont="1" applyBorder="1" applyAlignment="1" applyProtection="1">
      <alignment horizontal="center" vertical="center" textRotation="90"/>
    </xf>
    <xf numFmtId="0" fontId="8" fillId="0" borderId="9" xfId="0" applyFont="1" applyBorder="1" applyAlignment="1" applyProtection="1">
      <alignment horizontal="center" vertical="center" textRotation="90"/>
    </xf>
    <xf numFmtId="0" fontId="8" fillId="0" borderId="10" xfId="0" applyFont="1" applyBorder="1" applyAlignment="1" applyProtection="1">
      <alignment horizontal="center" vertical="center" textRotation="90"/>
    </xf>
    <xf numFmtId="0" fontId="7" fillId="0" borderId="9" xfId="0" applyFont="1" applyBorder="1" applyAlignment="1" applyProtection="1">
      <alignment horizontal="center" vertical="center" textRotation="90" wrapText="1"/>
    </xf>
    <xf numFmtId="0" fontId="7" fillId="0" borderId="3" xfId="0" applyFont="1" applyBorder="1" applyAlignment="1" applyProtection="1">
      <alignment horizontal="center" vertical="center" textRotation="90" wrapText="1"/>
    </xf>
    <xf numFmtId="0" fontId="7" fillId="0" borderId="10" xfId="0" applyFont="1" applyBorder="1" applyAlignment="1" applyProtection="1">
      <alignment horizontal="center" vertical="center" textRotation="90" wrapText="1"/>
    </xf>
    <xf numFmtId="0" fontId="8" fillId="0" borderId="48"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10"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47" xfId="0" applyFont="1" applyBorder="1" applyAlignment="1" applyProtection="1">
      <alignment horizontal="center" vertical="center"/>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17"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9" xfId="0" applyFont="1" applyBorder="1" applyAlignment="1" applyProtection="1">
      <alignment horizontal="center" vertical="center" textRotation="90"/>
    </xf>
    <xf numFmtId="0" fontId="7" fillId="0" borderId="3" xfId="0" applyFont="1" applyBorder="1" applyAlignment="1" applyProtection="1">
      <alignment horizontal="center" vertical="center" textRotation="90"/>
    </xf>
    <xf numFmtId="0" fontId="7" fillId="0" borderId="10" xfId="0" applyFont="1" applyBorder="1" applyAlignment="1" applyProtection="1">
      <alignment horizontal="center" vertical="center" textRotation="90"/>
    </xf>
    <xf numFmtId="0" fontId="8" fillId="0" borderId="17" xfId="0" applyFont="1" applyFill="1" applyBorder="1" applyAlignment="1" applyProtection="1">
      <alignment horizontal="center" vertical="center" textRotation="90" wrapText="1"/>
    </xf>
    <xf numFmtId="0" fontId="8" fillId="0" borderId="39" xfId="0" applyFont="1" applyFill="1" applyBorder="1" applyAlignment="1" applyProtection="1">
      <alignment horizontal="center" vertical="center" textRotation="90" wrapText="1"/>
    </xf>
    <xf numFmtId="0" fontId="8" fillId="0" borderId="46" xfId="0" applyFont="1" applyBorder="1" applyAlignment="1" applyProtection="1">
      <alignment horizontal="center" vertical="center"/>
    </xf>
    <xf numFmtId="0" fontId="8" fillId="0" borderId="47" xfId="0" applyFont="1" applyBorder="1" applyAlignment="1" applyProtection="1">
      <alignment horizontal="center" vertical="center"/>
    </xf>
    <xf numFmtId="0" fontId="8" fillId="0" borderId="50" xfId="0" applyFont="1" applyBorder="1" applyAlignment="1" applyProtection="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7" fillId="0" borderId="4"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11" fillId="0" borderId="0" xfId="0" applyFont="1" applyBorder="1" applyAlignment="1">
      <alignment horizontal="center" vertical="center" wrapText="1"/>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20" fillId="2" borderId="20" xfId="0" applyFont="1" applyFill="1" applyBorder="1" applyAlignment="1">
      <alignment horizontal="center" vertical="center"/>
    </xf>
    <xf numFmtId="0" fontId="7" fillId="0" borderId="3" xfId="0" applyFont="1" applyBorder="1" applyAlignment="1" applyProtection="1">
      <alignment horizontal="center" vertical="center" wrapText="1"/>
      <protection locked="0"/>
    </xf>
    <xf numFmtId="0" fontId="7" fillId="0" borderId="0" xfId="0" applyFont="1" applyFill="1" applyAlignment="1">
      <alignment horizontal="justify" vertical="center" wrapText="1"/>
    </xf>
    <xf numFmtId="0" fontId="7" fillId="0" borderId="0" xfId="0" applyFont="1" applyAlignment="1">
      <alignment horizontal="justify" vertical="center" wrapText="1"/>
    </xf>
    <xf numFmtId="0" fontId="7" fillId="0" borderId="36" xfId="0" applyFont="1" applyBorder="1" applyAlignment="1">
      <alignment horizontal="justify" vertical="center"/>
    </xf>
    <xf numFmtId="0" fontId="7" fillId="0" borderId="37" xfId="0" applyFont="1" applyBorder="1" applyAlignment="1">
      <alignment horizontal="justify" vertical="center"/>
    </xf>
    <xf numFmtId="0" fontId="7" fillId="0" borderId="38" xfId="0" applyFont="1" applyBorder="1" applyAlignment="1">
      <alignment horizontal="justify" vertical="center"/>
    </xf>
  </cellXfs>
  <cellStyles count="2">
    <cellStyle name="Hipervínculo" xfId="1" builtinId="8"/>
    <cellStyle name="Normal" xfId="0" builtinId="0"/>
  </cellStyles>
  <dxfs count="19">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0070C0"/>
      <color rgb="FF0077C8"/>
      <color rgb="FF706E6F"/>
      <color rgb="FF6F7070"/>
      <color rgb="FF003057"/>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08942802-9594-4504-B03B-AB5B38A09EBD}"/>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54850DF6-0234-409D-B7BB-9033F14C6034}"/>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D7631CBA-B9F9-4CEC-A380-2CCC54BDB00E}"/>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9F2A12E9-1C92-4EEF-8F8C-D9F86911E60D}"/>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CA80F3AD-7CE2-4460-A89B-4FE4DC80669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9D74A378-01BC-45CE-873D-5A441D48D58B}"/>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3D3D6B5A-BD8A-4DBF-93BA-CE083ACAFB81}"/>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C004D351-8422-4DEF-848C-46B960E06C97}"/>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BD1B2CF2-90BF-455D-A6FD-7B5DE3B187E6}"/>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4EB20F6E-9E59-4258-AE8D-863474291654}"/>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BE5FDEF7-FE15-4B09-84CB-E0DE0A2DFBE8}"/>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8271F133-7AA5-422F-BCB8-2928BB6AAECC}"/>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tabSelected="1" zoomScaleNormal="100" workbookViewId="0">
      <selection activeCell="B9" sqref="B9:L9"/>
    </sheetView>
  </sheetViews>
  <sheetFormatPr baseColWidth="10" defaultColWidth="0" defaultRowHeight="14.25" zeroHeight="1" x14ac:dyDescent="0.2"/>
  <cols>
    <col min="1" max="1" width="5.7109375" style="2" customWidth="1"/>
    <col min="2" max="30" width="3.7109375" style="2" customWidth="1"/>
    <col min="31" max="31" width="5.7109375" style="2" customWidth="1"/>
    <col min="32" max="32" width="3.7109375" style="109" hidden="1" customWidth="1"/>
    <col min="33" max="16384" width="3.7109375" style="2" hidden="1"/>
  </cols>
  <sheetData>
    <row r="1" spans="2:34" ht="173.25" customHeight="1" x14ac:dyDescent="0.3">
      <c r="B1" s="139" t="s">
        <v>134</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row>
    <row r="2" spans="2:34" ht="15" customHeight="1" x14ac:dyDescent="0.2"/>
    <row r="3" spans="2:34" ht="45" customHeight="1" x14ac:dyDescent="0.2">
      <c r="B3" s="141" t="s">
        <v>161</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row>
    <row r="4" spans="2:34" ht="15" customHeight="1" x14ac:dyDescent="0.2"/>
    <row r="5" spans="2:34" ht="45" customHeight="1" x14ac:dyDescent="0.2">
      <c r="B5" s="141" t="s">
        <v>162</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row>
    <row r="6" spans="2:34" x14ac:dyDescent="0.2"/>
    <row r="7" spans="2:34" ht="45" customHeight="1" thickBot="1" x14ac:dyDescent="0.25">
      <c r="B7" s="141" t="s">
        <v>0</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row>
    <row r="8" spans="2:34" ht="15" customHeight="1" thickBot="1" x14ac:dyDescent="0.3">
      <c r="AG8" s="110" t="s">
        <v>375</v>
      </c>
      <c r="AH8" s="111">
        <v>201</v>
      </c>
    </row>
    <row r="9" spans="2:34" ht="15" customHeight="1" thickBot="1" x14ac:dyDescent="0.3">
      <c r="B9" s="135" t="s">
        <v>404</v>
      </c>
      <c r="C9" s="136"/>
      <c r="D9" s="136"/>
      <c r="E9" s="136"/>
      <c r="F9" s="136"/>
      <c r="G9" s="136"/>
      <c r="H9" s="136"/>
      <c r="I9" s="136"/>
      <c r="J9" s="136"/>
      <c r="K9" s="136"/>
      <c r="L9" s="137"/>
      <c r="N9" s="32">
        <f>IF(B9="","",VLOOKUP(B9,AG7:AH39,2,))</f>
        <v>230</v>
      </c>
      <c r="AG9" s="112" t="s">
        <v>376</v>
      </c>
      <c r="AH9" s="113">
        <v>202</v>
      </c>
    </row>
    <row r="10" spans="2:34" ht="15" customHeight="1" x14ac:dyDescent="0.25">
      <c r="AG10" s="112" t="s">
        <v>377</v>
      </c>
      <c r="AH10" s="113">
        <v>203</v>
      </c>
    </row>
    <row r="11" spans="2:34" ht="15" customHeight="1" x14ac:dyDescent="0.25">
      <c r="B11" s="134" t="s">
        <v>1</v>
      </c>
      <c r="C11" s="134"/>
      <c r="D11" s="134"/>
      <c r="E11" s="134"/>
      <c r="F11" s="134"/>
      <c r="G11" s="134"/>
      <c r="H11" s="134"/>
      <c r="I11" s="134"/>
      <c r="J11" s="134"/>
      <c r="K11" s="134"/>
      <c r="L11" s="134"/>
      <c r="M11" s="134"/>
      <c r="N11" s="134"/>
      <c r="O11" s="134"/>
      <c r="P11" s="134"/>
      <c r="Q11" s="134"/>
      <c r="R11" s="134"/>
      <c r="S11" s="134"/>
      <c r="T11" s="134"/>
      <c r="U11" s="134"/>
      <c r="V11" s="11"/>
      <c r="W11" s="11"/>
      <c r="X11" s="11"/>
      <c r="Y11" s="11"/>
      <c r="Z11" s="11"/>
      <c r="AA11" s="11"/>
      <c r="AB11" s="11"/>
      <c r="AC11" s="11"/>
      <c r="AD11" s="11"/>
      <c r="AG11" s="112" t="s">
        <v>378</v>
      </c>
      <c r="AH11" s="113">
        <v>204</v>
      </c>
    </row>
    <row r="12" spans="2:34" ht="15" customHeight="1" x14ac:dyDescent="0.25">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G12" s="112" t="s">
        <v>379</v>
      </c>
      <c r="AH12" s="113">
        <v>205</v>
      </c>
    </row>
    <row r="13" spans="2:34" ht="15" customHeight="1" x14ac:dyDescent="0.25">
      <c r="B13" s="134" t="s">
        <v>2</v>
      </c>
      <c r="C13" s="134"/>
      <c r="D13" s="134"/>
      <c r="E13" s="134"/>
      <c r="F13" s="134"/>
      <c r="G13" s="134"/>
      <c r="H13" s="134"/>
      <c r="I13" s="134"/>
      <c r="J13" s="134"/>
      <c r="K13" s="134"/>
      <c r="L13" s="134"/>
      <c r="M13" s="134"/>
      <c r="N13" s="134"/>
      <c r="O13" s="134"/>
      <c r="P13" s="134"/>
      <c r="Q13" s="134"/>
      <c r="R13" s="134"/>
      <c r="S13" s="134"/>
      <c r="T13" s="134"/>
      <c r="U13" s="134"/>
      <c r="V13" s="11"/>
      <c r="W13" s="11"/>
      <c r="X13" s="11"/>
      <c r="Y13" s="11"/>
      <c r="Z13" s="11"/>
      <c r="AA13" s="11"/>
      <c r="AB13" s="11"/>
      <c r="AC13" s="11"/>
      <c r="AD13" s="11"/>
      <c r="AG13" s="112" t="s">
        <v>380</v>
      </c>
      <c r="AH13" s="113">
        <v>206</v>
      </c>
    </row>
    <row r="14" spans="2:34" ht="15" customHeight="1" x14ac:dyDescent="0.25">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G14" s="112" t="s">
        <v>381</v>
      </c>
      <c r="AH14" s="113">
        <v>207</v>
      </c>
    </row>
    <row r="15" spans="2:34" ht="15" customHeight="1" x14ac:dyDescent="0.25">
      <c r="B15" s="134" t="s">
        <v>162</v>
      </c>
      <c r="C15" s="134"/>
      <c r="D15" s="134"/>
      <c r="E15" s="134"/>
      <c r="F15" s="134"/>
      <c r="G15" s="134"/>
      <c r="H15" s="134"/>
      <c r="I15" s="134"/>
      <c r="J15" s="134"/>
      <c r="K15" s="134"/>
      <c r="L15" s="134"/>
      <c r="M15" s="134"/>
      <c r="N15" s="134"/>
      <c r="O15" s="134"/>
      <c r="P15" s="134"/>
      <c r="Q15" s="134"/>
      <c r="R15" s="134"/>
      <c r="S15" s="134"/>
      <c r="T15" s="134"/>
      <c r="U15" s="134"/>
      <c r="V15" s="53"/>
      <c r="W15" s="53"/>
      <c r="X15" s="138" t="s">
        <v>357</v>
      </c>
      <c r="Y15" s="138"/>
      <c r="Z15" s="138"/>
      <c r="AA15" s="138"/>
      <c r="AB15" s="138"/>
      <c r="AC15" s="138"/>
      <c r="AD15" s="138"/>
      <c r="AG15" s="112" t="s">
        <v>382</v>
      </c>
      <c r="AH15" s="113">
        <v>208</v>
      </c>
    </row>
    <row r="16" spans="2:34" ht="15" customHeight="1" x14ac:dyDescent="0.25">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G16" s="112" t="s">
        <v>383</v>
      </c>
      <c r="AH16" s="113">
        <v>209</v>
      </c>
    </row>
    <row r="17" spans="2:34" ht="15" customHeight="1" x14ac:dyDescent="0.25">
      <c r="B17" s="134" t="s">
        <v>3</v>
      </c>
      <c r="C17" s="134"/>
      <c r="D17" s="134"/>
      <c r="E17" s="134"/>
      <c r="F17" s="134"/>
      <c r="G17" s="134"/>
      <c r="H17" s="134"/>
      <c r="I17" s="134"/>
      <c r="J17" s="134"/>
      <c r="K17" s="134"/>
      <c r="L17" s="134"/>
      <c r="M17" s="134"/>
      <c r="N17" s="134"/>
      <c r="O17" s="134"/>
      <c r="P17" s="134"/>
      <c r="Q17" s="134"/>
      <c r="R17" s="134"/>
      <c r="S17" s="134"/>
      <c r="T17" s="134"/>
      <c r="U17" s="134"/>
      <c r="V17" s="11"/>
      <c r="W17" s="11"/>
      <c r="X17" s="11"/>
      <c r="Y17" s="11"/>
      <c r="Z17" s="11"/>
      <c r="AA17" s="11"/>
      <c r="AB17" s="11"/>
      <c r="AC17" s="11"/>
      <c r="AD17" s="11"/>
      <c r="AG17" s="112" t="s">
        <v>384</v>
      </c>
      <c r="AH17" s="113">
        <v>210</v>
      </c>
    </row>
    <row r="18" spans="2:34" ht="15" customHeight="1" x14ac:dyDescent="0.25">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G18" s="112" t="s">
        <v>385</v>
      </c>
      <c r="AH18" s="113">
        <v>211</v>
      </c>
    </row>
    <row r="19" spans="2:34" ht="15" customHeight="1" x14ac:dyDescent="0.25">
      <c r="B19" s="134" t="s">
        <v>4</v>
      </c>
      <c r="C19" s="134"/>
      <c r="D19" s="134"/>
      <c r="E19" s="134"/>
      <c r="F19" s="134"/>
      <c r="G19" s="134"/>
      <c r="H19" s="134"/>
      <c r="I19" s="134"/>
      <c r="J19" s="134"/>
      <c r="K19" s="134"/>
      <c r="L19" s="134"/>
      <c r="M19" s="134"/>
      <c r="N19" s="134"/>
      <c r="O19" s="134"/>
      <c r="P19" s="134"/>
      <c r="Q19" s="134"/>
      <c r="R19" s="134"/>
      <c r="S19" s="134"/>
      <c r="T19" s="134"/>
      <c r="U19" s="134"/>
      <c r="V19" s="11"/>
      <c r="W19" s="11"/>
      <c r="X19" s="11"/>
      <c r="Y19" s="11"/>
      <c r="Z19" s="11"/>
      <c r="AA19" s="11"/>
      <c r="AB19" s="11"/>
      <c r="AC19" s="11"/>
      <c r="AD19" s="11"/>
      <c r="AG19" s="112" t="s">
        <v>386</v>
      </c>
      <c r="AH19" s="113">
        <v>212</v>
      </c>
    </row>
    <row r="20" spans="2:34" ht="15" customHeight="1" x14ac:dyDescent="0.25">
      <c r="AG20" s="112" t="s">
        <v>387</v>
      </c>
      <c r="AH20" s="113">
        <v>213</v>
      </c>
    </row>
    <row r="21" spans="2:34" ht="15" customHeight="1" x14ac:dyDescent="0.25">
      <c r="AG21" s="112" t="s">
        <v>388</v>
      </c>
      <c r="AH21" s="113">
        <v>214</v>
      </c>
    </row>
    <row r="22" spans="2:34" ht="15" customHeight="1" x14ac:dyDescent="0.25">
      <c r="AG22" s="112" t="s">
        <v>389</v>
      </c>
      <c r="AH22" s="113">
        <v>215</v>
      </c>
    </row>
    <row r="23" spans="2:34" ht="15" hidden="1" x14ac:dyDescent="0.25">
      <c r="AG23" s="112" t="s">
        <v>390</v>
      </c>
      <c r="AH23" s="113">
        <v>216</v>
      </c>
    </row>
    <row r="24" spans="2:34" ht="15" hidden="1" x14ac:dyDescent="0.25">
      <c r="AG24" s="112" t="s">
        <v>391</v>
      </c>
      <c r="AH24" s="113">
        <v>217</v>
      </c>
    </row>
    <row r="25" spans="2:34" ht="15" hidden="1" x14ac:dyDescent="0.25">
      <c r="AG25" s="112" t="s">
        <v>392</v>
      </c>
      <c r="AH25" s="113">
        <v>218</v>
      </c>
    </row>
    <row r="26" spans="2:34" ht="15" hidden="1" x14ac:dyDescent="0.25">
      <c r="AG26" s="112" t="s">
        <v>393</v>
      </c>
      <c r="AH26" s="113">
        <v>219</v>
      </c>
    </row>
    <row r="27" spans="2:34" ht="15" hidden="1" x14ac:dyDescent="0.25">
      <c r="AG27" s="112" t="s">
        <v>394</v>
      </c>
      <c r="AH27" s="113">
        <v>220</v>
      </c>
    </row>
    <row r="28" spans="2:34" ht="15" hidden="1" x14ac:dyDescent="0.25">
      <c r="AG28" s="112" t="s">
        <v>395</v>
      </c>
      <c r="AH28" s="113">
        <v>221</v>
      </c>
    </row>
    <row r="29" spans="2:34" ht="15" hidden="1" x14ac:dyDescent="0.25">
      <c r="AG29" s="112" t="s">
        <v>396</v>
      </c>
      <c r="AH29" s="113">
        <v>222</v>
      </c>
    </row>
    <row r="30" spans="2:34" ht="15" hidden="1" x14ac:dyDescent="0.25">
      <c r="AG30" s="112" t="s">
        <v>397</v>
      </c>
      <c r="AH30" s="113">
        <v>223</v>
      </c>
    </row>
    <row r="31" spans="2:34" ht="15" hidden="1" x14ac:dyDescent="0.25">
      <c r="AG31" s="112" t="s">
        <v>398</v>
      </c>
      <c r="AH31" s="113">
        <v>224</v>
      </c>
    </row>
    <row r="32" spans="2:34" ht="15" hidden="1" x14ac:dyDescent="0.25">
      <c r="AG32" s="112" t="s">
        <v>399</v>
      </c>
      <c r="AH32" s="113">
        <v>225</v>
      </c>
    </row>
    <row r="33" spans="33:34" ht="15" hidden="1" x14ac:dyDescent="0.25">
      <c r="AG33" s="112" t="s">
        <v>400</v>
      </c>
      <c r="AH33" s="113">
        <v>226</v>
      </c>
    </row>
    <row r="34" spans="33:34" ht="15" hidden="1" x14ac:dyDescent="0.25">
      <c r="AG34" s="112" t="s">
        <v>401</v>
      </c>
      <c r="AH34" s="113">
        <v>227</v>
      </c>
    </row>
    <row r="35" spans="33:34" ht="15" hidden="1" x14ac:dyDescent="0.25">
      <c r="AG35" s="112" t="s">
        <v>402</v>
      </c>
      <c r="AH35" s="113">
        <v>228</v>
      </c>
    </row>
    <row r="36" spans="33:34" ht="15" hidden="1" x14ac:dyDescent="0.25">
      <c r="AG36" s="112" t="s">
        <v>403</v>
      </c>
      <c r="AH36" s="113">
        <v>229</v>
      </c>
    </row>
    <row r="37" spans="33:34" ht="15" hidden="1" x14ac:dyDescent="0.25">
      <c r="AG37" s="112" t="s">
        <v>404</v>
      </c>
      <c r="AH37" s="113">
        <v>230</v>
      </c>
    </row>
    <row r="38" spans="33:34" ht="15" hidden="1" x14ac:dyDescent="0.25">
      <c r="AG38" s="112" t="s">
        <v>405</v>
      </c>
      <c r="AH38" s="113">
        <v>231</v>
      </c>
    </row>
    <row r="39" spans="33:34" ht="15.75" hidden="1" thickBot="1" x14ac:dyDescent="0.3">
      <c r="AG39" s="114" t="s">
        <v>406</v>
      </c>
      <c r="AH39" s="115">
        <v>232</v>
      </c>
    </row>
  </sheetData>
  <sheetProtection algorithmName="SHA-512" hashValue="r/3+38pfoZzdaP329ZTcD+kYCNF825fEXKWr7Hbi3XOy1UHy/ovInymCnXj5PUW3vMU4i0A+ZbAJAFhfZXyrlg==" saltValue="2l4A4wI2aQ50IjAttW3rog==" spinCount="100000" sheet="1" objects="1" scenarios="1"/>
  <mergeCells count="11">
    <mergeCell ref="B1:AD1"/>
    <mergeCell ref="B3:AD3"/>
    <mergeCell ref="B5:AD5"/>
    <mergeCell ref="B7:AD7"/>
    <mergeCell ref="B11:U11"/>
    <mergeCell ref="B19:U19"/>
    <mergeCell ref="B9:L9"/>
    <mergeCell ref="B13:U13"/>
    <mergeCell ref="B15:U15"/>
    <mergeCell ref="X15:AD15"/>
    <mergeCell ref="B17:U17"/>
  </mergeCells>
  <dataValidations count="1">
    <dataValidation type="list" allowBlank="1" showInputMessage="1" showErrorMessage="1" sqref="B9:L9">
      <formula1>$AG$7:$AG$39</formula1>
    </dataValidation>
  </dataValidations>
  <hyperlinks>
    <hyperlink ref="B11:U11" location="Presentación!AA9" display="Presentación"/>
    <hyperlink ref="B13:U13" location="Informantes!AA9" display="Informantes"/>
    <hyperlink ref="B15:U15" location="'CNGSPSPE_2020 M1_Secc2'!AA7" display="Sección II. Trámites y Servicios"/>
    <hyperlink ref="X15:AD15" location="'CNGSPSPE_2020 M1_Secc2'!AA7" display="Preguntas 1 a 6"/>
    <hyperlink ref="B17:U17" location="'Participantes y comentarios'!AA9" display="Participantes y comentarios"/>
    <hyperlink ref="B19:U19" location="Glosario!AA9" display="Glosario"/>
  </hyperlinks>
  <pageMargins left="0.70866141732283472" right="0.70866141732283472" top="0.74803149606299213" bottom="0.74803149606299213" header="0.31496062992125984" footer="0.31496062992125984"/>
  <pageSetup scale="75" orientation="portrait" r:id="rId1"/>
  <headerFooter>
    <oddHeader>&amp;CMódulo 1
Índice</oddHeader>
    <oddFooter>&amp;LCenso Nacional de Gobierno, Seguridad Pública y Sistema Penitenciario Estatales 2020&amp;R&amp;P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5"/>
  <sheetViews>
    <sheetView showGridLines="0" tabSelected="1" topLeftCell="A34" zoomScaleNormal="100" zoomScaleSheetLayoutView="90" workbookViewId="0">
      <selection activeCell="B9" sqref="B9:L9"/>
    </sheetView>
  </sheetViews>
  <sheetFormatPr baseColWidth="10" defaultColWidth="0" defaultRowHeight="15" customHeight="1" zeroHeight="1" x14ac:dyDescent="0.2"/>
  <cols>
    <col min="1" max="1" width="5.7109375" style="3" customWidth="1"/>
    <col min="2" max="30" width="3.7109375" style="3" customWidth="1"/>
    <col min="31" max="31" width="5.7109375" style="3" customWidth="1"/>
    <col min="32" max="32" width="0" style="3" hidden="1" customWidth="1"/>
    <col min="33" max="16384" width="3.7109375" style="3" hidden="1"/>
  </cols>
  <sheetData>
    <row r="1" spans="2:32" ht="173.25" customHeight="1" x14ac:dyDescent="0.3">
      <c r="B1" s="139" t="s">
        <v>134</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row>
    <row r="2" spans="2:32" ht="15" customHeight="1" x14ac:dyDescent="0.2"/>
    <row r="3" spans="2:32" s="2" customFormat="1" ht="45" customHeight="1" x14ac:dyDescent="0.2">
      <c r="B3" s="141" t="s">
        <v>161</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F3" s="7"/>
    </row>
    <row r="4" spans="2:32" ht="15" customHeight="1" x14ac:dyDescent="0.2"/>
    <row r="5" spans="2:32" ht="45" customHeight="1" x14ac:dyDescent="0.2">
      <c r="B5" s="141" t="s">
        <v>162</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row>
    <row r="6" spans="2:32" ht="15" customHeight="1" x14ac:dyDescent="0.2"/>
    <row r="7" spans="2:32" ht="45" customHeight="1" x14ac:dyDescent="0.2">
      <c r="B7" s="141" t="s">
        <v>1</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row>
    <row r="8" spans="2:32" ht="15" customHeight="1" x14ac:dyDescent="0.2"/>
    <row r="9" spans="2:32" ht="15" customHeight="1" thickBot="1" x14ac:dyDescent="0.25">
      <c r="AA9" s="144" t="s">
        <v>0</v>
      </c>
      <c r="AB9" s="144"/>
      <c r="AC9" s="144"/>
      <c r="AD9" s="144"/>
    </row>
    <row r="10" spans="2:32" ht="15" customHeight="1" thickBot="1" x14ac:dyDescent="0.25">
      <c r="B10" s="145" t="str">
        <f>IF(Índice!B9="","",Índice!B9)</f>
        <v>Veracruz de Ignacio de la Llave</v>
      </c>
      <c r="C10" s="146"/>
      <c r="D10" s="146"/>
      <c r="E10" s="146"/>
      <c r="F10" s="146"/>
      <c r="G10" s="146"/>
      <c r="H10" s="146"/>
      <c r="I10" s="146"/>
      <c r="J10" s="146"/>
      <c r="K10" s="146"/>
      <c r="L10" s="147"/>
      <c r="N10" s="32">
        <f>IF(Índice!N9="","",Índice!N9)</f>
        <v>230</v>
      </c>
    </row>
    <row r="11" spans="2:32" ht="15" customHeight="1" thickBot="1" x14ac:dyDescent="0.25"/>
    <row r="12" spans="2:32" ht="15" customHeight="1" x14ac:dyDescent="0.25">
      <c r="B12" s="12"/>
      <c r="C12" s="13" t="s">
        <v>5</v>
      </c>
      <c r="D12" s="14"/>
      <c r="E12" s="14"/>
      <c r="F12" s="14"/>
      <c r="G12" s="14"/>
      <c r="H12" s="14"/>
      <c r="I12" s="14"/>
      <c r="J12" s="14"/>
      <c r="K12" s="14"/>
      <c r="L12" s="15"/>
      <c r="N12" s="16"/>
      <c r="O12" s="17" t="s">
        <v>6</v>
      </c>
      <c r="P12" s="18"/>
      <c r="Q12" s="18"/>
      <c r="R12" s="18"/>
      <c r="S12" s="18"/>
      <c r="T12" s="18"/>
      <c r="U12" s="18"/>
      <c r="V12" s="18"/>
      <c r="W12" s="18"/>
      <c r="X12" s="18"/>
      <c r="Y12" s="18"/>
      <c r="Z12" s="18"/>
      <c r="AA12" s="18"/>
      <c r="AB12" s="18"/>
      <c r="AC12" s="18"/>
      <c r="AD12" s="19"/>
    </row>
    <row r="13" spans="2:32" ht="144" customHeight="1" thickBot="1" x14ac:dyDescent="0.25">
      <c r="B13" s="20"/>
      <c r="C13" s="148" t="s">
        <v>138</v>
      </c>
      <c r="D13" s="148"/>
      <c r="E13" s="148"/>
      <c r="F13" s="148"/>
      <c r="G13" s="148"/>
      <c r="H13" s="148"/>
      <c r="I13" s="148"/>
      <c r="J13" s="148"/>
      <c r="K13" s="148"/>
      <c r="L13" s="21"/>
      <c r="N13" s="22"/>
      <c r="O13" s="149" t="s">
        <v>139</v>
      </c>
      <c r="P13" s="149"/>
      <c r="Q13" s="149"/>
      <c r="R13" s="149"/>
      <c r="S13" s="149"/>
      <c r="T13" s="149"/>
      <c r="U13" s="149"/>
      <c r="V13" s="149"/>
      <c r="W13" s="149"/>
      <c r="X13" s="149"/>
      <c r="Y13" s="149"/>
      <c r="Z13" s="149"/>
      <c r="AA13" s="149"/>
      <c r="AB13" s="149"/>
      <c r="AC13" s="149"/>
      <c r="AD13" s="23"/>
    </row>
    <row r="14" spans="2:32" ht="15" customHeight="1" thickBot="1" x14ac:dyDescent="0.25"/>
    <row r="15" spans="2:32" ht="15" customHeight="1" x14ac:dyDescent="0.25">
      <c r="B15" s="12"/>
      <c r="C15" s="13" t="s">
        <v>7</v>
      </c>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9"/>
    </row>
    <row r="16" spans="2:32" ht="36" customHeight="1" thickBot="1" x14ac:dyDescent="0.25">
      <c r="B16" s="20"/>
      <c r="C16" s="149" t="s">
        <v>8</v>
      </c>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23"/>
    </row>
    <row r="17" spans="2:30" ht="15" customHeight="1" thickBot="1" x14ac:dyDescent="0.25"/>
    <row r="18" spans="2:30" ht="15" customHeight="1" x14ac:dyDescent="0.2">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6"/>
    </row>
    <row r="19" spans="2:30" ht="48" customHeight="1" x14ac:dyDescent="0.2">
      <c r="B19" s="27"/>
      <c r="C19" s="143" t="s">
        <v>140</v>
      </c>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28"/>
    </row>
    <row r="20" spans="2:30" ht="6.75" customHeight="1" x14ac:dyDescent="0.2">
      <c r="B20" s="27"/>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28"/>
    </row>
    <row r="21" spans="2:30" ht="36" customHeight="1" x14ac:dyDescent="0.2">
      <c r="B21" s="27"/>
      <c r="C21" s="143" t="s">
        <v>141</v>
      </c>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28"/>
    </row>
    <row r="22" spans="2:30" ht="6.75" customHeight="1" x14ac:dyDescent="0.2">
      <c r="B22" s="27"/>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28"/>
    </row>
    <row r="23" spans="2:30" ht="15" customHeight="1" x14ac:dyDescent="0.2">
      <c r="B23" s="27"/>
      <c r="C23" s="143" t="s">
        <v>9</v>
      </c>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28"/>
    </row>
    <row r="24" spans="2:30" ht="6.75" customHeight="1" x14ac:dyDescent="0.2">
      <c r="B24" s="27"/>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28"/>
    </row>
    <row r="25" spans="2:30" ht="48" customHeight="1" x14ac:dyDescent="0.2">
      <c r="B25" s="27"/>
      <c r="C25" s="49"/>
      <c r="D25" s="143" t="s">
        <v>142</v>
      </c>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28"/>
    </row>
    <row r="26" spans="2:30" ht="6.75" customHeight="1" x14ac:dyDescent="0.2">
      <c r="B26" s="27"/>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28"/>
    </row>
    <row r="27" spans="2:30" ht="36" customHeight="1" x14ac:dyDescent="0.2">
      <c r="B27" s="27"/>
      <c r="C27" s="143" t="s">
        <v>143</v>
      </c>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28"/>
    </row>
    <row r="28" spans="2:30" ht="6.75" customHeight="1" x14ac:dyDescent="0.2">
      <c r="B28" s="27"/>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28"/>
    </row>
    <row r="29" spans="2:30" ht="60" customHeight="1" x14ac:dyDescent="0.2">
      <c r="B29" s="27"/>
      <c r="C29" s="143" t="s">
        <v>144</v>
      </c>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28"/>
    </row>
    <row r="30" spans="2:30" ht="6.75" customHeight="1" x14ac:dyDescent="0.2">
      <c r="B30" s="27"/>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28"/>
    </row>
    <row r="31" spans="2:30" ht="60" customHeight="1" x14ac:dyDescent="0.2">
      <c r="B31" s="27"/>
      <c r="C31" s="143" t="s">
        <v>145</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28"/>
    </row>
    <row r="32" spans="2:30" ht="6.75" customHeight="1" x14ac:dyDescent="0.2">
      <c r="B32" s="27"/>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28"/>
    </row>
    <row r="33" spans="2:30" ht="60" customHeight="1" x14ac:dyDescent="0.2">
      <c r="B33" s="27"/>
      <c r="C33" s="143" t="s">
        <v>146</v>
      </c>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28"/>
    </row>
    <row r="34" spans="2:30" ht="6.75" customHeight="1" x14ac:dyDescent="0.2">
      <c r="B34" s="27"/>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28"/>
    </row>
    <row r="35" spans="2:30" ht="84" customHeight="1" x14ac:dyDescent="0.2">
      <c r="B35" s="27"/>
      <c r="C35" s="143" t="s">
        <v>147</v>
      </c>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28"/>
    </row>
    <row r="36" spans="2:30" ht="6.75" customHeight="1" x14ac:dyDescent="0.2">
      <c r="B36" s="27"/>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28"/>
    </row>
    <row r="37" spans="2:30" ht="15" customHeight="1" x14ac:dyDescent="0.2">
      <c r="B37" s="27"/>
      <c r="C37" s="143" t="s">
        <v>148</v>
      </c>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28"/>
    </row>
    <row r="38" spans="2:30" ht="6.75" customHeight="1" x14ac:dyDescent="0.2">
      <c r="B38" s="27"/>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28"/>
    </row>
    <row r="39" spans="2:30" ht="60" customHeight="1" x14ac:dyDescent="0.2">
      <c r="B39" s="27"/>
      <c r="C39" s="49"/>
      <c r="D39" s="143" t="s">
        <v>163</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28"/>
    </row>
    <row r="40" spans="2:30" ht="6.75" customHeight="1" x14ac:dyDescent="0.2">
      <c r="B40" s="27"/>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28"/>
    </row>
    <row r="41" spans="2:30" ht="15" customHeight="1" x14ac:dyDescent="0.2">
      <c r="B41" s="27"/>
      <c r="C41" s="143" t="s">
        <v>149</v>
      </c>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28"/>
    </row>
    <row r="42" spans="2:30" ht="6.75" customHeight="1" x14ac:dyDescent="0.2">
      <c r="B42" s="27"/>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28"/>
    </row>
    <row r="43" spans="2:30" ht="24" customHeight="1" x14ac:dyDescent="0.2">
      <c r="B43" s="27"/>
      <c r="C43" s="49"/>
      <c r="D43" s="143" t="s">
        <v>169</v>
      </c>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28"/>
    </row>
    <row r="44" spans="2:30" ht="6.75" customHeight="1" x14ac:dyDescent="0.2">
      <c r="B44" s="27"/>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28"/>
    </row>
    <row r="45" spans="2:30" ht="24" customHeight="1" x14ac:dyDescent="0.2">
      <c r="B45" s="27"/>
      <c r="C45" s="49"/>
      <c r="D45" s="143" t="s">
        <v>150</v>
      </c>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28"/>
    </row>
    <row r="46" spans="2:30" ht="6.75" customHeight="1" x14ac:dyDescent="0.2">
      <c r="B46" s="27"/>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28"/>
    </row>
    <row r="47" spans="2:30" ht="36" customHeight="1" x14ac:dyDescent="0.2">
      <c r="B47" s="27"/>
      <c r="C47" s="49"/>
      <c r="D47" s="143" t="s">
        <v>151</v>
      </c>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28"/>
    </row>
    <row r="48" spans="2:30" ht="6.75" customHeight="1" x14ac:dyDescent="0.2">
      <c r="B48" s="27"/>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28"/>
    </row>
    <row r="49" spans="2:30" ht="48" customHeight="1" x14ac:dyDescent="0.2">
      <c r="B49" s="27"/>
      <c r="C49" s="49"/>
      <c r="D49" s="143" t="s">
        <v>152</v>
      </c>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28"/>
    </row>
    <row r="50" spans="2:30" ht="6.75" customHeight="1" x14ac:dyDescent="0.2">
      <c r="B50" s="27"/>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28"/>
    </row>
    <row r="51" spans="2:30" ht="15" customHeight="1" x14ac:dyDescent="0.2">
      <c r="B51" s="27"/>
      <c r="C51" s="49"/>
      <c r="D51" s="143" t="s">
        <v>153</v>
      </c>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28"/>
    </row>
    <row r="52" spans="2:30" ht="6.75" customHeight="1" x14ac:dyDescent="0.2">
      <c r="B52" s="27"/>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28"/>
    </row>
    <row r="53" spans="2:30" ht="36" customHeight="1" x14ac:dyDescent="0.2">
      <c r="B53" s="27"/>
      <c r="C53" s="143" t="s">
        <v>174</v>
      </c>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28"/>
    </row>
    <row r="54" spans="2:30" ht="6.75" customHeight="1" x14ac:dyDescent="0.2">
      <c r="B54" s="27"/>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28"/>
    </row>
    <row r="55" spans="2:30" ht="72" customHeight="1" x14ac:dyDescent="0.2">
      <c r="B55" s="27"/>
      <c r="C55" s="143" t="s">
        <v>178</v>
      </c>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28"/>
    </row>
    <row r="56" spans="2:30" ht="6.75" customHeight="1" x14ac:dyDescent="0.2">
      <c r="B56" s="27"/>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28"/>
    </row>
    <row r="57" spans="2:30" ht="15" customHeight="1" x14ac:dyDescent="0.2">
      <c r="B57" s="27"/>
      <c r="C57" s="143" t="s">
        <v>363</v>
      </c>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28"/>
    </row>
    <row r="58" spans="2:30" ht="6.75" customHeight="1" x14ac:dyDescent="0.2">
      <c r="B58" s="27"/>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28"/>
    </row>
    <row r="59" spans="2:30" ht="144" customHeight="1" x14ac:dyDescent="0.2">
      <c r="B59" s="27"/>
      <c r="C59" s="49"/>
      <c r="D59" s="143" t="s">
        <v>179</v>
      </c>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28"/>
    </row>
    <row r="60" spans="2:30" ht="6.75" customHeight="1" x14ac:dyDescent="0.2">
      <c r="B60" s="27"/>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28"/>
    </row>
    <row r="61" spans="2:30" ht="60" customHeight="1" x14ac:dyDescent="0.2">
      <c r="B61" s="27"/>
      <c r="C61" s="143" t="s">
        <v>154</v>
      </c>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28"/>
    </row>
    <row r="62" spans="2:30" ht="6.75" customHeight="1" x14ac:dyDescent="0.2">
      <c r="B62" s="27"/>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28"/>
    </row>
    <row r="63" spans="2:30" ht="60" customHeight="1" x14ac:dyDescent="0.2">
      <c r="B63" s="27"/>
      <c r="C63" s="143" t="s">
        <v>155</v>
      </c>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28"/>
    </row>
    <row r="64" spans="2:30" ht="6.75" customHeight="1" x14ac:dyDescent="0.2">
      <c r="B64" s="27"/>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28"/>
    </row>
    <row r="65" spans="2:30" ht="24" customHeight="1" x14ac:dyDescent="0.2">
      <c r="B65" s="27"/>
      <c r="C65" s="143" t="s">
        <v>156</v>
      </c>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28"/>
    </row>
    <row r="66" spans="2:30" ht="6.75" customHeight="1" x14ac:dyDescent="0.2">
      <c r="B66" s="27"/>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28"/>
    </row>
    <row r="67" spans="2:30" ht="48" customHeight="1" x14ac:dyDescent="0.2">
      <c r="B67" s="27"/>
      <c r="C67" s="143" t="s">
        <v>177</v>
      </c>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28"/>
    </row>
    <row r="68" spans="2:30" ht="15" customHeight="1" thickBot="1" x14ac:dyDescent="0.25">
      <c r="B68" s="29"/>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31"/>
    </row>
    <row r="69" spans="2:30" ht="15" customHeight="1" thickBot="1" x14ac:dyDescent="0.25">
      <c r="C69" s="6"/>
      <c r="D69" s="6"/>
      <c r="E69" s="6"/>
      <c r="F69" s="6"/>
      <c r="G69" s="6"/>
      <c r="H69" s="6"/>
      <c r="I69" s="6"/>
      <c r="J69" s="6"/>
      <c r="K69" s="6"/>
      <c r="L69" s="6"/>
      <c r="M69" s="6"/>
      <c r="N69" s="6"/>
      <c r="O69" s="6"/>
      <c r="P69" s="6"/>
      <c r="Q69" s="6"/>
      <c r="R69" s="6"/>
      <c r="S69" s="6"/>
      <c r="T69" s="6"/>
      <c r="U69" s="6"/>
      <c r="V69" s="6"/>
      <c r="W69" s="6"/>
      <c r="X69" s="6"/>
      <c r="Y69" s="6"/>
      <c r="Z69" s="6"/>
      <c r="AA69" s="6"/>
      <c r="AB69" s="6"/>
      <c r="AC69" s="6"/>
    </row>
    <row r="70" spans="2:30" ht="15" customHeight="1" x14ac:dyDescent="0.2">
      <c r="B70" s="24"/>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26"/>
    </row>
    <row r="71" spans="2:30" ht="36" customHeight="1" x14ac:dyDescent="0.2">
      <c r="B71" s="27"/>
      <c r="C71" s="150" t="s">
        <v>410</v>
      </c>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28"/>
    </row>
    <row r="72" spans="2:30" ht="6.75" customHeight="1" x14ac:dyDescent="0.2">
      <c r="B72" s="27"/>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28"/>
    </row>
    <row r="73" spans="2:30" ht="60" customHeight="1" x14ac:dyDescent="0.2">
      <c r="B73" s="27"/>
      <c r="C73" s="143" t="s">
        <v>164</v>
      </c>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28"/>
    </row>
    <row r="74" spans="2:30" ht="6.75" customHeight="1" x14ac:dyDescent="0.2">
      <c r="B74" s="27"/>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28"/>
    </row>
    <row r="75" spans="2:30" ht="24" customHeight="1" x14ac:dyDescent="0.2">
      <c r="B75" s="27"/>
      <c r="C75" s="143" t="s">
        <v>165</v>
      </c>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28"/>
    </row>
    <row r="76" spans="2:30" ht="6.75" customHeight="1" x14ac:dyDescent="0.2">
      <c r="B76" s="27"/>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28"/>
    </row>
    <row r="77" spans="2:30" ht="15" customHeight="1" x14ac:dyDescent="0.2">
      <c r="B77" s="27"/>
      <c r="C77" s="49"/>
      <c r="D77" s="52" t="s">
        <v>10</v>
      </c>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28"/>
    </row>
    <row r="78" spans="2:30" ht="6.75" customHeight="1" x14ac:dyDescent="0.2">
      <c r="B78" s="27"/>
      <c r="C78" s="49"/>
      <c r="D78" s="52"/>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28"/>
    </row>
    <row r="79" spans="2:30" ht="36" customHeight="1" x14ac:dyDescent="0.2">
      <c r="B79" s="27"/>
      <c r="C79" s="49"/>
      <c r="D79" s="152" t="s">
        <v>411</v>
      </c>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28"/>
    </row>
    <row r="80" spans="2:30" ht="6.75" customHeight="1" x14ac:dyDescent="0.2">
      <c r="B80" s="27"/>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28"/>
    </row>
    <row r="81" spans="2:30" ht="15" customHeight="1" x14ac:dyDescent="0.2">
      <c r="B81" s="27"/>
      <c r="C81" s="49"/>
      <c r="D81" s="52" t="s">
        <v>11</v>
      </c>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28"/>
    </row>
    <row r="82" spans="2:30" ht="6.75" customHeight="1" x14ac:dyDescent="0.2">
      <c r="B82" s="27"/>
      <c r="C82" s="49"/>
      <c r="D82" s="52"/>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28"/>
    </row>
    <row r="83" spans="2:30" ht="24" customHeight="1" x14ac:dyDescent="0.2">
      <c r="B83" s="27"/>
      <c r="C83" s="49"/>
      <c r="D83" s="152" t="s">
        <v>412</v>
      </c>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28"/>
    </row>
    <row r="84" spans="2:30" ht="15" customHeight="1" thickBot="1" x14ac:dyDescent="0.25">
      <c r="B84" s="2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31"/>
    </row>
    <row r="85" spans="2:30" ht="15" customHeight="1" thickBot="1" x14ac:dyDescent="0.25">
      <c r="C85" s="6"/>
      <c r="D85" s="6"/>
      <c r="E85" s="6"/>
      <c r="F85" s="6"/>
      <c r="G85" s="6"/>
      <c r="H85" s="6"/>
      <c r="I85" s="6"/>
      <c r="J85" s="6"/>
      <c r="K85" s="6"/>
      <c r="L85" s="6"/>
      <c r="M85" s="6"/>
      <c r="N85" s="6"/>
      <c r="O85" s="6"/>
      <c r="P85" s="6"/>
      <c r="Q85" s="6"/>
      <c r="R85" s="6"/>
      <c r="S85" s="6"/>
      <c r="T85" s="6"/>
      <c r="U85" s="6"/>
      <c r="V85" s="6"/>
      <c r="W85" s="6"/>
      <c r="X85" s="6"/>
      <c r="Y85" s="6"/>
      <c r="Z85" s="6"/>
      <c r="AA85" s="6"/>
      <c r="AB85" s="6"/>
      <c r="AC85" s="6"/>
    </row>
    <row r="86" spans="2:30" ht="15" customHeight="1" x14ac:dyDescent="0.2">
      <c r="B86" s="24"/>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26"/>
    </row>
    <row r="87" spans="2:30" ht="24" customHeight="1" x14ac:dyDescent="0.2">
      <c r="B87" s="27"/>
      <c r="C87" s="143" t="s">
        <v>157</v>
      </c>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28"/>
    </row>
    <row r="88" spans="2:30" ht="6.75" customHeight="1" x14ac:dyDescent="0.2">
      <c r="B88" s="27"/>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28"/>
    </row>
    <row r="89" spans="2:30" ht="15" customHeight="1" x14ac:dyDescent="0.2">
      <c r="B89" s="27"/>
      <c r="C89" s="49"/>
      <c r="D89" s="133" t="s">
        <v>12</v>
      </c>
      <c r="E89" s="49"/>
      <c r="F89" s="49"/>
      <c r="G89" s="151" t="s">
        <v>407</v>
      </c>
      <c r="H89" s="151"/>
      <c r="I89" s="151"/>
      <c r="J89" s="151"/>
      <c r="K89" s="151"/>
      <c r="L89" s="151"/>
      <c r="M89" s="151"/>
      <c r="N89" s="151"/>
      <c r="O89" s="151"/>
      <c r="P89" s="151"/>
      <c r="Q89" s="151"/>
      <c r="R89" s="151"/>
      <c r="S89" s="151"/>
      <c r="T89" s="151"/>
      <c r="U89" s="151"/>
      <c r="V89" s="151"/>
      <c r="W89" s="151"/>
      <c r="X89" s="151"/>
      <c r="Y89" s="151"/>
      <c r="Z89" s="151"/>
      <c r="AA89" s="151"/>
      <c r="AB89" s="151"/>
      <c r="AC89" s="151"/>
      <c r="AD89" s="28"/>
    </row>
    <row r="90" spans="2:30" ht="15" customHeight="1" x14ac:dyDescent="0.2">
      <c r="B90" s="27"/>
      <c r="C90" s="49"/>
      <c r="D90" s="49" t="s">
        <v>13</v>
      </c>
      <c r="E90" s="49"/>
      <c r="F90" s="49"/>
      <c r="G90" s="49"/>
      <c r="H90" s="49"/>
      <c r="I90" s="153" t="s">
        <v>408</v>
      </c>
      <c r="J90" s="153"/>
      <c r="K90" s="153"/>
      <c r="L90" s="153"/>
      <c r="M90" s="153"/>
      <c r="N90" s="153"/>
      <c r="O90" s="153"/>
      <c r="P90" s="153"/>
      <c r="Q90" s="153"/>
      <c r="R90" s="153"/>
      <c r="S90" s="153"/>
      <c r="T90" s="153"/>
      <c r="U90" s="153"/>
      <c r="V90" s="153"/>
      <c r="W90" s="153"/>
      <c r="X90" s="153"/>
      <c r="Y90" s="153"/>
      <c r="Z90" s="153"/>
      <c r="AA90" s="153"/>
      <c r="AB90" s="153"/>
      <c r="AC90" s="153"/>
      <c r="AD90" s="28"/>
    </row>
    <row r="91" spans="2:30" ht="15" customHeight="1" x14ac:dyDescent="0.2">
      <c r="B91" s="27"/>
      <c r="C91" s="49"/>
      <c r="D91" s="49" t="s">
        <v>14</v>
      </c>
      <c r="E91" s="49"/>
      <c r="F91" s="49"/>
      <c r="G91" s="151" t="s">
        <v>409</v>
      </c>
      <c r="H91" s="151"/>
      <c r="I91" s="151"/>
      <c r="J91" s="151"/>
      <c r="K91" s="151"/>
      <c r="L91" s="151"/>
      <c r="M91" s="151"/>
      <c r="N91" s="151"/>
      <c r="O91" s="151"/>
      <c r="P91" s="151"/>
      <c r="Q91" s="151"/>
      <c r="R91" s="151"/>
      <c r="S91" s="151"/>
      <c r="T91" s="151"/>
      <c r="U91" s="151"/>
      <c r="V91" s="151"/>
      <c r="W91" s="151"/>
      <c r="X91" s="151"/>
      <c r="Y91" s="151"/>
      <c r="Z91" s="151"/>
      <c r="AA91" s="151"/>
      <c r="AB91" s="151"/>
      <c r="AC91" s="151"/>
      <c r="AD91" s="28"/>
    </row>
    <row r="92" spans="2:30" ht="15" customHeight="1" thickBot="1" x14ac:dyDescent="0.25">
      <c r="B92" s="29"/>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1"/>
    </row>
    <row r="93" spans="2:30" ht="15" customHeight="1" x14ac:dyDescent="0.2"/>
    <row r="94" spans="2:30" ht="15" customHeight="1" x14ac:dyDescent="0.2"/>
    <row r="95" spans="2:30" ht="15" customHeight="1" x14ac:dyDescent="0.2"/>
  </sheetData>
  <sheetProtection password="DDF0" sheet="1" objects="1" scenarios="1"/>
  <mergeCells count="43">
    <mergeCell ref="G91:AC91"/>
    <mergeCell ref="C75:AC75"/>
    <mergeCell ref="D79:AC79"/>
    <mergeCell ref="D83:AC83"/>
    <mergeCell ref="C87:AC87"/>
    <mergeCell ref="G89:AC89"/>
    <mergeCell ref="I90:AC90"/>
    <mergeCell ref="C73:AC73"/>
    <mergeCell ref="D49:AC49"/>
    <mergeCell ref="D51:AC51"/>
    <mergeCell ref="C53:AC53"/>
    <mergeCell ref="C55:AC55"/>
    <mergeCell ref="C57:AC57"/>
    <mergeCell ref="D59:AC59"/>
    <mergeCell ref="C61:AC61"/>
    <mergeCell ref="C63:AC63"/>
    <mergeCell ref="C65:AC65"/>
    <mergeCell ref="C67:AC67"/>
    <mergeCell ref="C71:AC71"/>
    <mergeCell ref="D47:AC47"/>
    <mergeCell ref="D25:AC25"/>
    <mergeCell ref="C27:AC27"/>
    <mergeCell ref="C29:AC29"/>
    <mergeCell ref="C31:AC31"/>
    <mergeCell ref="C33:AC33"/>
    <mergeCell ref="C35:AC35"/>
    <mergeCell ref="C37:AC37"/>
    <mergeCell ref="D39:AC39"/>
    <mergeCell ref="C41:AC41"/>
    <mergeCell ref="D43:AC43"/>
    <mergeCell ref="D45:AC45"/>
    <mergeCell ref="C23:AC23"/>
    <mergeCell ref="B1:AD1"/>
    <mergeCell ref="B3:AD3"/>
    <mergeCell ref="B5:AD5"/>
    <mergeCell ref="B7:AD7"/>
    <mergeCell ref="AA9:AD9"/>
    <mergeCell ref="B10:L10"/>
    <mergeCell ref="C13:K13"/>
    <mergeCell ref="O13:AC13"/>
    <mergeCell ref="C16:AC16"/>
    <mergeCell ref="C19:AC19"/>
    <mergeCell ref="C21:AC21"/>
  </mergeCells>
  <hyperlinks>
    <hyperlink ref="AA9:AD9" location="Índice!B11"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Presentación</oddHeader>
    <oddFooter>&amp;LCenso Nacional de Gobierno, Seguridad Pública y Sistema Penitenciario Estatales 2020&amp;R&amp;P de &amp;N</oddFooter>
  </headerFooter>
  <rowBreaks count="1" manualBreakCount="1">
    <brk id="6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showGridLines="0" tabSelected="1" zoomScaleNormal="100" zoomScaleSheetLayoutView="80" workbookViewId="0">
      <selection activeCell="B9" sqref="B9:L9"/>
    </sheetView>
  </sheetViews>
  <sheetFormatPr baseColWidth="10" defaultColWidth="0" defaultRowHeight="15" customHeight="1" zeroHeight="1" x14ac:dyDescent="0.2"/>
  <cols>
    <col min="1" max="1" width="5.7109375" style="116" customWidth="1"/>
    <col min="2" max="30" width="3.7109375" style="116" customWidth="1"/>
    <col min="31" max="31" width="5.7109375" style="116" customWidth="1"/>
    <col min="32" max="16384" width="3.7109375" style="116" hidden="1"/>
  </cols>
  <sheetData>
    <row r="1" spans="2:30" ht="173.25" customHeight="1" x14ac:dyDescent="0.3">
      <c r="B1" s="164" t="s">
        <v>134</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row>
    <row r="2" spans="2:30" ht="15" customHeight="1" x14ac:dyDescent="0.2"/>
    <row r="3" spans="2:30" s="71" customFormat="1" ht="45" customHeight="1" x14ac:dyDescent="0.2">
      <c r="B3" s="165" t="s">
        <v>161</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row>
    <row r="4" spans="2:30" ht="15" customHeight="1" x14ac:dyDescent="0.2"/>
    <row r="5" spans="2:30" s="71" customFormat="1" ht="45" customHeight="1" x14ac:dyDescent="0.2">
      <c r="B5" s="165" t="s">
        <v>162</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row>
    <row r="6" spans="2:30" ht="15" customHeight="1" x14ac:dyDescent="0.2"/>
    <row r="7" spans="2:30" ht="45" customHeight="1" x14ac:dyDescent="0.2">
      <c r="B7" s="167" t="s">
        <v>365</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row>
    <row r="8" spans="2:30" ht="15" customHeight="1" x14ac:dyDescent="0.2"/>
    <row r="9" spans="2:30" ht="15" customHeight="1" thickBot="1" x14ac:dyDescent="0.25">
      <c r="AA9" s="144" t="s">
        <v>0</v>
      </c>
      <c r="AB9" s="144"/>
      <c r="AC9" s="144"/>
      <c r="AD9" s="144"/>
    </row>
    <row r="10" spans="2:30" ht="15" customHeight="1" thickBot="1" x14ac:dyDescent="0.25">
      <c r="B10" s="161" t="str">
        <f>IF(Índice!B9="","",Índice!B9)</f>
        <v>Veracruz de Ignacio de la Llave</v>
      </c>
      <c r="C10" s="162"/>
      <c r="D10" s="162"/>
      <c r="E10" s="162"/>
      <c r="F10" s="162"/>
      <c r="G10" s="162"/>
      <c r="H10" s="162"/>
      <c r="I10" s="162"/>
      <c r="J10" s="162"/>
      <c r="K10" s="162"/>
      <c r="L10" s="163"/>
      <c r="N10" s="117">
        <f>IF(Índice!N9="","",Índice!N9)</f>
        <v>230</v>
      </c>
    </row>
    <row r="11" spans="2:30" ht="15" customHeight="1" thickBot="1" x14ac:dyDescent="0.25"/>
    <row r="12" spans="2:30" ht="15" customHeight="1" x14ac:dyDescent="0.2">
      <c r="B12" s="118"/>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20"/>
    </row>
    <row r="13" spans="2:30" ht="36" customHeight="1" x14ac:dyDescent="0.2">
      <c r="B13" s="121"/>
      <c r="C13" s="158" t="s">
        <v>170</v>
      </c>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22"/>
    </row>
    <row r="14" spans="2:30" ht="15" customHeight="1" x14ac:dyDescent="0.2">
      <c r="B14" s="121"/>
      <c r="C14" s="123" t="s">
        <v>15</v>
      </c>
      <c r="D14" s="76"/>
      <c r="E14" s="124"/>
      <c r="F14" s="124"/>
      <c r="G14" s="124"/>
      <c r="H14" s="159"/>
      <c r="I14" s="159"/>
      <c r="J14" s="159"/>
      <c r="K14" s="159"/>
      <c r="L14" s="159"/>
      <c r="M14" s="159"/>
      <c r="N14" s="159"/>
      <c r="O14" s="159"/>
      <c r="P14" s="159"/>
      <c r="Q14" s="159"/>
      <c r="R14" s="159"/>
      <c r="S14" s="159"/>
      <c r="T14" s="159"/>
      <c r="U14" s="159"/>
      <c r="V14" s="159"/>
      <c r="W14" s="159"/>
      <c r="X14" s="159"/>
      <c r="Y14" s="159"/>
      <c r="Z14" s="159"/>
      <c r="AA14" s="159"/>
      <c r="AB14" s="159"/>
      <c r="AC14" s="159"/>
      <c r="AD14" s="122"/>
    </row>
    <row r="15" spans="2:30" ht="15" customHeight="1" x14ac:dyDescent="0.2">
      <c r="B15" s="121"/>
      <c r="C15" s="34" t="s">
        <v>158</v>
      </c>
      <c r="D15" s="34"/>
      <c r="E15" s="55"/>
      <c r="F15" s="55"/>
      <c r="G15" s="55"/>
      <c r="H15" s="55"/>
      <c r="I15" s="56"/>
      <c r="J15" s="156"/>
      <c r="K15" s="156"/>
      <c r="L15" s="156"/>
      <c r="M15" s="156"/>
      <c r="N15" s="156"/>
      <c r="O15" s="156"/>
      <c r="P15" s="156"/>
      <c r="Q15" s="156"/>
      <c r="R15" s="156"/>
      <c r="S15" s="156"/>
      <c r="T15" s="156"/>
      <c r="U15" s="156"/>
      <c r="V15" s="156"/>
      <c r="W15" s="156"/>
      <c r="X15" s="156"/>
      <c r="Y15" s="156"/>
      <c r="Z15" s="156"/>
      <c r="AA15" s="156"/>
      <c r="AB15" s="156"/>
      <c r="AC15" s="156"/>
      <c r="AD15" s="122"/>
    </row>
    <row r="16" spans="2:30" ht="15" customHeight="1" x14ac:dyDescent="0.2">
      <c r="B16" s="121"/>
      <c r="C16" s="34" t="s">
        <v>16</v>
      </c>
      <c r="D16" s="34"/>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22"/>
    </row>
    <row r="17" spans="2:30" ht="15" customHeight="1" x14ac:dyDescent="0.2">
      <c r="B17" s="121"/>
      <c r="C17" s="123" t="s">
        <v>14</v>
      </c>
      <c r="D17" s="76"/>
      <c r="E17" s="124"/>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22"/>
    </row>
    <row r="18" spans="2:30" ht="15" customHeight="1" x14ac:dyDescent="0.2">
      <c r="B18" s="121"/>
      <c r="C18" s="123" t="s">
        <v>13</v>
      </c>
      <c r="D18" s="76"/>
      <c r="E18" s="124"/>
      <c r="F18" s="124"/>
      <c r="G18" s="124"/>
      <c r="H18" s="169"/>
      <c r="I18" s="169"/>
      <c r="J18" s="169"/>
      <c r="K18" s="169"/>
      <c r="L18" s="169"/>
      <c r="M18" s="169"/>
      <c r="N18" s="169"/>
      <c r="O18" s="169"/>
      <c r="P18" s="169"/>
      <c r="Q18" s="169"/>
      <c r="R18" s="169"/>
      <c r="S18" s="169"/>
      <c r="T18" s="169"/>
      <c r="U18" s="169"/>
      <c r="V18" s="169"/>
      <c r="W18" s="169"/>
      <c r="X18" s="169"/>
      <c r="Y18" s="169"/>
      <c r="Z18" s="169"/>
      <c r="AA18" s="169"/>
      <c r="AB18" s="169"/>
      <c r="AC18" s="169"/>
      <c r="AD18" s="122"/>
    </row>
    <row r="19" spans="2:30" ht="15" customHeight="1" x14ac:dyDescent="0.2">
      <c r="B19" s="121"/>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122"/>
    </row>
    <row r="20" spans="2:30" ht="15" customHeight="1" x14ac:dyDescent="0.2">
      <c r="B20" s="121"/>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122"/>
    </row>
    <row r="21" spans="2:30" ht="15" customHeight="1" x14ac:dyDescent="0.2">
      <c r="B21" s="121"/>
      <c r="C21" s="76"/>
      <c r="D21" s="76"/>
      <c r="E21" s="76"/>
      <c r="F21" s="76"/>
      <c r="G21" s="76"/>
      <c r="H21" s="76"/>
      <c r="I21" s="76"/>
      <c r="J21" s="125"/>
      <c r="K21" s="125"/>
      <c r="L21" s="125"/>
      <c r="M21" s="125"/>
      <c r="N21" s="125"/>
      <c r="O21" s="125"/>
      <c r="P21" s="125"/>
      <c r="Q21" s="125"/>
      <c r="R21" s="125"/>
      <c r="S21" s="125"/>
      <c r="T21" s="125"/>
      <c r="U21" s="125"/>
      <c r="V21" s="125"/>
      <c r="W21" s="76"/>
      <c r="X21" s="76"/>
      <c r="Y21" s="76"/>
      <c r="Z21" s="76"/>
      <c r="AA21" s="76"/>
      <c r="AB21" s="76"/>
      <c r="AC21" s="76"/>
      <c r="AD21" s="122"/>
    </row>
    <row r="22" spans="2:30" ht="15" customHeight="1" x14ac:dyDescent="0.2">
      <c r="B22" s="121"/>
      <c r="C22" s="76"/>
      <c r="D22" s="76"/>
      <c r="E22" s="76"/>
      <c r="F22" s="76"/>
      <c r="G22" s="76"/>
      <c r="H22" s="76"/>
      <c r="I22" s="76"/>
      <c r="J22" s="154" t="s">
        <v>17</v>
      </c>
      <c r="K22" s="154"/>
      <c r="L22" s="154"/>
      <c r="M22" s="154"/>
      <c r="N22" s="154"/>
      <c r="O22" s="154"/>
      <c r="P22" s="154"/>
      <c r="Q22" s="154"/>
      <c r="R22" s="154"/>
      <c r="S22" s="154"/>
      <c r="T22" s="154"/>
      <c r="U22" s="154"/>
      <c r="V22" s="154"/>
      <c r="W22" s="76"/>
      <c r="X22" s="76"/>
      <c r="Y22" s="76"/>
      <c r="Z22" s="76"/>
      <c r="AA22" s="76"/>
      <c r="AB22" s="76"/>
      <c r="AC22" s="76"/>
      <c r="AD22" s="122"/>
    </row>
    <row r="23" spans="2:30" ht="15" customHeight="1" x14ac:dyDescent="0.2">
      <c r="B23" s="121"/>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122"/>
    </row>
    <row r="24" spans="2:30" ht="36" customHeight="1" x14ac:dyDescent="0.2">
      <c r="B24" s="121"/>
      <c r="C24" s="158" t="s">
        <v>171</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22"/>
    </row>
    <row r="25" spans="2:30" ht="15" customHeight="1" x14ac:dyDescent="0.2">
      <c r="B25" s="121"/>
      <c r="C25" s="123" t="s">
        <v>15</v>
      </c>
      <c r="D25" s="76"/>
      <c r="E25" s="126"/>
      <c r="F25" s="126"/>
      <c r="G25" s="126"/>
      <c r="H25" s="159"/>
      <c r="I25" s="159"/>
      <c r="J25" s="159"/>
      <c r="K25" s="159"/>
      <c r="L25" s="159"/>
      <c r="M25" s="159"/>
      <c r="N25" s="159"/>
      <c r="O25" s="159"/>
      <c r="P25" s="159"/>
      <c r="Q25" s="159"/>
      <c r="R25" s="159"/>
      <c r="S25" s="159"/>
      <c r="T25" s="159"/>
      <c r="U25" s="159"/>
      <c r="V25" s="159"/>
      <c r="W25" s="159"/>
      <c r="X25" s="159"/>
      <c r="Y25" s="159"/>
      <c r="Z25" s="159"/>
      <c r="AA25" s="159"/>
      <c r="AB25" s="159"/>
      <c r="AC25" s="159"/>
      <c r="AD25" s="122"/>
    </row>
    <row r="26" spans="2:30" ht="15" customHeight="1" x14ac:dyDescent="0.2">
      <c r="B26" s="121"/>
      <c r="C26" s="34" t="s">
        <v>158</v>
      </c>
      <c r="D26" s="34"/>
      <c r="E26" s="55"/>
      <c r="F26" s="55"/>
      <c r="G26" s="55"/>
      <c r="H26" s="55"/>
      <c r="I26" s="56"/>
      <c r="J26" s="156"/>
      <c r="K26" s="156"/>
      <c r="L26" s="156"/>
      <c r="M26" s="156"/>
      <c r="N26" s="156"/>
      <c r="O26" s="156"/>
      <c r="P26" s="156"/>
      <c r="Q26" s="156"/>
      <c r="R26" s="156"/>
      <c r="S26" s="156"/>
      <c r="T26" s="156"/>
      <c r="U26" s="156"/>
      <c r="V26" s="156"/>
      <c r="W26" s="156"/>
      <c r="X26" s="156"/>
      <c r="Y26" s="156"/>
      <c r="Z26" s="156"/>
      <c r="AA26" s="156"/>
      <c r="AB26" s="156"/>
      <c r="AC26" s="156"/>
      <c r="AD26" s="122"/>
    </row>
    <row r="27" spans="2:30" ht="15" customHeight="1" x14ac:dyDescent="0.2">
      <c r="B27" s="121"/>
      <c r="C27" s="34" t="s">
        <v>16</v>
      </c>
      <c r="D27" s="34"/>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22"/>
    </row>
    <row r="28" spans="2:30" ht="15" customHeight="1" x14ac:dyDescent="0.2">
      <c r="B28" s="121"/>
      <c r="C28" s="123" t="s">
        <v>14</v>
      </c>
      <c r="D28" s="76"/>
      <c r="E28" s="126"/>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22"/>
    </row>
    <row r="29" spans="2:30" ht="15" customHeight="1" x14ac:dyDescent="0.2">
      <c r="B29" s="121"/>
      <c r="C29" s="123" t="s">
        <v>13</v>
      </c>
      <c r="D29" s="76"/>
      <c r="E29" s="126"/>
      <c r="F29" s="126"/>
      <c r="G29" s="126"/>
      <c r="H29" s="159"/>
      <c r="I29" s="159"/>
      <c r="J29" s="159"/>
      <c r="K29" s="159"/>
      <c r="L29" s="159"/>
      <c r="M29" s="159"/>
      <c r="N29" s="159"/>
      <c r="O29" s="159"/>
      <c r="P29" s="159"/>
      <c r="Q29" s="159"/>
      <c r="R29" s="159"/>
      <c r="S29" s="159"/>
      <c r="T29" s="159"/>
      <c r="U29" s="159"/>
      <c r="V29" s="159"/>
      <c r="W29" s="159"/>
      <c r="X29" s="159"/>
      <c r="Y29" s="159"/>
      <c r="Z29" s="159"/>
      <c r="AA29" s="159"/>
      <c r="AB29" s="159"/>
      <c r="AC29" s="159"/>
      <c r="AD29" s="122"/>
    </row>
    <row r="30" spans="2:30" ht="15" customHeight="1" x14ac:dyDescent="0.2">
      <c r="B30" s="121"/>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122"/>
    </row>
    <row r="31" spans="2:30" ht="15" customHeight="1" x14ac:dyDescent="0.2">
      <c r="B31" s="121"/>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122"/>
    </row>
    <row r="32" spans="2:30" ht="15" customHeight="1" x14ac:dyDescent="0.2">
      <c r="B32" s="121"/>
      <c r="C32" s="76"/>
      <c r="D32" s="76"/>
      <c r="E32" s="76"/>
      <c r="F32" s="76"/>
      <c r="G32" s="76"/>
      <c r="H32" s="76"/>
      <c r="I32" s="76"/>
      <c r="J32" s="125"/>
      <c r="K32" s="125"/>
      <c r="L32" s="125"/>
      <c r="M32" s="125"/>
      <c r="N32" s="125"/>
      <c r="O32" s="125"/>
      <c r="P32" s="125"/>
      <c r="Q32" s="125"/>
      <c r="R32" s="125"/>
      <c r="S32" s="125"/>
      <c r="T32" s="125"/>
      <c r="U32" s="125"/>
      <c r="V32" s="125"/>
      <c r="W32" s="76"/>
      <c r="X32" s="76"/>
      <c r="Y32" s="76"/>
      <c r="Z32" s="76"/>
      <c r="AA32" s="76"/>
      <c r="AB32" s="76"/>
      <c r="AC32" s="76"/>
      <c r="AD32" s="122"/>
    </row>
    <row r="33" spans="2:30" ht="15" customHeight="1" x14ac:dyDescent="0.2">
      <c r="B33" s="121"/>
      <c r="C33" s="76"/>
      <c r="D33" s="76"/>
      <c r="E33" s="76"/>
      <c r="F33" s="76"/>
      <c r="G33" s="76"/>
      <c r="H33" s="76"/>
      <c r="I33" s="76"/>
      <c r="J33" s="154" t="s">
        <v>17</v>
      </c>
      <c r="K33" s="154"/>
      <c r="L33" s="154"/>
      <c r="M33" s="154"/>
      <c r="N33" s="154"/>
      <c r="O33" s="154"/>
      <c r="P33" s="154"/>
      <c r="Q33" s="154"/>
      <c r="R33" s="154"/>
      <c r="S33" s="154"/>
      <c r="T33" s="154"/>
      <c r="U33" s="154"/>
      <c r="V33" s="154"/>
      <c r="W33" s="76"/>
      <c r="X33" s="76"/>
      <c r="Y33" s="76"/>
      <c r="Z33" s="76"/>
      <c r="AA33" s="76"/>
      <c r="AB33" s="76"/>
      <c r="AC33" s="76"/>
      <c r="AD33" s="122"/>
    </row>
    <row r="34" spans="2:30" ht="15" customHeight="1" x14ac:dyDescent="0.2">
      <c r="B34" s="12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122"/>
    </row>
    <row r="35" spans="2:30" ht="36" customHeight="1" x14ac:dyDescent="0.2">
      <c r="B35" s="121"/>
      <c r="C35" s="158" t="s">
        <v>172</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22"/>
    </row>
    <row r="36" spans="2:30" ht="15" customHeight="1" x14ac:dyDescent="0.2">
      <c r="B36" s="121"/>
      <c r="C36" s="123" t="s">
        <v>15</v>
      </c>
      <c r="D36" s="76"/>
      <c r="E36" s="126"/>
      <c r="F36" s="126"/>
      <c r="G36" s="126"/>
      <c r="H36" s="159"/>
      <c r="I36" s="159"/>
      <c r="J36" s="159"/>
      <c r="K36" s="159"/>
      <c r="L36" s="159"/>
      <c r="M36" s="159"/>
      <c r="N36" s="159"/>
      <c r="O36" s="159"/>
      <c r="P36" s="159"/>
      <c r="Q36" s="159"/>
      <c r="R36" s="159"/>
      <c r="S36" s="159"/>
      <c r="T36" s="159"/>
      <c r="U36" s="159"/>
      <c r="V36" s="159"/>
      <c r="W36" s="159"/>
      <c r="X36" s="159"/>
      <c r="Y36" s="159"/>
      <c r="Z36" s="159"/>
      <c r="AA36" s="159"/>
      <c r="AB36" s="159"/>
      <c r="AC36" s="159"/>
      <c r="AD36" s="122"/>
    </row>
    <row r="37" spans="2:30" ht="15" customHeight="1" x14ac:dyDescent="0.2">
      <c r="B37" s="121"/>
      <c r="C37" s="34" t="s">
        <v>158</v>
      </c>
      <c r="D37" s="34"/>
      <c r="E37" s="55"/>
      <c r="F37" s="55"/>
      <c r="G37" s="55"/>
      <c r="H37" s="55"/>
      <c r="I37" s="56"/>
      <c r="J37" s="156"/>
      <c r="K37" s="156"/>
      <c r="L37" s="156"/>
      <c r="M37" s="156"/>
      <c r="N37" s="156"/>
      <c r="O37" s="156"/>
      <c r="P37" s="156"/>
      <c r="Q37" s="156"/>
      <c r="R37" s="156"/>
      <c r="S37" s="156"/>
      <c r="T37" s="156"/>
      <c r="U37" s="156"/>
      <c r="V37" s="156"/>
      <c r="W37" s="156"/>
      <c r="X37" s="156"/>
      <c r="Y37" s="156"/>
      <c r="Z37" s="156"/>
      <c r="AA37" s="156"/>
      <c r="AB37" s="156"/>
      <c r="AC37" s="156"/>
      <c r="AD37" s="122"/>
    </row>
    <row r="38" spans="2:30" ht="15" customHeight="1" x14ac:dyDescent="0.2">
      <c r="B38" s="121"/>
      <c r="C38" s="34" t="s">
        <v>16</v>
      </c>
      <c r="D38" s="34"/>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22"/>
    </row>
    <row r="39" spans="2:30" ht="15" customHeight="1" x14ac:dyDescent="0.2">
      <c r="B39" s="121"/>
      <c r="C39" s="123" t="s">
        <v>14</v>
      </c>
      <c r="D39" s="76"/>
      <c r="E39" s="126"/>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22"/>
    </row>
    <row r="40" spans="2:30" ht="15" customHeight="1" x14ac:dyDescent="0.2">
      <c r="B40" s="121"/>
      <c r="C40" s="123" t="s">
        <v>13</v>
      </c>
      <c r="D40" s="76"/>
      <c r="E40" s="126"/>
      <c r="F40" s="126"/>
      <c r="G40" s="126"/>
      <c r="H40" s="159"/>
      <c r="I40" s="159"/>
      <c r="J40" s="159"/>
      <c r="K40" s="159"/>
      <c r="L40" s="159"/>
      <c r="M40" s="159"/>
      <c r="N40" s="159"/>
      <c r="O40" s="159"/>
      <c r="P40" s="159"/>
      <c r="Q40" s="159"/>
      <c r="R40" s="159"/>
      <c r="S40" s="159"/>
      <c r="T40" s="159"/>
      <c r="U40" s="159"/>
      <c r="V40" s="159"/>
      <c r="W40" s="159"/>
      <c r="X40" s="159"/>
      <c r="Y40" s="159"/>
      <c r="Z40" s="159"/>
      <c r="AA40" s="159"/>
      <c r="AB40" s="159"/>
      <c r="AC40" s="159"/>
      <c r="AD40" s="122"/>
    </row>
    <row r="41" spans="2:30" ht="15" customHeight="1" x14ac:dyDescent="0.2">
      <c r="B41" s="121"/>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122"/>
    </row>
    <row r="42" spans="2:30" ht="15" customHeight="1" x14ac:dyDescent="0.2">
      <c r="B42" s="121"/>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122"/>
    </row>
    <row r="43" spans="2:30" ht="15" customHeight="1" x14ac:dyDescent="0.2">
      <c r="B43" s="121"/>
      <c r="C43" s="76"/>
      <c r="D43" s="76"/>
      <c r="E43" s="76"/>
      <c r="F43" s="76"/>
      <c r="G43" s="76"/>
      <c r="H43" s="76"/>
      <c r="I43" s="76"/>
      <c r="J43" s="125"/>
      <c r="K43" s="125"/>
      <c r="L43" s="125"/>
      <c r="M43" s="125"/>
      <c r="N43" s="125"/>
      <c r="O43" s="125"/>
      <c r="P43" s="125"/>
      <c r="Q43" s="125"/>
      <c r="R43" s="125"/>
      <c r="S43" s="125"/>
      <c r="T43" s="125"/>
      <c r="U43" s="125"/>
      <c r="V43" s="125"/>
      <c r="W43" s="76"/>
      <c r="X43" s="76"/>
      <c r="Y43" s="76"/>
      <c r="Z43" s="76"/>
      <c r="AA43" s="76"/>
      <c r="AB43" s="76"/>
      <c r="AC43" s="76"/>
      <c r="AD43" s="122"/>
    </row>
    <row r="44" spans="2:30" ht="15" customHeight="1" x14ac:dyDescent="0.2">
      <c r="B44" s="121"/>
      <c r="C44" s="76"/>
      <c r="D44" s="76"/>
      <c r="E44" s="76"/>
      <c r="F44" s="76"/>
      <c r="G44" s="76"/>
      <c r="H44" s="76"/>
      <c r="I44" s="76"/>
      <c r="J44" s="154" t="s">
        <v>17</v>
      </c>
      <c r="K44" s="154"/>
      <c r="L44" s="154"/>
      <c r="M44" s="154"/>
      <c r="N44" s="154"/>
      <c r="O44" s="154"/>
      <c r="P44" s="154"/>
      <c r="Q44" s="154"/>
      <c r="R44" s="154"/>
      <c r="S44" s="154"/>
      <c r="T44" s="154"/>
      <c r="U44" s="154"/>
      <c r="V44" s="154"/>
      <c r="W44" s="76"/>
      <c r="X44" s="76"/>
      <c r="Y44" s="76"/>
      <c r="Z44" s="76"/>
      <c r="AA44" s="76"/>
      <c r="AB44" s="76"/>
      <c r="AC44" s="76"/>
      <c r="AD44" s="122"/>
    </row>
    <row r="45" spans="2:30" ht="15" customHeight="1" thickBot="1" x14ac:dyDescent="0.25">
      <c r="B45" s="127"/>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9"/>
    </row>
    <row r="46" spans="2:30" ht="15" customHeight="1" thickBot="1" x14ac:dyDescent="0.25"/>
    <row r="47" spans="2:30" ht="15" customHeight="1" x14ac:dyDescent="0.2">
      <c r="B47" s="118"/>
      <c r="C47" s="130" t="s">
        <v>19</v>
      </c>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20"/>
    </row>
    <row r="48" spans="2:30" ht="72" customHeight="1" thickBot="1" x14ac:dyDescent="0.25">
      <c r="B48" s="127"/>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29"/>
    </row>
    <row r="49" ht="15" customHeight="1" x14ac:dyDescent="0.2"/>
    <row r="50" ht="15" customHeight="1" x14ac:dyDescent="0.2"/>
    <row r="51" ht="15" customHeight="1" x14ac:dyDescent="0.2"/>
    <row r="52" ht="15" hidden="1" customHeight="1" x14ac:dyDescent="0.2"/>
    <row r="53" ht="15" hidden="1" customHeight="1" x14ac:dyDescent="0.2"/>
    <row r="54" ht="15" hidden="1" customHeight="1" x14ac:dyDescent="0.2"/>
  </sheetData>
  <sheetProtection algorithmName="SHA-512" hashValue="8l/AAJBNGCfp7bjpv6Ewxn7IX1WYW/z7Fyw9sVUBWpivw79NqQHy0xkENTK+FuqnNB6DlpaEZEatHm/zWUIGLA==" saltValue="JvM9osCQte0/I2laIJjqRA==" spinCount="100000" sheet="1" objects="1" scenarios="1"/>
  <mergeCells count="28">
    <mergeCell ref="E38:AC38"/>
    <mergeCell ref="C13:AC13"/>
    <mergeCell ref="H14:AC14"/>
    <mergeCell ref="F17:AC17"/>
    <mergeCell ref="H18:AC18"/>
    <mergeCell ref="F28:AC28"/>
    <mergeCell ref="B10:L10"/>
    <mergeCell ref="B1:AD1"/>
    <mergeCell ref="B3:AD3"/>
    <mergeCell ref="B5:AD5"/>
    <mergeCell ref="B7:AD7"/>
    <mergeCell ref="AA9:AD9"/>
    <mergeCell ref="J44:V44"/>
    <mergeCell ref="C48:AC48"/>
    <mergeCell ref="J15:AC15"/>
    <mergeCell ref="E16:AC16"/>
    <mergeCell ref="J22:V22"/>
    <mergeCell ref="C24:AC24"/>
    <mergeCell ref="H25:AC25"/>
    <mergeCell ref="J26:AC26"/>
    <mergeCell ref="E27:AC27"/>
    <mergeCell ref="J33:V33"/>
    <mergeCell ref="H29:AC29"/>
    <mergeCell ref="F39:AC39"/>
    <mergeCell ref="H40:AC40"/>
    <mergeCell ref="C35:AC35"/>
    <mergeCell ref="H36:AC36"/>
    <mergeCell ref="J37:AC37"/>
  </mergeCells>
  <hyperlinks>
    <hyperlink ref="AA9:AD9" location="Índice!B13" display="Índice"/>
  </hyperlinks>
  <pageMargins left="0.70866141732283472" right="0.70866141732283472" top="0.74803149606299213" bottom="0.74803149606299213" header="0.31496062992125984" footer="0.31496062992125984"/>
  <pageSetup scale="75" orientation="portrait" r:id="rId1"/>
  <headerFooter>
    <oddHeader>&amp;CMódulo 1
Informantes</oddHeader>
    <oddFooter>&amp;LCenso Nacional de Gobierno, Seguridad Pública y Sistema Penitenciario Estatales 2020&amp;R&amp;P de &amp;N</oddFooter>
  </headerFooter>
  <rowBreaks count="1" manualBreakCount="1">
    <brk id="3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13"/>
  <sheetViews>
    <sheetView showGridLines="0" tabSelected="1" topLeftCell="A176" zoomScaleNormal="100" zoomScaleSheetLayoutView="100" workbookViewId="0">
      <selection activeCell="B9" sqref="B9:L9"/>
    </sheetView>
  </sheetViews>
  <sheetFormatPr baseColWidth="10" defaultColWidth="0" defaultRowHeight="14.25" zeroHeight="1" x14ac:dyDescent="0.2"/>
  <cols>
    <col min="1" max="1" width="5.7109375" style="71" customWidth="1"/>
    <col min="2" max="30" width="3.7109375" style="71" customWidth="1"/>
    <col min="31" max="31" width="5.7109375" style="71" customWidth="1"/>
    <col min="32" max="32" width="3.5703125" style="72" hidden="1" customWidth="1"/>
    <col min="33" max="35" width="5.5703125" style="71" hidden="1" customWidth="1"/>
    <col min="36" max="36" width="3.7109375" style="71" hidden="1" customWidth="1"/>
    <col min="37" max="37" width="5.28515625" style="71" hidden="1" customWidth="1"/>
    <col min="38" max="38" width="4.5703125" style="71" hidden="1" customWidth="1"/>
    <col min="39" max="39" width="3.7109375" style="71" hidden="1" customWidth="1"/>
    <col min="40" max="40" width="7.42578125" style="71" hidden="1" customWidth="1"/>
    <col min="41" max="45" width="0" style="71" hidden="1" customWidth="1"/>
    <col min="46" max="16384" width="3.7109375" style="71" hidden="1"/>
  </cols>
  <sheetData>
    <row r="1" spans="2:30" ht="173.25" customHeight="1" x14ac:dyDescent="0.3">
      <c r="B1" s="164" t="s">
        <v>134</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row>
    <row r="2" spans="2:30" ht="15" customHeight="1" x14ac:dyDescent="0.2"/>
    <row r="3" spans="2:30" ht="45" customHeight="1" x14ac:dyDescent="0.2">
      <c r="B3" s="165" t="s">
        <v>161</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row>
    <row r="4" spans="2:30" ht="15" customHeight="1" x14ac:dyDescent="0.2"/>
    <row r="5" spans="2:30" ht="45" customHeight="1" x14ac:dyDescent="0.2">
      <c r="B5" s="165" t="s">
        <v>162</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row>
    <row r="6" spans="2:30" ht="15" customHeight="1" x14ac:dyDescent="0.2">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row>
    <row r="7" spans="2:30" ht="15" customHeight="1" thickBot="1" x14ac:dyDescent="0.25">
      <c r="AA7" s="185" t="s">
        <v>0</v>
      </c>
      <c r="AB7" s="185"/>
      <c r="AC7" s="185"/>
      <c r="AD7" s="185"/>
    </row>
    <row r="8" spans="2:30" ht="15" customHeight="1" thickBot="1" x14ac:dyDescent="0.25">
      <c r="B8" s="186" t="str">
        <f>IF(Índice!B9="","",Índice!B9)</f>
        <v>Veracruz de Ignacio de la Llave</v>
      </c>
      <c r="C8" s="187"/>
      <c r="D8" s="187"/>
      <c r="E8" s="187"/>
      <c r="F8" s="187"/>
      <c r="G8" s="187"/>
      <c r="H8" s="187"/>
      <c r="I8" s="187"/>
      <c r="J8" s="187"/>
      <c r="K8" s="187"/>
      <c r="L8" s="188"/>
      <c r="N8" s="74">
        <f>IF(Índice!N9="","",Índice!N9)</f>
        <v>230</v>
      </c>
    </row>
    <row r="9" spans="2:30" ht="15" customHeight="1" x14ac:dyDescent="0.2">
      <c r="B9" s="75"/>
      <c r="C9" s="75"/>
      <c r="D9" s="75"/>
      <c r="E9" s="75"/>
      <c r="F9" s="75"/>
      <c r="G9" s="75"/>
      <c r="H9" s="75"/>
      <c r="I9" s="75"/>
      <c r="J9" s="75"/>
      <c r="K9" s="75"/>
      <c r="L9" s="75"/>
      <c r="N9" s="76"/>
    </row>
    <row r="10" spans="2:30" ht="15" customHeight="1" x14ac:dyDescent="0.2">
      <c r="B10" s="196" t="s">
        <v>173</v>
      </c>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8"/>
    </row>
    <row r="11" spans="2:30" ht="36" customHeight="1" x14ac:dyDescent="0.2">
      <c r="B11" s="77"/>
      <c r="C11" s="189" t="s">
        <v>358</v>
      </c>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1"/>
    </row>
    <row r="12" spans="2:30" ht="24" customHeight="1" x14ac:dyDescent="0.2">
      <c r="B12" s="77"/>
      <c r="C12" s="189" t="s">
        <v>180</v>
      </c>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1"/>
    </row>
    <row r="13" spans="2:30" ht="48" customHeight="1" x14ac:dyDescent="0.2">
      <c r="B13" s="77"/>
      <c r="C13" s="189" t="s">
        <v>181</v>
      </c>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1"/>
    </row>
    <row r="14" spans="2:30" ht="36" customHeight="1" x14ac:dyDescent="0.2">
      <c r="B14" s="77"/>
      <c r="C14" s="189" t="s">
        <v>159</v>
      </c>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1"/>
    </row>
    <row r="15" spans="2:30" ht="15" customHeight="1" x14ac:dyDescent="0.2">
      <c r="B15" s="77"/>
      <c r="C15" s="199" t="s">
        <v>160</v>
      </c>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1"/>
    </row>
    <row r="16" spans="2:30" ht="15" customHeight="1" x14ac:dyDescent="0.2">
      <c r="B16" s="196" t="s">
        <v>137</v>
      </c>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8"/>
    </row>
    <row r="17" spans="1:33" ht="36" customHeight="1" x14ac:dyDescent="0.2">
      <c r="B17" s="78"/>
      <c r="C17" s="194" t="s">
        <v>343</v>
      </c>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5"/>
    </row>
    <row r="18" spans="1:33" ht="36" customHeight="1" x14ac:dyDescent="0.2">
      <c r="B18" s="78"/>
      <c r="C18" s="194" t="s">
        <v>344</v>
      </c>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5"/>
    </row>
    <row r="19" spans="1:33" ht="36" customHeight="1" x14ac:dyDescent="0.2">
      <c r="B19" s="78"/>
      <c r="C19" s="194" t="s">
        <v>345</v>
      </c>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5"/>
    </row>
    <row r="20" spans="1:33" ht="36" customHeight="1" x14ac:dyDescent="0.2">
      <c r="B20" s="79"/>
      <c r="C20" s="192" t="s">
        <v>323</v>
      </c>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3"/>
    </row>
    <row r="21" spans="1:33" ht="15" customHeight="1" thickBot="1" x14ac:dyDescent="0.25"/>
    <row r="22" spans="1:33" ht="15" customHeight="1" thickBot="1" x14ac:dyDescent="0.25">
      <c r="B22" s="229" t="s">
        <v>306</v>
      </c>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1"/>
    </row>
    <row r="23" spans="1:33" ht="15" customHeight="1" x14ac:dyDescent="0.2"/>
    <row r="24" spans="1:33" ht="24" customHeight="1" x14ac:dyDescent="0.2">
      <c r="A24" s="80" t="s">
        <v>33</v>
      </c>
      <c r="B24" s="206" t="s">
        <v>305</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G24" s="71" t="s">
        <v>366</v>
      </c>
    </row>
    <row r="25" spans="1:33" ht="15" customHeight="1" x14ac:dyDescent="0.2">
      <c r="C25" s="203" t="s">
        <v>34</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row>
    <row r="26" spans="1:33" ht="15" customHeight="1" x14ac:dyDescent="0.2">
      <c r="C26" s="203" t="s">
        <v>185</v>
      </c>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row>
    <row r="27" spans="1:33" ht="15" thickBot="1" x14ac:dyDescent="0.25">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row>
    <row r="28" spans="1:33" ht="15" customHeight="1" thickBot="1" x14ac:dyDescent="0.25">
      <c r="C28" s="132"/>
      <c r="D28" s="4" t="s">
        <v>186</v>
      </c>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row>
    <row r="29" spans="1:33" ht="15" customHeight="1" thickBot="1" x14ac:dyDescent="0.25">
      <c r="C29" s="132"/>
      <c r="D29" s="5" t="s">
        <v>187</v>
      </c>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row>
    <row r="30" spans="1:33" ht="15" customHeight="1" thickBot="1" x14ac:dyDescent="0.25">
      <c r="C30" s="132"/>
      <c r="D30" s="5" t="s">
        <v>188</v>
      </c>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row>
    <row r="31" spans="1:33" ht="24" customHeight="1" thickBot="1" x14ac:dyDescent="0.25">
      <c r="C31" s="132"/>
      <c r="D31" s="204" t="s">
        <v>189</v>
      </c>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G31" s="69" t="s">
        <v>374</v>
      </c>
    </row>
    <row r="32" spans="1:33" ht="15" customHeight="1" thickBot="1" x14ac:dyDescent="0.25">
      <c r="C32" s="132"/>
      <c r="D32" s="5" t="s">
        <v>184</v>
      </c>
      <c r="E32" s="81"/>
      <c r="F32" s="81"/>
      <c r="G32" s="81"/>
      <c r="H32" s="81"/>
      <c r="I32" s="81"/>
      <c r="J32" s="81"/>
      <c r="K32" s="81"/>
      <c r="L32" s="208"/>
      <c r="M32" s="208"/>
      <c r="N32" s="208"/>
      <c r="O32" s="208"/>
      <c r="P32" s="208"/>
      <c r="Q32" s="208"/>
      <c r="R32" s="208"/>
      <c r="S32" s="208"/>
      <c r="T32" s="208"/>
      <c r="U32" s="208"/>
      <c r="V32" s="208"/>
      <c r="W32" s="208"/>
      <c r="X32" s="208"/>
      <c r="Y32" s="208"/>
      <c r="Z32" s="208"/>
      <c r="AA32" s="208"/>
      <c r="AB32" s="208"/>
      <c r="AC32" s="208"/>
      <c r="AD32" s="208"/>
      <c r="AG32" s="70">
        <f>IF(OR(AND(C32="",L32=""),AND(C32="X",L32&lt;&gt;"")),0,1)</f>
        <v>0</v>
      </c>
    </row>
    <row r="33" spans="1:30" ht="15" customHeight="1" thickBot="1" x14ac:dyDescent="0.25">
      <c r="C33" s="132"/>
      <c r="D33" s="5" t="s">
        <v>190</v>
      </c>
      <c r="E33" s="81"/>
      <c r="F33" s="81"/>
      <c r="G33" s="81"/>
      <c r="H33" s="81"/>
      <c r="I33" s="81"/>
      <c r="J33" s="81"/>
      <c r="K33" s="81"/>
      <c r="L33" s="82"/>
      <c r="M33" s="82"/>
      <c r="N33" s="82"/>
      <c r="O33" s="82"/>
      <c r="P33" s="82"/>
      <c r="Q33" s="82"/>
      <c r="R33" s="82"/>
      <c r="S33" s="82"/>
      <c r="T33" s="82"/>
      <c r="U33" s="82"/>
      <c r="V33" s="82"/>
      <c r="W33" s="82"/>
      <c r="X33" s="82"/>
      <c r="Y33" s="82"/>
      <c r="Z33" s="82"/>
      <c r="AA33" s="82"/>
      <c r="AB33" s="82"/>
      <c r="AC33" s="82"/>
      <c r="AD33" s="82"/>
    </row>
    <row r="34" spans="1:30" ht="15" customHeight="1" thickBot="1" x14ac:dyDescent="0.25">
      <c r="C34" s="132"/>
      <c r="D34" s="5" t="s">
        <v>191</v>
      </c>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row>
    <row r="35" spans="1:30" ht="15" customHeight="1" thickBot="1" x14ac:dyDescent="0.25">
      <c r="C35" s="132"/>
      <c r="D35" s="83" t="s">
        <v>192</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row>
    <row r="36" spans="1:30" ht="15" customHeight="1" x14ac:dyDescent="0.2"/>
    <row r="37" spans="1:30" ht="15" customHeight="1" x14ac:dyDescent="0.2">
      <c r="B37" s="235" t="str">
        <f>IF(AG32=0,"","Error: Debe especificar el otro.")</f>
        <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row>
    <row r="38" spans="1:30" ht="15" customHeight="1" x14ac:dyDescent="0.2">
      <c r="B38" s="235" t="str">
        <f>IF(OR(AND(C34="X",C35="X"),AND(C34="X",COUNTIF(C28:C33,"X")&gt;0),AND(C35="X",COUNTIF(C28:C33,"X")&gt;0)),"Error: Las opciones 7 y 9 son excluyentes.","")</f>
        <v/>
      </c>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row>
    <row r="39" spans="1:30" ht="15" customHeight="1" x14ac:dyDescent="0.2">
      <c r="A39" s="80" t="s">
        <v>35</v>
      </c>
      <c r="B39" s="206" t="s">
        <v>193</v>
      </c>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row>
    <row r="40" spans="1:30" ht="15" customHeight="1" x14ac:dyDescent="0.2">
      <c r="C40" s="203" t="s">
        <v>34</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row>
    <row r="41" spans="1:30" ht="15" customHeight="1" x14ac:dyDescent="0.2">
      <c r="C41" s="203" t="s">
        <v>194</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row>
    <row r="42" spans="1:30" ht="15" customHeight="1" thickBot="1" x14ac:dyDescent="0.25"/>
    <row r="43" spans="1:30" ht="15" customHeight="1" thickBot="1" x14ac:dyDescent="0.25">
      <c r="C43" s="132"/>
      <c r="D43" s="4" t="s">
        <v>195</v>
      </c>
    </row>
    <row r="44" spans="1:30" ht="15" customHeight="1" thickBot="1" x14ac:dyDescent="0.25">
      <c r="C44" s="132"/>
      <c r="D44" s="4" t="s">
        <v>196</v>
      </c>
    </row>
    <row r="45" spans="1:30" ht="15" customHeight="1" thickBot="1" x14ac:dyDescent="0.25">
      <c r="C45" s="132"/>
      <c r="D45" s="4" t="s">
        <v>197</v>
      </c>
    </row>
    <row r="46" spans="1:30" ht="15" customHeight="1" thickBot="1" x14ac:dyDescent="0.25">
      <c r="C46" s="132"/>
      <c r="D46" s="4" t="s">
        <v>198</v>
      </c>
    </row>
    <row r="47" spans="1:30" ht="15" customHeight="1" thickBot="1" x14ac:dyDescent="0.25">
      <c r="C47" s="132"/>
      <c r="D47" s="4" t="s">
        <v>199</v>
      </c>
    </row>
    <row r="48" spans="1:30" ht="15" customHeight="1" thickBot="1" x14ac:dyDescent="0.25">
      <c r="C48" s="132"/>
      <c r="D48" s="4" t="s">
        <v>200</v>
      </c>
    </row>
    <row r="49" spans="1:33" ht="15" customHeight="1" thickBot="1" x14ac:dyDescent="0.25">
      <c r="C49" s="132"/>
      <c r="D49" s="4" t="s">
        <v>201</v>
      </c>
    </row>
    <row r="50" spans="1:33" ht="15" customHeight="1" thickBot="1" x14ac:dyDescent="0.25">
      <c r="C50" s="132"/>
      <c r="D50" s="4" t="s">
        <v>202</v>
      </c>
    </row>
    <row r="51" spans="1:33" ht="15" customHeight="1" thickBot="1" x14ac:dyDescent="0.25">
      <c r="C51" s="132"/>
      <c r="D51" s="4" t="s">
        <v>203</v>
      </c>
      <c r="AG51" s="69" t="s">
        <v>374</v>
      </c>
    </row>
    <row r="52" spans="1:33" ht="15" customHeight="1" thickBot="1" x14ac:dyDescent="0.25">
      <c r="C52" s="132"/>
      <c r="D52" s="4" t="s">
        <v>37</v>
      </c>
      <c r="L52" s="207"/>
      <c r="M52" s="207"/>
      <c r="N52" s="207"/>
      <c r="O52" s="207"/>
      <c r="P52" s="207"/>
      <c r="Q52" s="207"/>
      <c r="R52" s="207"/>
      <c r="S52" s="207"/>
      <c r="T52" s="207"/>
      <c r="U52" s="207"/>
      <c r="V52" s="207"/>
      <c r="W52" s="207"/>
      <c r="X52" s="207"/>
      <c r="Y52" s="207"/>
      <c r="Z52" s="207"/>
      <c r="AA52" s="207"/>
      <c r="AB52" s="207"/>
      <c r="AC52" s="207"/>
      <c r="AD52" s="207"/>
      <c r="AG52" s="70">
        <f>IF(OR(AND(C52="",L52=""),AND(C52="X",L52&lt;&gt;"")),0,1)</f>
        <v>0</v>
      </c>
    </row>
    <row r="53" spans="1:33" ht="15" customHeight="1" thickBot="1" x14ac:dyDescent="0.25">
      <c r="C53" s="132"/>
      <c r="D53" s="4" t="s">
        <v>36</v>
      </c>
    </row>
    <row r="54" spans="1:33" ht="15" customHeight="1" x14ac:dyDescent="0.2">
      <c r="C54" s="84"/>
      <c r="D54" s="4"/>
    </row>
    <row r="55" spans="1:33" ht="15" customHeight="1" x14ac:dyDescent="0.2">
      <c r="B55" s="235" t="str">
        <f>IF(AG52=0,"","Error: Debe especificar el otro.")</f>
        <v/>
      </c>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row>
    <row r="56" spans="1:33" ht="15" customHeight="1" thickBot="1" x14ac:dyDescent="0.25">
      <c r="B56" s="235" t="str">
        <f>IF(OR(AND(C53="X",COUNTIF(C43:C52,"X")&gt;0),AND(C53="X",COUNTIF(C43:C52,"X")&gt;0)),"Error: La opción 99 es excluyente.","")</f>
        <v/>
      </c>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row>
    <row r="57" spans="1:33" ht="15" customHeight="1" thickBot="1" x14ac:dyDescent="0.25">
      <c r="B57" s="229" t="s">
        <v>307</v>
      </c>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1"/>
    </row>
    <row r="58" spans="1:33" ht="15" customHeight="1" x14ac:dyDescent="0.2">
      <c r="C58" s="84"/>
      <c r="D58" s="4"/>
    </row>
    <row r="59" spans="1:33" ht="36" customHeight="1" x14ac:dyDescent="0.2">
      <c r="A59" s="80" t="s">
        <v>123</v>
      </c>
      <c r="B59" s="228" t="s">
        <v>308</v>
      </c>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row>
    <row r="60" spans="1:33" ht="15" customHeight="1" x14ac:dyDescent="0.2">
      <c r="A60" s="80"/>
      <c r="B60" s="57"/>
      <c r="C60" s="203" t="s">
        <v>319</v>
      </c>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row>
    <row r="61" spans="1:33" ht="24" customHeight="1" x14ac:dyDescent="0.2">
      <c r="A61" s="80"/>
      <c r="B61" s="57"/>
      <c r="C61" s="209" t="s">
        <v>312</v>
      </c>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row>
    <row r="62" spans="1:33" ht="24" customHeight="1" x14ac:dyDescent="0.2">
      <c r="A62" s="80"/>
      <c r="B62" s="57"/>
      <c r="C62" s="209" t="s">
        <v>313</v>
      </c>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row>
    <row r="63" spans="1:33" ht="24" customHeight="1" x14ac:dyDescent="0.2">
      <c r="A63" s="80"/>
      <c r="B63" s="57"/>
      <c r="C63" s="209" t="s">
        <v>321</v>
      </c>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row>
    <row r="64" spans="1:33" ht="36" customHeight="1" x14ac:dyDescent="0.2">
      <c r="C64" s="203" t="s">
        <v>314</v>
      </c>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row>
    <row r="65" spans="3:39" ht="36" customHeight="1" x14ac:dyDescent="0.2">
      <c r="C65" s="209" t="s">
        <v>364</v>
      </c>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row>
    <row r="66" spans="3:39" ht="15" customHeight="1" x14ac:dyDescent="0.2">
      <c r="C66" s="84"/>
      <c r="D66" s="4"/>
      <c r="AG66" s="71">
        <f>+COUNTBLANK(D68:AD187)</f>
        <v>3240</v>
      </c>
      <c r="AH66" s="71">
        <v>3240</v>
      </c>
    </row>
    <row r="67" spans="3:39" ht="72" customHeight="1" x14ac:dyDescent="0.25">
      <c r="C67" s="232" t="s">
        <v>211</v>
      </c>
      <c r="D67" s="233"/>
      <c r="E67" s="233"/>
      <c r="F67" s="233"/>
      <c r="G67" s="233"/>
      <c r="H67" s="233"/>
      <c r="I67" s="233"/>
      <c r="J67" s="234"/>
      <c r="K67" s="216" t="s">
        <v>359</v>
      </c>
      <c r="L67" s="217"/>
      <c r="M67" s="217"/>
      <c r="N67" s="217"/>
      <c r="O67" s="218"/>
      <c r="P67" s="216" t="s">
        <v>309</v>
      </c>
      <c r="Q67" s="217"/>
      <c r="R67" s="217"/>
      <c r="S67" s="217"/>
      <c r="T67" s="218"/>
      <c r="U67" s="216" t="s">
        <v>310</v>
      </c>
      <c r="V67" s="217"/>
      <c r="W67" s="217"/>
      <c r="X67" s="217"/>
      <c r="Y67" s="218"/>
      <c r="Z67" s="216" t="s">
        <v>311</v>
      </c>
      <c r="AA67" s="217"/>
      <c r="AB67" s="217"/>
      <c r="AC67" s="217"/>
      <c r="AD67" s="218"/>
      <c r="AH67" s="60" t="s">
        <v>374</v>
      </c>
      <c r="AJ67" s="66" t="s">
        <v>368</v>
      </c>
      <c r="AK67" s="67" t="s">
        <v>369</v>
      </c>
      <c r="AL67" s="68" t="s">
        <v>370</v>
      </c>
      <c r="AM67" s="67" t="s">
        <v>371</v>
      </c>
    </row>
    <row r="68" spans="3:39" ht="15" customHeight="1" x14ac:dyDescent="0.25">
      <c r="C68" s="85" t="s">
        <v>40</v>
      </c>
      <c r="D68" s="177"/>
      <c r="E68" s="178"/>
      <c r="F68" s="178"/>
      <c r="G68" s="178"/>
      <c r="H68" s="178"/>
      <c r="I68" s="178"/>
      <c r="J68" s="179"/>
      <c r="K68" s="177"/>
      <c r="L68" s="178"/>
      <c r="M68" s="178"/>
      <c r="N68" s="178"/>
      <c r="O68" s="180"/>
      <c r="P68" s="214"/>
      <c r="Q68" s="178"/>
      <c r="R68" s="178"/>
      <c r="S68" s="178"/>
      <c r="T68" s="180"/>
      <c r="U68" s="177"/>
      <c r="V68" s="178"/>
      <c r="W68" s="178"/>
      <c r="X68" s="178"/>
      <c r="Y68" s="180"/>
      <c r="Z68" s="214"/>
      <c r="AA68" s="178"/>
      <c r="AB68" s="178"/>
      <c r="AC68" s="178"/>
      <c r="AD68" s="180"/>
      <c r="AG68" s="71">
        <v>1</v>
      </c>
      <c r="AH68" s="60">
        <f>IF(OR($AG$66=3240,AND(D68&lt;&gt;"",K68&lt;&gt;"",P68&lt;&gt;"",U68&lt;&gt;"",Z68&lt;&gt;""),AND(D68="",K68="",P68="",U68="",Z68="")),0,1)</f>
        <v>0</v>
      </c>
      <c r="AJ68" s="61">
        <f>P68</f>
        <v>0</v>
      </c>
      <c r="AK68" s="62">
        <f>COUNTIF(U68:AD68,"NS")</f>
        <v>0</v>
      </c>
      <c r="AL68" s="63">
        <f>SUM(U68:AD68)</f>
        <v>0</v>
      </c>
      <c r="AM68" s="64">
        <f>IF(AG66=3240,0,IF(OR(AND(AJ68=0,AK68&gt;0),AND(AJ68="NS",AL68&gt;0)),1,IF(OR(AND(AK68&gt;=2,AL68&lt;AJ68),AND(AJ68="NS",AL68=0,AK68&gt;0),AND(AJ68="NS",AL68=0,AK68=0),AJ68&gt;=AL68),0,1)))</f>
        <v>0</v>
      </c>
    </row>
    <row r="69" spans="3:39" ht="15" customHeight="1" x14ac:dyDescent="0.25">
      <c r="C69" s="86" t="s">
        <v>41</v>
      </c>
      <c r="D69" s="177"/>
      <c r="E69" s="178"/>
      <c r="F69" s="178"/>
      <c r="G69" s="178"/>
      <c r="H69" s="178"/>
      <c r="I69" s="178"/>
      <c r="J69" s="179"/>
      <c r="K69" s="177"/>
      <c r="L69" s="178"/>
      <c r="M69" s="178"/>
      <c r="N69" s="178"/>
      <c r="O69" s="180"/>
      <c r="P69" s="214"/>
      <c r="Q69" s="178"/>
      <c r="R69" s="178"/>
      <c r="S69" s="178"/>
      <c r="T69" s="180"/>
      <c r="U69" s="177"/>
      <c r="V69" s="178"/>
      <c r="W69" s="178"/>
      <c r="X69" s="178"/>
      <c r="Y69" s="180"/>
      <c r="Z69" s="214"/>
      <c r="AA69" s="178"/>
      <c r="AB69" s="178"/>
      <c r="AC69" s="178"/>
      <c r="AD69" s="180"/>
      <c r="AG69" s="71">
        <v>2</v>
      </c>
      <c r="AH69" s="60">
        <f t="shared" ref="AH69:AH132" si="0">IF(OR($AG$66=3240,AND(D69&lt;&gt;"",K69&lt;&gt;"",P69&lt;&gt;"",U69&lt;&gt;"",Z69&lt;&gt;""),AND(D69="",K69="",P69="",U69="",Z69="")),0,1)</f>
        <v>0</v>
      </c>
      <c r="AJ69" s="61">
        <f t="shared" ref="AJ69:AJ132" si="1">P69</f>
        <v>0</v>
      </c>
      <c r="AK69" s="62">
        <f t="shared" ref="AK69:AK132" si="2">COUNTIF(U69:AD69,"NS")</f>
        <v>0</v>
      </c>
      <c r="AL69" s="63">
        <f t="shared" ref="AL69:AL132" si="3">SUM(U69:AD69)</f>
        <v>0</v>
      </c>
      <c r="AM69" s="64">
        <f t="shared" ref="AM69:AM132" si="4">IF(AG67=3240,0,IF(OR(AND(AJ69=0,AK69&gt;0),AND(AJ69="NS",AL69&gt;0)),1,IF(OR(AND(AK69&gt;=2,AL69&lt;AJ69),AND(AJ69="NS",AL69=0,AK69&gt;0),AND(AJ69="NS",AL69=0,AK69=0),AJ69&gt;=AL69),0,1)))</f>
        <v>0</v>
      </c>
    </row>
    <row r="70" spans="3:39" ht="15" customHeight="1" x14ac:dyDescent="0.25">
      <c r="C70" s="86" t="s">
        <v>42</v>
      </c>
      <c r="D70" s="177"/>
      <c r="E70" s="178"/>
      <c r="F70" s="178"/>
      <c r="G70" s="178"/>
      <c r="H70" s="178"/>
      <c r="I70" s="178"/>
      <c r="J70" s="179"/>
      <c r="K70" s="177"/>
      <c r="L70" s="178"/>
      <c r="M70" s="178"/>
      <c r="N70" s="178"/>
      <c r="O70" s="180"/>
      <c r="P70" s="214"/>
      <c r="Q70" s="178"/>
      <c r="R70" s="178"/>
      <c r="S70" s="178"/>
      <c r="T70" s="180"/>
      <c r="U70" s="177"/>
      <c r="V70" s="178"/>
      <c r="W70" s="178"/>
      <c r="X70" s="178"/>
      <c r="Y70" s="180"/>
      <c r="Z70" s="214"/>
      <c r="AA70" s="178"/>
      <c r="AB70" s="178"/>
      <c r="AC70" s="178"/>
      <c r="AD70" s="180"/>
      <c r="AG70" s="71">
        <v>9</v>
      </c>
      <c r="AH70" s="60">
        <f t="shared" si="0"/>
        <v>0</v>
      </c>
      <c r="AJ70" s="61">
        <f t="shared" si="1"/>
        <v>0</v>
      </c>
      <c r="AK70" s="62">
        <f t="shared" si="2"/>
        <v>0</v>
      </c>
      <c r="AL70" s="63">
        <f t="shared" si="3"/>
        <v>0</v>
      </c>
      <c r="AM70" s="64">
        <f t="shared" si="4"/>
        <v>0</v>
      </c>
    </row>
    <row r="71" spans="3:39" ht="15" customHeight="1" x14ac:dyDescent="0.25">
      <c r="C71" s="86" t="s">
        <v>43</v>
      </c>
      <c r="D71" s="177"/>
      <c r="E71" s="178"/>
      <c r="F71" s="178"/>
      <c r="G71" s="178"/>
      <c r="H71" s="178"/>
      <c r="I71" s="178"/>
      <c r="J71" s="179"/>
      <c r="K71" s="177"/>
      <c r="L71" s="178"/>
      <c r="M71" s="178"/>
      <c r="N71" s="178"/>
      <c r="O71" s="180"/>
      <c r="P71" s="214"/>
      <c r="Q71" s="178"/>
      <c r="R71" s="178"/>
      <c r="S71" s="178"/>
      <c r="T71" s="180"/>
      <c r="U71" s="177"/>
      <c r="V71" s="178"/>
      <c r="W71" s="178"/>
      <c r="X71" s="178"/>
      <c r="Y71" s="180"/>
      <c r="Z71" s="214"/>
      <c r="AA71" s="178"/>
      <c r="AB71" s="178"/>
      <c r="AC71" s="178"/>
      <c r="AD71" s="180"/>
      <c r="AH71" s="60">
        <f t="shared" si="0"/>
        <v>0</v>
      </c>
      <c r="AJ71" s="61">
        <f t="shared" si="1"/>
        <v>0</v>
      </c>
      <c r="AK71" s="62">
        <f t="shared" si="2"/>
        <v>0</v>
      </c>
      <c r="AL71" s="63">
        <f t="shared" si="3"/>
        <v>0</v>
      </c>
      <c r="AM71" s="64">
        <f t="shared" si="4"/>
        <v>0</v>
      </c>
    </row>
    <row r="72" spans="3:39" ht="15" customHeight="1" x14ac:dyDescent="0.25">
      <c r="C72" s="86" t="s">
        <v>44</v>
      </c>
      <c r="D72" s="177"/>
      <c r="E72" s="178"/>
      <c r="F72" s="178"/>
      <c r="G72" s="178"/>
      <c r="H72" s="178"/>
      <c r="I72" s="178"/>
      <c r="J72" s="179"/>
      <c r="K72" s="177"/>
      <c r="L72" s="178"/>
      <c r="M72" s="178"/>
      <c r="N72" s="178"/>
      <c r="O72" s="180"/>
      <c r="P72" s="214"/>
      <c r="Q72" s="178"/>
      <c r="R72" s="178"/>
      <c r="S72" s="178"/>
      <c r="T72" s="180"/>
      <c r="U72" s="177"/>
      <c r="V72" s="178"/>
      <c r="W72" s="178"/>
      <c r="X72" s="178"/>
      <c r="Y72" s="180"/>
      <c r="Z72" s="214"/>
      <c r="AA72" s="178"/>
      <c r="AB72" s="178"/>
      <c r="AC72" s="178"/>
      <c r="AD72" s="180"/>
      <c r="AH72" s="60">
        <f t="shared" si="0"/>
        <v>0</v>
      </c>
      <c r="AJ72" s="61">
        <f t="shared" si="1"/>
        <v>0</v>
      </c>
      <c r="AK72" s="62">
        <f t="shared" si="2"/>
        <v>0</v>
      </c>
      <c r="AL72" s="63">
        <f t="shared" si="3"/>
        <v>0</v>
      </c>
      <c r="AM72" s="64">
        <f t="shared" si="4"/>
        <v>0</v>
      </c>
    </row>
    <row r="73" spans="3:39" ht="15" customHeight="1" x14ac:dyDescent="0.25">
      <c r="C73" s="86" t="s">
        <v>45</v>
      </c>
      <c r="D73" s="177"/>
      <c r="E73" s="178"/>
      <c r="F73" s="178"/>
      <c r="G73" s="178"/>
      <c r="H73" s="178"/>
      <c r="I73" s="178"/>
      <c r="J73" s="179"/>
      <c r="K73" s="177"/>
      <c r="L73" s="178"/>
      <c r="M73" s="178"/>
      <c r="N73" s="178"/>
      <c r="O73" s="180"/>
      <c r="P73" s="214"/>
      <c r="Q73" s="178"/>
      <c r="R73" s="178"/>
      <c r="S73" s="178"/>
      <c r="T73" s="180"/>
      <c r="U73" s="177"/>
      <c r="V73" s="178"/>
      <c r="W73" s="178"/>
      <c r="X73" s="178"/>
      <c r="Y73" s="180"/>
      <c r="Z73" s="214"/>
      <c r="AA73" s="178"/>
      <c r="AB73" s="178"/>
      <c r="AC73" s="178"/>
      <c r="AD73" s="180"/>
      <c r="AH73" s="60">
        <f t="shared" si="0"/>
        <v>0</v>
      </c>
      <c r="AJ73" s="61">
        <f t="shared" si="1"/>
        <v>0</v>
      </c>
      <c r="AK73" s="62">
        <f t="shared" si="2"/>
        <v>0</v>
      </c>
      <c r="AL73" s="63">
        <f t="shared" si="3"/>
        <v>0</v>
      </c>
      <c r="AM73" s="64">
        <f t="shared" si="4"/>
        <v>0</v>
      </c>
    </row>
    <row r="74" spans="3:39" ht="15" customHeight="1" x14ac:dyDescent="0.25">
      <c r="C74" s="86" t="s">
        <v>46</v>
      </c>
      <c r="D74" s="177"/>
      <c r="E74" s="178"/>
      <c r="F74" s="178"/>
      <c r="G74" s="178"/>
      <c r="H74" s="178"/>
      <c r="I74" s="178"/>
      <c r="J74" s="179"/>
      <c r="K74" s="177"/>
      <c r="L74" s="178"/>
      <c r="M74" s="178"/>
      <c r="N74" s="178"/>
      <c r="O74" s="180"/>
      <c r="P74" s="214"/>
      <c r="Q74" s="178"/>
      <c r="R74" s="178"/>
      <c r="S74" s="178"/>
      <c r="T74" s="180"/>
      <c r="U74" s="177"/>
      <c r="V74" s="178"/>
      <c r="W74" s="178"/>
      <c r="X74" s="178"/>
      <c r="Y74" s="180"/>
      <c r="Z74" s="214"/>
      <c r="AA74" s="178"/>
      <c r="AB74" s="178"/>
      <c r="AC74" s="178"/>
      <c r="AD74" s="180"/>
      <c r="AH74" s="60">
        <f t="shared" si="0"/>
        <v>0</v>
      </c>
      <c r="AJ74" s="61">
        <f t="shared" si="1"/>
        <v>0</v>
      </c>
      <c r="AK74" s="62">
        <f t="shared" si="2"/>
        <v>0</v>
      </c>
      <c r="AL74" s="63">
        <f t="shared" si="3"/>
        <v>0</v>
      </c>
      <c r="AM74" s="64">
        <f t="shared" si="4"/>
        <v>0</v>
      </c>
    </row>
    <row r="75" spans="3:39" ht="15" customHeight="1" x14ac:dyDescent="0.25">
      <c r="C75" s="86" t="s">
        <v>47</v>
      </c>
      <c r="D75" s="177"/>
      <c r="E75" s="178"/>
      <c r="F75" s="178"/>
      <c r="G75" s="178"/>
      <c r="H75" s="178"/>
      <c r="I75" s="178"/>
      <c r="J75" s="179"/>
      <c r="K75" s="177"/>
      <c r="L75" s="178"/>
      <c r="M75" s="178"/>
      <c r="N75" s="178"/>
      <c r="O75" s="180"/>
      <c r="P75" s="214"/>
      <c r="Q75" s="178"/>
      <c r="R75" s="178"/>
      <c r="S75" s="178"/>
      <c r="T75" s="180"/>
      <c r="U75" s="177"/>
      <c r="V75" s="178"/>
      <c r="W75" s="178"/>
      <c r="X75" s="178"/>
      <c r="Y75" s="180"/>
      <c r="Z75" s="214"/>
      <c r="AA75" s="178"/>
      <c r="AB75" s="178"/>
      <c r="AC75" s="178"/>
      <c r="AD75" s="180"/>
      <c r="AH75" s="60">
        <f t="shared" si="0"/>
        <v>0</v>
      </c>
      <c r="AJ75" s="61">
        <f t="shared" si="1"/>
        <v>0</v>
      </c>
      <c r="AK75" s="62">
        <f t="shared" si="2"/>
        <v>0</v>
      </c>
      <c r="AL75" s="63">
        <f t="shared" si="3"/>
        <v>0</v>
      </c>
      <c r="AM75" s="64">
        <f t="shared" si="4"/>
        <v>0</v>
      </c>
    </row>
    <row r="76" spans="3:39" ht="15" customHeight="1" x14ac:dyDescent="0.25">
      <c r="C76" s="86" t="s">
        <v>48</v>
      </c>
      <c r="D76" s="177"/>
      <c r="E76" s="178"/>
      <c r="F76" s="178"/>
      <c r="G76" s="178"/>
      <c r="H76" s="178"/>
      <c r="I76" s="178"/>
      <c r="J76" s="179"/>
      <c r="K76" s="177"/>
      <c r="L76" s="178"/>
      <c r="M76" s="178"/>
      <c r="N76" s="178"/>
      <c r="O76" s="180"/>
      <c r="P76" s="214"/>
      <c r="Q76" s="178"/>
      <c r="R76" s="178"/>
      <c r="S76" s="178"/>
      <c r="T76" s="180"/>
      <c r="U76" s="177"/>
      <c r="V76" s="178"/>
      <c r="W76" s="178"/>
      <c r="X76" s="178"/>
      <c r="Y76" s="180"/>
      <c r="Z76" s="214"/>
      <c r="AA76" s="178"/>
      <c r="AB76" s="178"/>
      <c r="AC76" s="178"/>
      <c r="AD76" s="180"/>
      <c r="AH76" s="60">
        <f t="shared" si="0"/>
        <v>0</v>
      </c>
      <c r="AJ76" s="61">
        <f t="shared" si="1"/>
        <v>0</v>
      </c>
      <c r="AK76" s="62">
        <f t="shared" si="2"/>
        <v>0</v>
      </c>
      <c r="AL76" s="63">
        <f t="shared" si="3"/>
        <v>0</v>
      </c>
      <c r="AM76" s="64">
        <f t="shared" si="4"/>
        <v>0</v>
      </c>
    </row>
    <row r="77" spans="3:39" ht="15" customHeight="1" x14ac:dyDescent="0.25">
      <c r="C77" s="86" t="s">
        <v>49</v>
      </c>
      <c r="D77" s="177"/>
      <c r="E77" s="178"/>
      <c r="F77" s="178"/>
      <c r="G77" s="178"/>
      <c r="H77" s="178"/>
      <c r="I77" s="178"/>
      <c r="J77" s="179"/>
      <c r="K77" s="177"/>
      <c r="L77" s="178"/>
      <c r="M77" s="178"/>
      <c r="N77" s="178"/>
      <c r="O77" s="180"/>
      <c r="P77" s="214"/>
      <c r="Q77" s="178"/>
      <c r="R77" s="178"/>
      <c r="S77" s="178"/>
      <c r="T77" s="180"/>
      <c r="U77" s="177"/>
      <c r="V77" s="178"/>
      <c r="W77" s="178"/>
      <c r="X77" s="178"/>
      <c r="Y77" s="180"/>
      <c r="Z77" s="214"/>
      <c r="AA77" s="178"/>
      <c r="AB77" s="178"/>
      <c r="AC77" s="178"/>
      <c r="AD77" s="180"/>
      <c r="AH77" s="60">
        <f t="shared" si="0"/>
        <v>0</v>
      </c>
      <c r="AJ77" s="61">
        <f t="shared" si="1"/>
        <v>0</v>
      </c>
      <c r="AK77" s="62">
        <f t="shared" si="2"/>
        <v>0</v>
      </c>
      <c r="AL77" s="63">
        <f t="shared" si="3"/>
        <v>0</v>
      </c>
      <c r="AM77" s="64">
        <f t="shared" si="4"/>
        <v>0</v>
      </c>
    </row>
    <row r="78" spans="3:39" ht="15" customHeight="1" x14ac:dyDescent="0.25">
      <c r="C78" s="86" t="s">
        <v>50</v>
      </c>
      <c r="D78" s="177"/>
      <c r="E78" s="178"/>
      <c r="F78" s="178"/>
      <c r="G78" s="178"/>
      <c r="H78" s="178"/>
      <c r="I78" s="178"/>
      <c r="J78" s="179"/>
      <c r="K78" s="177"/>
      <c r="L78" s="178"/>
      <c r="M78" s="178"/>
      <c r="N78" s="178"/>
      <c r="O78" s="180"/>
      <c r="P78" s="214"/>
      <c r="Q78" s="178"/>
      <c r="R78" s="178"/>
      <c r="S78" s="178"/>
      <c r="T78" s="180"/>
      <c r="U78" s="177"/>
      <c r="V78" s="178"/>
      <c r="W78" s="178"/>
      <c r="X78" s="178"/>
      <c r="Y78" s="180"/>
      <c r="Z78" s="214"/>
      <c r="AA78" s="178"/>
      <c r="AB78" s="178"/>
      <c r="AC78" s="178"/>
      <c r="AD78" s="180"/>
      <c r="AH78" s="60">
        <f t="shared" si="0"/>
        <v>0</v>
      </c>
      <c r="AJ78" s="61">
        <f t="shared" si="1"/>
        <v>0</v>
      </c>
      <c r="AK78" s="62">
        <f t="shared" si="2"/>
        <v>0</v>
      </c>
      <c r="AL78" s="63">
        <f t="shared" si="3"/>
        <v>0</v>
      </c>
      <c r="AM78" s="64">
        <f t="shared" si="4"/>
        <v>0</v>
      </c>
    </row>
    <row r="79" spans="3:39" ht="15" customHeight="1" x14ac:dyDescent="0.25">
      <c r="C79" s="86" t="s">
        <v>51</v>
      </c>
      <c r="D79" s="177"/>
      <c r="E79" s="178"/>
      <c r="F79" s="178"/>
      <c r="G79" s="178"/>
      <c r="H79" s="178"/>
      <c r="I79" s="178"/>
      <c r="J79" s="179"/>
      <c r="K79" s="177"/>
      <c r="L79" s="178"/>
      <c r="M79" s="178"/>
      <c r="N79" s="178"/>
      <c r="O79" s="180"/>
      <c r="P79" s="214"/>
      <c r="Q79" s="178"/>
      <c r="R79" s="178"/>
      <c r="S79" s="178"/>
      <c r="T79" s="180"/>
      <c r="U79" s="177"/>
      <c r="V79" s="178"/>
      <c r="W79" s="178"/>
      <c r="X79" s="178"/>
      <c r="Y79" s="180"/>
      <c r="Z79" s="214"/>
      <c r="AA79" s="178"/>
      <c r="AB79" s="178"/>
      <c r="AC79" s="178"/>
      <c r="AD79" s="180"/>
      <c r="AH79" s="60">
        <f t="shared" si="0"/>
        <v>0</v>
      </c>
      <c r="AJ79" s="61">
        <f t="shared" si="1"/>
        <v>0</v>
      </c>
      <c r="AK79" s="62">
        <f t="shared" si="2"/>
        <v>0</v>
      </c>
      <c r="AL79" s="63">
        <f t="shared" si="3"/>
        <v>0</v>
      </c>
      <c r="AM79" s="64">
        <f t="shared" si="4"/>
        <v>0</v>
      </c>
    </row>
    <row r="80" spans="3:39" ht="15" customHeight="1" x14ac:dyDescent="0.25">
      <c r="C80" s="86" t="s">
        <v>52</v>
      </c>
      <c r="D80" s="177"/>
      <c r="E80" s="178"/>
      <c r="F80" s="178"/>
      <c r="G80" s="178"/>
      <c r="H80" s="178"/>
      <c r="I80" s="178"/>
      <c r="J80" s="179"/>
      <c r="K80" s="177"/>
      <c r="L80" s="178"/>
      <c r="M80" s="178"/>
      <c r="N80" s="178"/>
      <c r="O80" s="180"/>
      <c r="P80" s="214"/>
      <c r="Q80" s="178"/>
      <c r="R80" s="178"/>
      <c r="S80" s="178"/>
      <c r="T80" s="180"/>
      <c r="U80" s="177"/>
      <c r="V80" s="178"/>
      <c r="W80" s="178"/>
      <c r="X80" s="178"/>
      <c r="Y80" s="180"/>
      <c r="Z80" s="214"/>
      <c r="AA80" s="178"/>
      <c r="AB80" s="178"/>
      <c r="AC80" s="178"/>
      <c r="AD80" s="180"/>
      <c r="AH80" s="60">
        <f t="shared" si="0"/>
        <v>0</v>
      </c>
      <c r="AJ80" s="61">
        <f t="shared" si="1"/>
        <v>0</v>
      </c>
      <c r="AK80" s="62">
        <f t="shared" si="2"/>
        <v>0</v>
      </c>
      <c r="AL80" s="63">
        <f t="shared" si="3"/>
        <v>0</v>
      </c>
      <c r="AM80" s="64">
        <f t="shared" si="4"/>
        <v>0</v>
      </c>
    </row>
    <row r="81" spans="3:39" ht="15" customHeight="1" x14ac:dyDescent="0.25">
      <c r="C81" s="86" t="s">
        <v>53</v>
      </c>
      <c r="D81" s="177"/>
      <c r="E81" s="178"/>
      <c r="F81" s="178"/>
      <c r="G81" s="178"/>
      <c r="H81" s="178"/>
      <c r="I81" s="178"/>
      <c r="J81" s="179"/>
      <c r="K81" s="177"/>
      <c r="L81" s="178"/>
      <c r="M81" s="178"/>
      <c r="N81" s="178"/>
      <c r="O81" s="180"/>
      <c r="P81" s="214"/>
      <c r="Q81" s="178"/>
      <c r="R81" s="178"/>
      <c r="S81" s="178"/>
      <c r="T81" s="180"/>
      <c r="U81" s="177"/>
      <c r="V81" s="178"/>
      <c r="W81" s="178"/>
      <c r="X81" s="178"/>
      <c r="Y81" s="180"/>
      <c r="Z81" s="214"/>
      <c r="AA81" s="178"/>
      <c r="AB81" s="178"/>
      <c r="AC81" s="178"/>
      <c r="AD81" s="180"/>
      <c r="AH81" s="60">
        <f t="shared" si="0"/>
        <v>0</v>
      </c>
      <c r="AJ81" s="61">
        <f t="shared" si="1"/>
        <v>0</v>
      </c>
      <c r="AK81" s="62">
        <f t="shared" si="2"/>
        <v>0</v>
      </c>
      <c r="AL81" s="63">
        <f t="shared" si="3"/>
        <v>0</v>
      </c>
      <c r="AM81" s="64">
        <f t="shared" si="4"/>
        <v>0</v>
      </c>
    </row>
    <row r="82" spans="3:39" ht="15" customHeight="1" x14ac:dyDescent="0.25">
      <c r="C82" s="86" t="s">
        <v>54</v>
      </c>
      <c r="D82" s="177"/>
      <c r="E82" s="178"/>
      <c r="F82" s="178"/>
      <c r="G82" s="178"/>
      <c r="H82" s="178"/>
      <c r="I82" s="178"/>
      <c r="J82" s="179"/>
      <c r="K82" s="177"/>
      <c r="L82" s="178"/>
      <c r="M82" s="178"/>
      <c r="N82" s="178"/>
      <c r="O82" s="180"/>
      <c r="P82" s="214"/>
      <c r="Q82" s="178"/>
      <c r="R82" s="178"/>
      <c r="S82" s="178"/>
      <c r="T82" s="180"/>
      <c r="U82" s="177"/>
      <c r="V82" s="178"/>
      <c r="W82" s="178"/>
      <c r="X82" s="178"/>
      <c r="Y82" s="180"/>
      <c r="Z82" s="214"/>
      <c r="AA82" s="178"/>
      <c r="AB82" s="178"/>
      <c r="AC82" s="178"/>
      <c r="AD82" s="180"/>
      <c r="AH82" s="60">
        <f t="shared" si="0"/>
        <v>0</v>
      </c>
      <c r="AJ82" s="61">
        <f t="shared" si="1"/>
        <v>0</v>
      </c>
      <c r="AK82" s="62">
        <f t="shared" si="2"/>
        <v>0</v>
      </c>
      <c r="AL82" s="63">
        <f t="shared" si="3"/>
        <v>0</v>
      </c>
      <c r="AM82" s="64">
        <f t="shared" si="4"/>
        <v>0</v>
      </c>
    </row>
    <row r="83" spans="3:39" ht="15" customHeight="1" x14ac:dyDescent="0.25">
      <c r="C83" s="86" t="s">
        <v>55</v>
      </c>
      <c r="D83" s="177"/>
      <c r="E83" s="178"/>
      <c r="F83" s="178"/>
      <c r="G83" s="178"/>
      <c r="H83" s="178"/>
      <c r="I83" s="178"/>
      <c r="J83" s="179"/>
      <c r="K83" s="177"/>
      <c r="L83" s="178"/>
      <c r="M83" s="178"/>
      <c r="N83" s="178"/>
      <c r="O83" s="180"/>
      <c r="P83" s="214"/>
      <c r="Q83" s="178"/>
      <c r="R83" s="178"/>
      <c r="S83" s="178"/>
      <c r="T83" s="180"/>
      <c r="U83" s="177"/>
      <c r="V83" s="178"/>
      <c r="W83" s="178"/>
      <c r="X83" s="178"/>
      <c r="Y83" s="180"/>
      <c r="Z83" s="214"/>
      <c r="AA83" s="178"/>
      <c r="AB83" s="178"/>
      <c r="AC83" s="178"/>
      <c r="AD83" s="180"/>
      <c r="AH83" s="60">
        <f t="shared" si="0"/>
        <v>0</v>
      </c>
      <c r="AJ83" s="61">
        <f t="shared" si="1"/>
        <v>0</v>
      </c>
      <c r="AK83" s="62">
        <f t="shared" si="2"/>
        <v>0</v>
      </c>
      <c r="AL83" s="63">
        <f t="shared" si="3"/>
        <v>0</v>
      </c>
      <c r="AM83" s="64">
        <f t="shared" si="4"/>
        <v>0</v>
      </c>
    </row>
    <row r="84" spans="3:39" ht="15" customHeight="1" x14ac:dyDescent="0.25">
      <c r="C84" s="86" t="s">
        <v>56</v>
      </c>
      <c r="D84" s="177"/>
      <c r="E84" s="178"/>
      <c r="F84" s="178"/>
      <c r="G84" s="178"/>
      <c r="H84" s="178"/>
      <c r="I84" s="178"/>
      <c r="J84" s="179"/>
      <c r="K84" s="177"/>
      <c r="L84" s="178"/>
      <c r="M84" s="178"/>
      <c r="N84" s="178"/>
      <c r="O84" s="180"/>
      <c r="P84" s="214"/>
      <c r="Q84" s="178"/>
      <c r="R84" s="178"/>
      <c r="S84" s="178"/>
      <c r="T84" s="180"/>
      <c r="U84" s="177"/>
      <c r="V84" s="178"/>
      <c r="W84" s="178"/>
      <c r="X84" s="178"/>
      <c r="Y84" s="180"/>
      <c r="Z84" s="214"/>
      <c r="AA84" s="178"/>
      <c r="AB84" s="178"/>
      <c r="AC84" s="178"/>
      <c r="AD84" s="180"/>
      <c r="AH84" s="60">
        <f t="shared" si="0"/>
        <v>0</v>
      </c>
      <c r="AJ84" s="61">
        <f t="shared" si="1"/>
        <v>0</v>
      </c>
      <c r="AK84" s="62">
        <f t="shared" si="2"/>
        <v>0</v>
      </c>
      <c r="AL84" s="63">
        <f t="shared" si="3"/>
        <v>0</v>
      </c>
      <c r="AM84" s="64">
        <f t="shared" si="4"/>
        <v>0</v>
      </c>
    </row>
    <row r="85" spans="3:39" ht="15" customHeight="1" x14ac:dyDescent="0.25">
      <c r="C85" s="86" t="s">
        <v>57</v>
      </c>
      <c r="D85" s="177"/>
      <c r="E85" s="178"/>
      <c r="F85" s="178"/>
      <c r="G85" s="178"/>
      <c r="H85" s="178"/>
      <c r="I85" s="178"/>
      <c r="J85" s="179"/>
      <c r="K85" s="177"/>
      <c r="L85" s="178"/>
      <c r="M85" s="178"/>
      <c r="N85" s="178"/>
      <c r="O85" s="180"/>
      <c r="P85" s="214"/>
      <c r="Q85" s="178"/>
      <c r="R85" s="178"/>
      <c r="S85" s="178"/>
      <c r="T85" s="180"/>
      <c r="U85" s="177"/>
      <c r="V85" s="178"/>
      <c r="W85" s="178"/>
      <c r="X85" s="178"/>
      <c r="Y85" s="180"/>
      <c r="Z85" s="214"/>
      <c r="AA85" s="178"/>
      <c r="AB85" s="178"/>
      <c r="AC85" s="178"/>
      <c r="AD85" s="180"/>
      <c r="AH85" s="60">
        <f t="shared" si="0"/>
        <v>0</v>
      </c>
      <c r="AJ85" s="61">
        <f t="shared" si="1"/>
        <v>0</v>
      </c>
      <c r="AK85" s="62">
        <f t="shared" si="2"/>
        <v>0</v>
      </c>
      <c r="AL85" s="63">
        <f t="shared" si="3"/>
        <v>0</v>
      </c>
      <c r="AM85" s="64">
        <f t="shared" si="4"/>
        <v>0</v>
      </c>
    </row>
    <row r="86" spans="3:39" ht="15" customHeight="1" x14ac:dyDescent="0.25">
      <c r="C86" s="86" t="s">
        <v>58</v>
      </c>
      <c r="D86" s="177"/>
      <c r="E86" s="178"/>
      <c r="F86" s="178"/>
      <c r="G86" s="178"/>
      <c r="H86" s="178"/>
      <c r="I86" s="178"/>
      <c r="J86" s="179"/>
      <c r="K86" s="177"/>
      <c r="L86" s="178"/>
      <c r="M86" s="178"/>
      <c r="N86" s="178"/>
      <c r="O86" s="180"/>
      <c r="P86" s="214"/>
      <c r="Q86" s="178"/>
      <c r="R86" s="178"/>
      <c r="S86" s="178"/>
      <c r="T86" s="180"/>
      <c r="U86" s="177"/>
      <c r="V86" s="178"/>
      <c r="W86" s="178"/>
      <c r="X86" s="178"/>
      <c r="Y86" s="180"/>
      <c r="Z86" s="214"/>
      <c r="AA86" s="178"/>
      <c r="AB86" s="178"/>
      <c r="AC86" s="178"/>
      <c r="AD86" s="180"/>
      <c r="AH86" s="60">
        <f t="shared" si="0"/>
        <v>0</v>
      </c>
      <c r="AJ86" s="61">
        <f t="shared" si="1"/>
        <v>0</v>
      </c>
      <c r="AK86" s="62">
        <f t="shared" si="2"/>
        <v>0</v>
      </c>
      <c r="AL86" s="63">
        <f t="shared" si="3"/>
        <v>0</v>
      </c>
      <c r="AM86" s="64">
        <f t="shared" si="4"/>
        <v>0</v>
      </c>
    </row>
    <row r="87" spans="3:39" ht="15" customHeight="1" x14ac:dyDescent="0.25">
      <c r="C87" s="86" t="s">
        <v>59</v>
      </c>
      <c r="D87" s="177"/>
      <c r="E87" s="178"/>
      <c r="F87" s="178"/>
      <c r="G87" s="178"/>
      <c r="H87" s="178"/>
      <c r="I87" s="178"/>
      <c r="J87" s="179"/>
      <c r="K87" s="177"/>
      <c r="L87" s="178"/>
      <c r="M87" s="178"/>
      <c r="N87" s="178"/>
      <c r="O87" s="180"/>
      <c r="P87" s="214"/>
      <c r="Q87" s="178"/>
      <c r="R87" s="178"/>
      <c r="S87" s="178"/>
      <c r="T87" s="180"/>
      <c r="U87" s="177"/>
      <c r="V87" s="178"/>
      <c r="W87" s="178"/>
      <c r="X87" s="178"/>
      <c r="Y87" s="180"/>
      <c r="Z87" s="214"/>
      <c r="AA87" s="178"/>
      <c r="AB87" s="178"/>
      <c r="AC87" s="178"/>
      <c r="AD87" s="180"/>
      <c r="AH87" s="60">
        <f t="shared" si="0"/>
        <v>0</v>
      </c>
      <c r="AJ87" s="61">
        <f t="shared" si="1"/>
        <v>0</v>
      </c>
      <c r="AK87" s="62">
        <f t="shared" si="2"/>
        <v>0</v>
      </c>
      <c r="AL87" s="63">
        <f t="shared" si="3"/>
        <v>0</v>
      </c>
      <c r="AM87" s="64">
        <f t="shared" si="4"/>
        <v>0</v>
      </c>
    </row>
    <row r="88" spans="3:39" ht="15" customHeight="1" x14ac:dyDescent="0.25">
      <c r="C88" s="86" t="s">
        <v>60</v>
      </c>
      <c r="D88" s="177"/>
      <c r="E88" s="178"/>
      <c r="F88" s="178"/>
      <c r="G88" s="178"/>
      <c r="H88" s="178"/>
      <c r="I88" s="178"/>
      <c r="J88" s="179"/>
      <c r="K88" s="177"/>
      <c r="L88" s="178"/>
      <c r="M88" s="178"/>
      <c r="N88" s="178"/>
      <c r="O88" s="180"/>
      <c r="P88" s="214"/>
      <c r="Q88" s="178"/>
      <c r="R88" s="178"/>
      <c r="S88" s="178"/>
      <c r="T88" s="180"/>
      <c r="U88" s="177"/>
      <c r="V88" s="178"/>
      <c r="W88" s="178"/>
      <c r="X88" s="178"/>
      <c r="Y88" s="180"/>
      <c r="Z88" s="214"/>
      <c r="AA88" s="178"/>
      <c r="AB88" s="178"/>
      <c r="AC88" s="178"/>
      <c r="AD88" s="180"/>
      <c r="AH88" s="60">
        <f t="shared" si="0"/>
        <v>0</v>
      </c>
      <c r="AJ88" s="61">
        <f t="shared" si="1"/>
        <v>0</v>
      </c>
      <c r="AK88" s="62">
        <f t="shared" si="2"/>
        <v>0</v>
      </c>
      <c r="AL88" s="63">
        <f t="shared" si="3"/>
        <v>0</v>
      </c>
      <c r="AM88" s="64">
        <f t="shared" si="4"/>
        <v>0</v>
      </c>
    </row>
    <row r="89" spans="3:39" ht="15" customHeight="1" x14ac:dyDescent="0.25">
      <c r="C89" s="86" t="s">
        <v>61</v>
      </c>
      <c r="D89" s="177"/>
      <c r="E89" s="178"/>
      <c r="F89" s="178"/>
      <c r="G89" s="178"/>
      <c r="H89" s="178"/>
      <c r="I89" s="178"/>
      <c r="J89" s="179"/>
      <c r="K89" s="177"/>
      <c r="L89" s="178"/>
      <c r="M89" s="178"/>
      <c r="N89" s="178"/>
      <c r="O89" s="180"/>
      <c r="P89" s="214"/>
      <c r="Q89" s="178"/>
      <c r="R89" s="178"/>
      <c r="S89" s="178"/>
      <c r="T89" s="180"/>
      <c r="U89" s="177"/>
      <c r="V89" s="178"/>
      <c r="W89" s="178"/>
      <c r="X89" s="178"/>
      <c r="Y89" s="180"/>
      <c r="Z89" s="214"/>
      <c r="AA89" s="178"/>
      <c r="AB89" s="178"/>
      <c r="AC89" s="178"/>
      <c r="AD89" s="180"/>
      <c r="AH89" s="60">
        <f t="shared" si="0"/>
        <v>0</v>
      </c>
      <c r="AJ89" s="61">
        <f t="shared" si="1"/>
        <v>0</v>
      </c>
      <c r="AK89" s="62">
        <f t="shared" si="2"/>
        <v>0</v>
      </c>
      <c r="AL89" s="63">
        <f t="shared" si="3"/>
        <v>0</v>
      </c>
      <c r="AM89" s="64">
        <f t="shared" si="4"/>
        <v>0</v>
      </c>
    </row>
    <row r="90" spans="3:39" ht="15" customHeight="1" x14ac:dyDescent="0.25">
      <c r="C90" s="86" t="s">
        <v>62</v>
      </c>
      <c r="D90" s="177"/>
      <c r="E90" s="178"/>
      <c r="F90" s="178"/>
      <c r="G90" s="178"/>
      <c r="H90" s="178"/>
      <c r="I90" s="178"/>
      <c r="J90" s="179"/>
      <c r="K90" s="177"/>
      <c r="L90" s="178"/>
      <c r="M90" s="178"/>
      <c r="N90" s="178"/>
      <c r="O90" s="180"/>
      <c r="P90" s="214"/>
      <c r="Q90" s="178"/>
      <c r="R90" s="178"/>
      <c r="S90" s="178"/>
      <c r="T90" s="180"/>
      <c r="U90" s="177"/>
      <c r="V90" s="178"/>
      <c r="W90" s="178"/>
      <c r="X90" s="178"/>
      <c r="Y90" s="180"/>
      <c r="Z90" s="214"/>
      <c r="AA90" s="178"/>
      <c r="AB90" s="178"/>
      <c r="AC90" s="178"/>
      <c r="AD90" s="180"/>
      <c r="AH90" s="60">
        <f t="shared" si="0"/>
        <v>0</v>
      </c>
      <c r="AJ90" s="61">
        <f t="shared" si="1"/>
        <v>0</v>
      </c>
      <c r="AK90" s="62">
        <f t="shared" si="2"/>
        <v>0</v>
      </c>
      <c r="AL90" s="63">
        <f t="shared" si="3"/>
        <v>0</v>
      </c>
      <c r="AM90" s="64">
        <f t="shared" si="4"/>
        <v>0</v>
      </c>
    </row>
    <row r="91" spans="3:39" ht="15" customHeight="1" x14ac:dyDescent="0.25">
      <c r="C91" s="86" t="s">
        <v>63</v>
      </c>
      <c r="D91" s="177"/>
      <c r="E91" s="178"/>
      <c r="F91" s="178"/>
      <c r="G91" s="178"/>
      <c r="H91" s="178"/>
      <c r="I91" s="178"/>
      <c r="J91" s="179"/>
      <c r="K91" s="177"/>
      <c r="L91" s="178"/>
      <c r="M91" s="178"/>
      <c r="N91" s="178"/>
      <c r="O91" s="180"/>
      <c r="P91" s="214"/>
      <c r="Q91" s="178"/>
      <c r="R91" s="178"/>
      <c r="S91" s="178"/>
      <c r="T91" s="180"/>
      <c r="U91" s="177"/>
      <c r="V91" s="178"/>
      <c r="W91" s="178"/>
      <c r="X91" s="178"/>
      <c r="Y91" s="180"/>
      <c r="Z91" s="214"/>
      <c r="AA91" s="178"/>
      <c r="AB91" s="178"/>
      <c r="AC91" s="178"/>
      <c r="AD91" s="180"/>
      <c r="AH91" s="60">
        <f t="shared" si="0"/>
        <v>0</v>
      </c>
      <c r="AJ91" s="61">
        <f t="shared" si="1"/>
        <v>0</v>
      </c>
      <c r="AK91" s="62">
        <f t="shared" si="2"/>
        <v>0</v>
      </c>
      <c r="AL91" s="63">
        <f t="shared" si="3"/>
        <v>0</v>
      </c>
      <c r="AM91" s="64">
        <f t="shared" si="4"/>
        <v>0</v>
      </c>
    </row>
    <row r="92" spans="3:39" ht="15" customHeight="1" x14ac:dyDescent="0.25">
      <c r="C92" s="86" t="s">
        <v>64</v>
      </c>
      <c r="D92" s="177"/>
      <c r="E92" s="178"/>
      <c r="F92" s="178"/>
      <c r="G92" s="178"/>
      <c r="H92" s="178"/>
      <c r="I92" s="178"/>
      <c r="J92" s="179"/>
      <c r="K92" s="177"/>
      <c r="L92" s="178"/>
      <c r="M92" s="178"/>
      <c r="N92" s="178"/>
      <c r="O92" s="180"/>
      <c r="P92" s="214"/>
      <c r="Q92" s="178"/>
      <c r="R92" s="178"/>
      <c r="S92" s="178"/>
      <c r="T92" s="180"/>
      <c r="U92" s="177"/>
      <c r="V92" s="178"/>
      <c r="W92" s="178"/>
      <c r="X92" s="178"/>
      <c r="Y92" s="180"/>
      <c r="Z92" s="214"/>
      <c r="AA92" s="178"/>
      <c r="AB92" s="178"/>
      <c r="AC92" s="178"/>
      <c r="AD92" s="180"/>
      <c r="AH92" s="60">
        <f t="shared" si="0"/>
        <v>0</v>
      </c>
      <c r="AJ92" s="61">
        <f t="shared" si="1"/>
        <v>0</v>
      </c>
      <c r="AK92" s="62">
        <f t="shared" si="2"/>
        <v>0</v>
      </c>
      <c r="AL92" s="63">
        <f t="shared" si="3"/>
        <v>0</v>
      </c>
      <c r="AM92" s="64">
        <f t="shared" si="4"/>
        <v>0</v>
      </c>
    </row>
    <row r="93" spans="3:39" ht="15" customHeight="1" x14ac:dyDescent="0.25">
      <c r="C93" s="86" t="s">
        <v>65</v>
      </c>
      <c r="D93" s="177"/>
      <c r="E93" s="178"/>
      <c r="F93" s="178"/>
      <c r="G93" s="178"/>
      <c r="H93" s="178"/>
      <c r="I93" s="178"/>
      <c r="J93" s="179"/>
      <c r="K93" s="177"/>
      <c r="L93" s="178"/>
      <c r="M93" s="178"/>
      <c r="N93" s="178"/>
      <c r="O93" s="180"/>
      <c r="P93" s="214"/>
      <c r="Q93" s="178"/>
      <c r="R93" s="178"/>
      <c r="S93" s="178"/>
      <c r="T93" s="180"/>
      <c r="U93" s="177"/>
      <c r="V93" s="178"/>
      <c r="W93" s="178"/>
      <c r="X93" s="178"/>
      <c r="Y93" s="180"/>
      <c r="Z93" s="214"/>
      <c r="AA93" s="178"/>
      <c r="AB93" s="178"/>
      <c r="AC93" s="178"/>
      <c r="AD93" s="180"/>
      <c r="AH93" s="60">
        <f t="shared" si="0"/>
        <v>0</v>
      </c>
      <c r="AJ93" s="61">
        <f t="shared" si="1"/>
        <v>0</v>
      </c>
      <c r="AK93" s="62">
        <f t="shared" si="2"/>
        <v>0</v>
      </c>
      <c r="AL93" s="63">
        <f t="shared" si="3"/>
        <v>0</v>
      </c>
      <c r="AM93" s="64">
        <f t="shared" si="4"/>
        <v>0</v>
      </c>
    </row>
    <row r="94" spans="3:39" ht="15" customHeight="1" x14ac:dyDescent="0.25">
      <c r="C94" s="86" t="s">
        <v>128</v>
      </c>
      <c r="D94" s="177"/>
      <c r="E94" s="178"/>
      <c r="F94" s="178"/>
      <c r="G94" s="178"/>
      <c r="H94" s="178"/>
      <c r="I94" s="178"/>
      <c r="J94" s="179"/>
      <c r="K94" s="177"/>
      <c r="L94" s="178"/>
      <c r="M94" s="178"/>
      <c r="N94" s="178"/>
      <c r="O94" s="180"/>
      <c r="P94" s="214"/>
      <c r="Q94" s="178"/>
      <c r="R94" s="178"/>
      <c r="S94" s="178"/>
      <c r="T94" s="180"/>
      <c r="U94" s="177"/>
      <c r="V94" s="178"/>
      <c r="W94" s="178"/>
      <c r="X94" s="178"/>
      <c r="Y94" s="180"/>
      <c r="Z94" s="214"/>
      <c r="AA94" s="178"/>
      <c r="AB94" s="178"/>
      <c r="AC94" s="178"/>
      <c r="AD94" s="180"/>
      <c r="AH94" s="60">
        <f t="shared" si="0"/>
        <v>0</v>
      </c>
      <c r="AJ94" s="61">
        <f t="shared" si="1"/>
        <v>0</v>
      </c>
      <c r="AK94" s="62">
        <f t="shared" si="2"/>
        <v>0</v>
      </c>
      <c r="AL94" s="63">
        <f t="shared" si="3"/>
        <v>0</v>
      </c>
      <c r="AM94" s="64">
        <f t="shared" si="4"/>
        <v>0</v>
      </c>
    </row>
    <row r="95" spans="3:39" ht="15" customHeight="1" x14ac:dyDescent="0.25">
      <c r="C95" s="86" t="s">
        <v>212</v>
      </c>
      <c r="D95" s="177"/>
      <c r="E95" s="178"/>
      <c r="F95" s="178"/>
      <c r="G95" s="178"/>
      <c r="H95" s="178"/>
      <c r="I95" s="178"/>
      <c r="J95" s="179"/>
      <c r="K95" s="177"/>
      <c r="L95" s="178"/>
      <c r="M95" s="178"/>
      <c r="N95" s="178"/>
      <c r="O95" s="180"/>
      <c r="P95" s="214"/>
      <c r="Q95" s="178"/>
      <c r="R95" s="178"/>
      <c r="S95" s="178"/>
      <c r="T95" s="180"/>
      <c r="U95" s="177"/>
      <c r="V95" s="178"/>
      <c r="W95" s="178"/>
      <c r="X95" s="178"/>
      <c r="Y95" s="180"/>
      <c r="Z95" s="214"/>
      <c r="AA95" s="178"/>
      <c r="AB95" s="178"/>
      <c r="AC95" s="178"/>
      <c r="AD95" s="180"/>
      <c r="AH95" s="60">
        <f t="shared" si="0"/>
        <v>0</v>
      </c>
      <c r="AJ95" s="61">
        <f t="shared" si="1"/>
        <v>0</v>
      </c>
      <c r="AK95" s="62">
        <f t="shared" si="2"/>
        <v>0</v>
      </c>
      <c r="AL95" s="63">
        <f t="shared" si="3"/>
        <v>0</v>
      </c>
      <c r="AM95" s="64">
        <f t="shared" si="4"/>
        <v>0</v>
      </c>
    </row>
    <row r="96" spans="3:39" ht="15" customHeight="1" x14ac:dyDescent="0.25">
      <c r="C96" s="86" t="s">
        <v>213</v>
      </c>
      <c r="D96" s="177"/>
      <c r="E96" s="178"/>
      <c r="F96" s="178"/>
      <c r="G96" s="178"/>
      <c r="H96" s="178"/>
      <c r="I96" s="178"/>
      <c r="J96" s="179"/>
      <c r="K96" s="177"/>
      <c r="L96" s="178"/>
      <c r="M96" s="178"/>
      <c r="N96" s="178"/>
      <c r="O96" s="180"/>
      <c r="P96" s="214"/>
      <c r="Q96" s="178"/>
      <c r="R96" s="178"/>
      <c r="S96" s="178"/>
      <c r="T96" s="180"/>
      <c r="U96" s="177"/>
      <c r="V96" s="178"/>
      <c r="W96" s="178"/>
      <c r="X96" s="178"/>
      <c r="Y96" s="180"/>
      <c r="Z96" s="214"/>
      <c r="AA96" s="178"/>
      <c r="AB96" s="178"/>
      <c r="AC96" s="178"/>
      <c r="AD96" s="180"/>
      <c r="AH96" s="60">
        <f t="shared" si="0"/>
        <v>0</v>
      </c>
      <c r="AJ96" s="61">
        <f t="shared" si="1"/>
        <v>0</v>
      </c>
      <c r="AK96" s="62">
        <f t="shared" si="2"/>
        <v>0</v>
      </c>
      <c r="AL96" s="63">
        <f t="shared" si="3"/>
        <v>0</v>
      </c>
      <c r="AM96" s="64">
        <f t="shared" si="4"/>
        <v>0</v>
      </c>
    </row>
    <row r="97" spans="3:39" ht="15" customHeight="1" x14ac:dyDescent="0.25">
      <c r="C97" s="86" t="s">
        <v>214</v>
      </c>
      <c r="D97" s="177"/>
      <c r="E97" s="178"/>
      <c r="F97" s="178"/>
      <c r="G97" s="178"/>
      <c r="H97" s="178"/>
      <c r="I97" s="178"/>
      <c r="J97" s="179"/>
      <c r="K97" s="177"/>
      <c r="L97" s="178"/>
      <c r="M97" s="178"/>
      <c r="N97" s="178"/>
      <c r="O97" s="180"/>
      <c r="P97" s="214"/>
      <c r="Q97" s="178"/>
      <c r="R97" s="178"/>
      <c r="S97" s="178"/>
      <c r="T97" s="180"/>
      <c r="U97" s="177"/>
      <c r="V97" s="178"/>
      <c r="W97" s="178"/>
      <c r="X97" s="178"/>
      <c r="Y97" s="180"/>
      <c r="Z97" s="214"/>
      <c r="AA97" s="178"/>
      <c r="AB97" s="178"/>
      <c r="AC97" s="178"/>
      <c r="AD97" s="180"/>
      <c r="AH97" s="60">
        <f t="shared" si="0"/>
        <v>0</v>
      </c>
      <c r="AJ97" s="61">
        <f t="shared" si="1"/>
        <v>0</v>
      </c>
      <c r="AK97" s="62">
        <f t="shared" si="2"/>
        <v>0</v>
      </c>
      <c r="AL97" s="63">
        <f t="shared" si="3"/>
        <v>0</v>
      </c>
      <c r="AM97" s="64">
        <f t="shared" si="4"/>
        <v>0</v>
      </c>
    </row>
    <row r="98" spans="3:39" ht="15" customHeight="1" x14ac:dyDescent="0.25">
      <c r="C98" s="86" t="s">
        <v>215</v>
      </c>
      <c r="D98" s="177"/>
      <c r="E98" s="178"/>
      <c r="F98" s="178"/>
      <c r="G98" s="178"/>
      <c r="H98" s="178"/>
      <c r="I98" s="178"/>
      <c r="J98" s="179"/>
      <c r="K98" s="177"/>
      <c r="L98" s="178"/>
      <c r="M98" s="178"/>
      <c r="N98" s="178"/>
      <c r="O98" s="180"/>
      <c r="P98" s="214"/>
      <c r="Q98" s="178"/>
      <c r="R98" s="178"/>
      <c r="S98" s="178"/>
      <c r="T98" s="180"/>
      <c r="U98" s="177"/>
      <c r="V98" s="178"/>
      <c r="W98" s="178"/>
      <c r="X98" s="178"/>
      <c r="Y98" s="180"/>
      <c r="Z98" s="214"/>
      <c r="AA98" s="178"/>
      <c r="AB98" s="178"/>
      <c r="AC98" s="178"/>
      <c r="AD98" s="180"/>
      <c r="AH98" s="60">
        <f t="shared" si="0"/>
        <v>0</v>
      </c>
      <c r="AJ98" s="61">
        <f t="shared" si="1"/>
        <v>0</v>
      </c>
      <c r="AK98" s="62">
        <f t="shared" si="2"/>
        <v>0</v>
      </c>
      <c r="AL98" s="63">
        <f t="shared" si="3"/>
        <v>0</v>
      </c>
      <c r="AM98" s="64">
        <f t="shared" si="4"/>
        <v>0</v>
      </c>
    </row>
    <row r="99" spans="3:39" ht="15" customHeight="1" x14ac:dyDescent="0.25">
      <c r="C99" s="86" t="s">
        <v>216</v>
      </c>
      <c r="D99" s="177"/>
      <c r="E99" s="178"/>
      <c r="F99" s="178"/>
      <c r="G99" s="178"/>
      <c r="H99" s="178"/>
      <c r="I99" s="178"/>
      <c r="J99" s="179"/>
      <c r="K99" s="177"/>
      <c r="L99" s="178"/>
      <c r="M99" s="178"/>
      <c r="N99" s="178"/>
      <c r="O99" s="180"/>
      <c r="P99" s="214"/>
      <c r="Q99" s="178"/>
      <c r="R99" s="178"/>
      <c r="S99" s="178"/>
      <c r="T99" s="180"/>
      <c r="U99" s="177"/>
      <c r="V99" s="178"/>
      <c r="W99" s="178"/>
      <c r="X99" s="178"/>
      <c r="Y99" s="180"/>
      <c r="Z99" s="214"/>
      <c r="AA99" s="178"/>
      <c r="AB99" s="178"/>
      <c r="AC99" s="178"/>
      <c r="AD99" s="180"/>
      <c r="AH99" s="60">
        <f t="shared" si="0"/>
        <v>0</v>
      </c>
      <c r="AJ99" s="61">
        <f t="shared" si="1"/>
        <v>0</v>
      </c>
      <c r="AK99" s="62">
        <f t="shared" si="2"/>
        <v>0</v>
      </c>
      <c r="AL99" s="63">
        <f t="shared" si="3"/>
        <v>0</v>
      </c>
      <c r="AM99" s="64">
        <f t="shared" si="4"/>
        <v>0</v>
      </c>
    </row>
    <row r="100" spans="3:39" ht="15" customHeight="1" x14ac:dyDescent="0.25">
      <c r="C100" s="86" t="s">
        <v>217</v>
      </c>
      <c r="D100" s="177"/>
      <c r="E100" s="178"/>
      <c r="F100" s="178"/>
      <c r="G100" s="178"/>
      <c r="H100" s="178"/>
      <c r="I100" s="178"/>
      <c r="J100" s="179"/>
      <c r="K100" s="177"/>
      <c r="L100" s="178"/>
      <c r="M100" s="178"/>
      <c r="N100" s="178"/>
      <c r="O100" s="180"/>
      <c r="P100" s="214"/>
      <c r="Q100" s="178"/>
      <c r="R100" s="178"/>
      <c r="S100" s="178"/>
      <c r="T100" s="180"/>
      <c r="U100" s="177"/>
      <c r="V100" s="178"/>
      <c r="W100" s="178"/>
      <c r="X100" s="178"/>
      <c r="Y100" s="180"/>
      <c r="Z100" s="214"/>
      <c r="AA100" s="178"/>
      <c r="AB100" s="178"/>
      <c r="AC100" s="178"/>
      <c r="AD100" s="180"/>
      <c r="AH100" s="60">
        <f t="shared" si="0"/>
        <v>0</v>
      </c>
      <c r="AJ100" s="61">
        <f t="shared" si="1"/>
        <v>0</v>
      </c>
      <c r="AK100" s="62">
        <f t="shared" si="2"/>
        <v>0</v>
      </c>
      <c r="AL100" s="63">
        <f t="shared" si="3"/>
        <v>0</v>
      </c>
      <c r="AM100" s="64">
        <f t="shared" si="4"/>
        <v>0</v>
      </c>
    </row>
    <row r="101" spans="3:39" ht="15" customHeight="1" x14ac:dyDescent="0.25">
      <c r="C101" s="86" t="s">
        <v>218</v>
      </c>
      <c r="D101" s="177"/>
      <c r="E101" s="178"/>
      <c r="F101" s="178"/>
      <c r="G101" s="178"/>
      <c r="H101" s="178"/>
      <c r="I101" s="178"/>
      <c r="J101" s="179"/>
      <c r="K101" s="177"/>
      <c r="L101" s="178"/>
      <c r="M101" s="178"/>
      <c r="N101" s="178"/>
      <c r="O101" s="180"/>
      <c r="P101" s="214"/>
      <c r="Q101" s="178"/>
      <c r="R101" s="178"/>
      <c r="S101" s="178"/>
      <c r="T101" s="180"/>
      <c r="U101" s="177"/>
      <c r="V101" s="178"/>
      <c r="W101" s="178"/>
      <c r="X101" s="178"/>
      <c r="Y101" s="180"/>
      <c r="Z101" s="214"/>
      <c r="AA101" s="178"/>
      <c r="AB101" s="178"/>
      <c r="AC101" s="178"/>
      <c r="AD101" s="180"/>
      <c r="AH101" s="60">
        <f t="shared" si="0"/>
        <v>0</v>
      </c>
      <c r="AJ101" s="61">
        <f t="shared" si="1"/>
        <v>0</v>
      </c>
      <c r="AK101" s="62">
        <f t="shared" si="2"/>
        <v>0</v>
      </c>
      <c r="AL101" s="63">
        <f t="shared" si="3"/>
        <v>0</v>
      </c>
      <c r="AM101" s="64">
        <f t="shared" si="4"/>
        <v>0</v>
      </c>
    </row>
    <row r="102" spans="3:39" ht="15" customHeight="1" x14ac:dyDescent="0.25">
      <c r="C102" s="86" t="s">
        <v>219</v>
      </c>
      <c r="D102" s="177"/>
      <c r="E102" s="178"/>
      <c r="F102" s="178"/>
      <c r="G102" s="178"/>
      <c r="H102" s="178"/>
      <c r="I102" s="178"/>
      <c r="J102" s="179"/>
      <c r="K102" s="177"/>
      <c r="L102" s="178"/>
      <c r="M102" s="178"/>
      <c r="N102" s="178"/>
      <c r="O102" s="180"/>
      <c r="P102" s="214"/>
      <c r="Q102" s="178"/>
      <c r="R102" s="178"/>
      <c r="S102" s="178"/>
      <c r="T102" s="180"/>
      <c r="U102" s="177"/>
      <c r="V102" s="178"/>
      <c r="W102" s="178"/>
      <c r="X102" s="178"/>
      <c r="Y102" s="180"/>
      <c r="Z102" s="214"/>
      <c r="AA102" s="178"/>
      <c r="AB102" s="178"/>
      <c r="AC102" s="178"/>
      <c r="AD102" s="180"/>
      <c r="AH102" s="60">
        <f t="shared" si="0"/>
        <v>0</v>
      </c>
      <c r="AJ102" s="61">
        <f t="shared" si="1"/>
        <v>0</v>
      </c>
      <c r="AK102" s="62">
        <f t="shared" si="2"/>
        <v>0</v>
      </c>
      <c r="AL102" s="63">
        <f t="shared" si="3"/>
        <v>0</v>
      </c>
      <c r="AM102" s="64">
        <f t="shared" si="4"/>
        <v>0</v>
      </c>
    </row>
    <row r="103" spans="3:39" ht="15" customHeight="1" x14ac:dyDescent="0.25">
      <c r="C103" s="86" t="s">
        <v>220</v>
      </c>
      <c r="D103" s="177"/>
      <c r="E103" s="178"/>
      <c r="F103" s="178"/>
      <c r="G103" s="178"/>
      <c r="H103" s="178"/>
      <c r="I103" s="178"/>
      <c r="J103" s="179"/>
      <c r="K103" s="177"/>
      <c r="L103" s="178"/>
      <c r="M103" s="178"/>
      <c r="N103" s="178"/>
      <c r="O103" s="180"/>
      <c r="P103" s="214"/>
      <c r="Q103" s="178"/>
      <c r="R103" s="178"/>
      <c r="S103" s="178"/>
      <c r="T103" s="180"/>
      <c r="U103" s="177"/>
      <c r="V103" s="178"/>
      <c r="W103" s="178"/>
      <c r="X103" s="178"/>
      <c r="Y103" s="180"/>
      <c r="Z103" s="214"/>
      <c r="AA103" s="178"/>
      <c r="AB103" s="178"/>
      <c r="AC103" s="178"/>
      <c r="AD103" s="180"/>
      <c r="AH103" s="60">
        <f t="shared" si="0"/>
        <v>0</v>
      </c>
      <c r="AJ103" s="61">
        <f t="shared" si="1"/>
        <v>0</v>
      </c>
      <c r="AK103" s="62">
        <f t="shared" si="2"/>
        <v>0</v>
      </c>
      <c r="AL103" s="63">
        <f t="shared" si="3"/>
        <v>0</v>
      </c>
      <c r="AM103" s="64">
        <f t="shared" si="4"/>
        <v>0</v>
      </c>
    </row>
    <row r="104" spans="3:39" ht="15" customHeight="1" x14ac:dyDescent="0.25">
      <c r="C104" s="86" t="s">
        <v>221</v>
      </c>
      <c r="D104" s="177"/>
      <c r="E104" s="178"/>
      <c r="F104" s="178"/>
      <c r="G104" s="178"/>
      <c r="H104" s="178"/>
      <c r="I104" s="178"/>
      <c r="J104" s="179"/>
      <c r="K104" s="177"/>
      <c r="L104" s="178"/>
      <c r="M104" s="178"/>
      <c r="N104" s="178"/>
      <c r="O104" s="180"/>
      <c r="P104" s="214"/>
      <c r="Q104" s="178"/>
      <c r="R104" s="178"/>
      <c r="S104" s="178"/>
      <c r="T104" s="180"/>
      <c r="U104" s="177"/>
      <c r="V104" s="178"/>
      <c r="W104" s="178"/>
      <c r="X104" s="178"/>
      <c r="Y104" s="180"/>
      <c r="Z104" s="214"/>
      <c r="AA104" s="178"/>
      <c r="AB104" s="178"/>
      <c r="AC104" s="178"/>
      <c r="AD104" s="180"/>
      <c r="AH104" s="60">
        <f t="shared" si="0"/>
        <v>0</v>
      </c>
      <c r="AJ104" s="61">
        <f t="shared" si="1"/>
        <v>0</v>
      </c>
      <c r="AK104" s="62">
        <f t="shared" si="2"/>
        <v>0</v>
      </c>
      <c r="AL104" s="63">
        <f t="shared" si="3"/>
        <v>0</v>
      </c>
      <c r="AM104" s="64">
        <f t="shared" si="4"/>
        <v>0</v>
      </c>
    </row>
    <row r="105" spans="3:39" ht="15" customHeight="1" x14ac:dyDescent="0.25">
      <c r="C105" s="86" t="s">
        <v>222</v>
      </c>
      <c r="D105" s="177"/>
      <c r="E105" s="178"/>
      <c r="F105" s="178"/>
      <c r="G105" s="178"/>
      <c r="H105" s="178"/>
      <c r="I105" s="178"/>
      <c r="J105" s="179"/>
      <c r="K105" s="177"/>
      <c r="L105" s="178"/>
      <c r="M105" s="178"/>
      <c r="N105" s="178"/>
      <c r="O105" s="180"/>
      <c r="P105" s="214"/>
      <c r="Q105" s="178"/>
      <c r="R105" s="178"/>
      <c r="S105" s="178"/>
      <c r="T105" s="180"/>
      <c r="U105" s="177"/>
      <c r="V105" s="178"/>
      <c r="W105" s="178"/>
      <c r="X105" s="178"/>
      <c r="Y105" s="180"/>
      <c r="Z105" s="214"/>
      <c r="AA105" s="178"/>
      <c r="AB105" s="178"/>
      <c r="AC105" s="178"/>
      <c r="AD105" s="180"/>
      <c r="AH105" s="60">
        <f t="shared" si="0"/>
        <v>0</v>
      </c>
      <c r="AJ105" s="61">
        <f t="shared" si="1"/>
        <v>0</v>
      </c>
      <c r="AK105" s="62">
        <f t="shared" si="2"/>
        <v>0</v>
      </c>
      <c r="AL105" s="63">
        <f t="shared" si="3"/>
        <v>0</v>
      </c>
      <c r="AM105" s="64">
        <f t="shared" si="4"/>
        <v>0</v>
      </c>
    </row>
    <row r="106" spans="3:39" ht="15" customHeight="1" x14ac:dyDescent="0.25">
      <c r="C106" s="86" t="s">
        <v>223</v>
      </c>
      <c r="D106" s="177"/>
      <c r="E106" s="178"/>
      <c r="F106" s="178"/>
      <c r="G106" s="178"/>
      <c r="H106" s="178"/>
      <c r="I106" s="178"/>
      <c r="J106" s="179"/>
      <c r="K106" s="177"/>
      <c r="L106" s="178"/>
      <c r="M106" s="178"/>
      <c r="N106" s="178"/>
      <c r="O106" s="180"/>
      <c r="P106" s="214"/>
      <c r="Q106" s="178"/>
      <c r="R106" s="178"/>
      <c r="S106" s="178"/>
      <c r="T106" s="180"/>
      <c r="U106" s="177"/>
      <c r="V106" s="178"/>
      <c r="W106" s="178"/>
      <c r="X106" s="178"/>
      <c r="Y106" s="180"/>
      <c r="Z106" s="214"/>
      <c r="AA106" s="178"/>
      <c r="AB106" s="178"/>
      <c r="AC106" s="178"/>
      <c r="AD106" s="180"/>
      <c r="AH106" s="60">
        <f t="shared" si="0"/>
        <v>0</v>
      </c>
      <c r="AJ106" s="61">
        <f t="shared" si="1"/>
        <v>0</v>
      </c>
      <c r="AK106" s="62">
        <f t="shared" si="2"/>
        <v>0</v>
      </c>
      <c r="AL106" s="63">
        <f t="shared" si="3"/>
        <v>0</v>
      </c>
      <c r="AM106" s="64">
        <f t="shared" si="4"/>
        <v>0</v>
      </c>
    </row>
    <row r="107" spans="3:39" ht="15" customHeight="1" x14ac:dyDescent="0.25">
      <c r="C107" s="86" t="s">
        <v>224</v>
      </c>
      <c r="D107" s="177"/>
      <c r="E107" s="178"/>
      <c r="F107" s="178"/>
      <c r="G107" s="178"/>
      <c r="H107" s="178"/>
      <c r="I107" s="178"/>
      <c r="J107" s="179"/>
      <c r="K107" s="177"/>
      <c r="L107" s="178"/>
      <c r="M107" s="178"/>
      <c r="N107" s="178"/>
      <c r="O107" s="180"/>
      <c r="P107" s="214"/>
      <c r="Q107" s="178"/>
      <c r="R107" s="178"/>
      <c r="S107" s="178"/>
      <c r="T107" s="180"/>
      <c r="U107" s="177"/>
      <c r="V107" s="178"/>
      <c r="W107" s="178"/>
      <c r="X107" s="178"/>
      <c r="Y107" s="180"/>
      <c r="Z107" s="214"/>
      <c r="AA107" s="178"/>
      <c r="AB107" s="178"/>
      <c r="AC107" s="178"/>
      <c r="AD107" s="180"/>
      <c r="AH107" s="60">
        <f t="shared" si="0"/>
        <v>0</v>
      </c>
      <c r="AJ107" s="61">
        <f t="shared" si="1"/>
        <v>0</v>
      </c>
      <c r="AK107" s="62">
        <f t="shared" si="2"/>
        <v>0</v>
      </c>
      <c r="AL107" s="63">
        <f t="shared" si="3"/>
        <v>0</v>
      </c>
      <c r="AM107" s="64">
        <f t="shared" si="4"/>
        <v>0</v>
      </c>
    </row>
    <row r="108" spans="3:39" ht="15" customHeight="1" x14ac:dyDescent="0.25">
      <c r="C108" s="86" t="s">
        <v>225</v>
      </c>
      <c r="D108" s="177"/>
      <c r="E108" s="178"/>
      <c r="F108" s="178"/>
      <c r="G108" s="178"/>
      <c r="H108" s="178"/>
      <c r="I108" s="178"/>
      <c r="J108" s="179"/>
      <c r="K108" s="177"/>
      <c r="L108" s="178"/>
      <c r="M108" s="178"/>
      <c r="N108" s="178"/>
      <c r="O108" s="180"/>
      <c r="P108" s="214"/>
      <c r="Q108" s="178"/>
      <c r="R108" s="178"/>
      <c r="S108" s="178"/>
      <c r="T108" s="180"/>
      <c r="U108" s="177"/>
      <c r="V108" s="178"/>
      <c r="W108" s="178"/>
      <c r="X108" s="178"/>
      <c r="Y108" s="180"/>
      <c r="Z108" s="214"/>
      <c r="AA108" s="178"/>
      <c r="AB108" s="178"/>
      <c r="AC108" s="178"/>
      <c r="AD108" s="180"/>
      <c r="AH108" s="60">
        <f t="shared" si="0"/>
        <v>0</v>
      </c>
      <c r="AJ108" s="61">
        <f t="shared" si="1"/>
        <v>0</v>
      </c>
      <c r="AK108" s="62">
        <f t="shared" si="2"/>
        <v>0</v>
      </c>
      <c r="AL108" s="63">
        <f t="shared" si="3"/>
        <v>0</v>
      </c>
      <c r="AM108" s="64">
        <f t="shared" si="4"/>
        <v>0</v>
      </c>
    </row>
    <row r="109" spans="3:39" ht="15" customHeight="1" x14ac:dyDescent="0.25">
      <c r="C109" s="86" t="s">
        <v>226</v>
      </c>
      <c r="D109" s="177"/>
      <c r="E109" s="178"/>
      <c r="F109" s="178"/>
      <c r="G109" s="178"/>
      <c r="H109" s="178"/>
      <c r="I109" s="178"/>
      <c r="J109" s="179"/>
      <c r="K109" s="177"/>
      <c r="L109" s="178"/>
      <c r="M109" s="178"/>
      <c r="N109" s="178"/>
      <c r="O109" s="180"/>
      <c r="P109" s="214"/>
      <c r="Q109" s="178"/>
      <c r="R109" s="178"/>
      <c r="S109" s="178"/>
      <c r="T109" s="180"/>
      <c r="U109" s="177"/>
      <c r="V109" s="178"/>
      <c r="W109" s="178"/>
      <c r="X109" s="178"/>
      <c r="Y109" s="180"/>
      <c r="Z109" s="214"/>
      <c r="AA109" s="178"/>
      <c r="AB109" s="178"/>
      <c r="AC109" s="178"/>
      <c r="AD109" s="180"/>
      <c r="AH109" s="60">
        <f t="shared" si="0"/>
        <v>0</v>
      </c>
      <c r="AJ109" s="61">
        <f t="shared" si="1"/>
        <v>0</v>
      </c>
      <c r="AK109" s="62">
        <f t="shared" si="2"/>
        <v>0</v>
      </c>
      <c r="AL109" s="63">
        <f t="shared" si="3"/>
        <v>0</v>
      </c>
      <c r="AM109" s="64">
        <f t="shared" si="4"/>
        <v>0</v>
      </c>
    </row>
    <row r="110" spans="3:39" ht="15" customHeight="1" x14ac:dyDescent="0.25">
      <c r="C110" s="86" t="s">
        <v>227</v>
      </c>
      <c r="D110" s="177"/>
      <c r="E110" s="178"/>
      <c r="F110" s="178"/>
      <c r="G110" s="178"/>
      <c r="H110" s="178"/>
      <c r="I110" s="178"/>
      <c r="J110" s="179"/>
      <c r="K110" s="177"/>
      <c r="L110" s="178"/>
      <c r="M110" s="178"/>
      <c r="N110" s="178"/>
      <c r="O110" s="180"/>
      <c r="P110" s="214"/>
      <c r="Q110" s="178"/>
      <c r="R110" s="178"/>
      <c r="S110" s="178"/>
      <c r="T110" s="180"/>
      <c r="U110" s="177"/>
      <c r="V110" s="178"/>
      <c r="W110" s="178"/>
      <c r="X110" s="178"/>
      <c r="Y110" s="180"/>
      <c r="Z110" s="214"/>
      <c r="AA110" s="178"/>
      <c r="AB110" s="178"/>
      <c r="AC110" s="178"/>
      <c r="AD110" s="180"/>
      <c r="AH110" s="60">
        <f t="shared" si="0"/>
        <v>0</v>
      </c>
      <c r="AJ110" s="61">
        <f t="shared" si="1"/>
        <v>0</v>
      </c>
      <c r="AK110" s="62">
        <f t="shared" si="2"/>
        <v>0</v>
      </c>
      <c r="AL110" s="63">
        <f t="shared" si="3"/>
        <v>0</v>
      </c>
      <c r="AM110" s="64">
        <f t="shared" si="4"/>
        <v>0</v>
      </c>
    </row>
    <row r="111" spans="3:39" ht="15" customHeight="1" x14ac:dyDescent="0.25">
      <c r="C111" s="86" t="s">
        <v>228</v>
      </c>
      <c r="D111" s="177"/>
      <c r="E111" s="178"/>
      <c r="F111" s="178"/>
      <c r="G111" s="178"/>
      <c r="H111" s="178"/>
      <c r="I111" s="178"/>
      <c r="J111" s="179"/>
      <c r="K111" s="177"/>
      <c r="L111" s="178"/>
      <c r="M111" s="178"/>
      <c r="N111" s="178"/>
      <c r="O111" s="180"/>
      <c r="P111" s="214"/>
      <c r="Q111" s="178"/>
      <c r="R111" s="178"/>
      <c r="S111" s="178"/>
      <c r="T111" s="180"/>
      <c r="U111" s="177"/>
      <c r="V111" s="178"/>
      <c r="W111" s="178"/>
      <c r="X111" s="178"/>
      <c r="Y111" s="180"/>
      <c r="Z111" s="214"/>
      <c r="AA111" s="178"/>
      <c r="AB111" s="178"/>
      <c r="AC111" s="178"/>
      <c r="AD111" s="180"/>
      <c r="AH111" s="60">
        <f t="shared" si="0"/>
        <v>0</v>
      </c>
      <c r="AJ111" s="61">
        <f t="shared" si="1"/>
        <v>0</v>
      </c>
      <c r="AK111" s="62">
        <f t="shared" si="2"/>
        <v>0</v>
      </c>
      <c r="AL111" s="63">
        <f t="shared" si="3"/>
        <v>0</v>
      </c>
      <c r="AM111" s="64">
        <f t="shared" si="4"/>
        <v>0</v>
      </c>
    </row>
    <row r="112" spans="3:39" ht="15" customHeight="1" x14ac:dyDescent="0.25">
      <c r="C112" s="86" t="s">
        <v>229</v>
      </c>
      <c r="D112" s="177"/>
      <c r="E112" s="178"/>
      <c r="F112" s="178"/>
      <c r="G112" s="178"/>
      <c r="H112" s="178"/>
      <c r="I112" s="178"/>
      <c r="J112" s="179"/>
      <c r="K112" s="177"/>
      <c r="L112" s="178"/>
      <c r="M112" s="178"/>
      <c r="N112" s="178"/>
      <c r="O112" s="180"/>
      <c r="P112" s="214"/>
      <c r="Q112" s="178"/>
      <c r="R112" s="178"/>
      <c r="S112" s="178"/>
      <c r="T112" s="180"/>
      <c r="U112" s="177"/>
      <c r="V112" s="178"/>
      <c r="W112" s="178"/>
      <c r="X112" s="178"/>
      <c r="Y112" s="180"/>
      <c r="Z112" s="214"/>
      <c r="AA112" s="178"/>
      <c r="AB112" s="178"/>
      <c r="AC112" s="178"/>
      <c r="AD112" s="180"/>
      <c r="AH112" s="60">
        <f t="shared" si="0"/>
        <v>0</v>
      </c>
      <c r="AJ112" s="61">
        <f t="shared" si="1"/>
        <v>0</v>
      </c>
      <c r="AK112" s="62">
        <f t="shared" si="2"/>
        <v>0</v>
      </c>
      <c r="AL112" s="63">
        <f t="shared" si="3"/>
        <v>0</v>
      </c>
      <c r="AM112" s="64">
        <f t="shared" si="4"/>
        <v>0</v>
      </c>
    </row>
    <row r="113" spans="3:39" ht="15" customHeight="1" x14ac:dyDescent="0.25">
      <c r="C113" s="86" t="s">
        <v>230</v>
      </c>
      <c r="D113" s="177"/>
      <c r="E113" s="178"/>
      <c r="F113" s="178"/>
      <c r="G113" s="178"/>
      <c r="H113" s="178"/>
      <c r="I113" s="178"/>
      <c r="J113" s="179"/>
      <c r="K113" s="177"/>
      <c r="L113" s="178"/>
      <c r="M113" s="178"/>
      <c r="N113" s="178"/>
      <c r="O113" s="180"/>
      <c r="P113" s="214"/>
      <c r="Q113" s="178"/>
      <c r="R113" s="178"/>
      <c r="S113" s="178"/>
      <c r="T113" s="180"/>
      <c r="U113" s="177"/>
      <c r="V113" s="178"/>
      <c r="W113" s="178"/>
      <c r="X113" s="178"/>
      <c r="Y113" s="180"/>
      <c r="Z113" s="214"/>
      <c r="AA113" s="178"/>
      <c r="AB113" s="178"/>
      <c r="AC113" s="178"/>
      <c r="AD113" s="180"/>
      <c r="AH113" s="60">
        <f t="shared" si="0"/>
        <v>0</v>
      </c>
      <c r="AJ113" s="61">
        <f t="shared" si="1"/>
        <v>0</v>
      </c>
      <c r="AK113" s="62">
        <f t="shared" si="2"/>
        <v>0</v>
      </c>
      <c r="AL113" s="63">
        <f t="shared" si="3"/>
        <v>0</v>
      </c>
      <c r="AM113" s="64">
        <f t="shared" si="4"/>
        <v>0</v>
      </c>
    </row>
    <row r="114" spans="3:39" ht="15" customHeight="1" x14ac:dyDescent="0.25">
      <c r="C114" s="86" t="s">
        <v>231</v>
      </c>
      <c r="D114" s="177"/>
      <c r="E114" s="178"/>
      <c r="F114" s="178"/>
      <c r="G114" s="178"/>
      <c r="H114" s="178"/>
      <c r="I114" s="178"/>
      <c r="J114" s="179"/>
      <c r="K114" s="177"/>
      <c r="L114" s="178"/>
      <c r="M114" s="178"/>
      <c r="N114" s="178"/>
      <c r="O114" s="180"/>
      <c r="P114" s="214"/>
      <c r="Q114" s="178"/>
      <c r="R114" s="178"/>
      <c r="S114" s="178"/>
      <c r="T114" s="180"/>
      <c r="U114" s="177"/>
      <c r="V114" s="178"/>
      <c r="W114" s="178"/>
      <c r="X114" s="178"/>
      <c r="Y114" s="180"/>
      <c r="Z114" s="214"/>
      <c r="AA114" s="178"/>
      <c r="AB114" s="178"/>
      <c r="AC114" s="178"/>
      <c r="AD114" s="180"/>
      <c r="AH114" s="60">
        <f t="shared" si="0"/>
        <v>0</v>
      </c>
      <c r="AJ114" s="61">
        <f t="shared" si="1"/>
        <v>0</v>
      </c>
      <c r="AK114" s="62">
        <f t="shared" si="2"/>
        <v>0</v>
      </c>
      <c r="AL114" s="63">
        <f t="shared" si="3"/>
        <v>0</v>
      </c>
      <c r="AM114" s="64">
        <f t="shared" si="4"/>
        <v>0</v>
      </c>
    </row>
    <row r="115" spans="3:39" ht="15" customHeight="1" x14ac:dyDescent="0.25">
      <c r="C115" s="86" t="s">
        <v>232</v>
      </c>
      <c r="D115" s="177"/>
      <c r="E115" s="178"/>
      <c r="F115" s="178"/>
      <c r="G115" s="178"/>
      <c r="H115" s="178"/>
      <c r="I115" s="178"/>
      <c r="J115" s="179"/>
      <c r="K115" s="177"/>
      <c r="L115" s="178"/>
      <c r="M115" s="178"/>
      <c r="N115" s="178"/>
      <c r="O115" s="180"/>
      <c r="P115" s="214"/>
      <c r="Q115" s="178"/>
      <c r="R115" s="178"/>
      <c r="S115" s="178"/>
      <c r="T115" s="180"/>
      <c r="U115" s="177"/>
      <c r="V115" s="178"/>
      <c r="W115" s="178"/>
      <c r="X115" s="178"/>
      <c r="Y115" s="180"/>
      <c r="Z115" s="214"/>
      <c r="AA115" s="178"/>
      <c r="AB115" s="178"/>
      <c r="AC115" s="178"/>
      <c r="AD115" s="180"/>
      <c r="AH115" s="60">
        <f t="shared" si="0"/>
        <v>0</v>
      </c>
      <c r="AJ115" s="61">
        <f t="shared" si="1"/>
        <v>0</v>
      </c>
      <c r="AK115" s="62">
        <f t="shared" si="2"/>
        <v>0</v>
      </c>
      <c r="AL115" s="63">
        <f t="shared" si="3"/>
        <v>0</v>
      </c>
      <c r="AM115" s="64">
        <f t="shared" si="4"/>
        <v>0</v>
      </c>
    </row>
    <row r="116" spans="3:39" ht="15" customHeight="1" x14ac:dyDescent="0.25">
      <c r="C116" s="86" t="s">
        <v>233</v>
      </c>
      <c r="D116" s="177"/>
      <c r="E116" s="178"/>
      <c r="F116" s="178"/>
      <c r="G116" s="178"/>
      <c r="H116" s="178"/>
      <c r="I116" s="178"/>
      <c r="J116" s="179"/>
      <c r="K116" s="177"/>
      <c r="L116" s="178"/>
      <c r="M116" s="178"/>
      <c r="N116" s="178"/>
      <c r="O116" s="180"/>
      <c r="P116" s="214"/>
      <c r="Q116" s="178"/>
      <c r="R116" s="178"/>
      <c r="S116" s="178"/>
      <c r="T116" s="180"/>
      <c r="U116" s="177"/>
      <c r="V116" s="178"/>
      <c r="W116" s="178"/>
      <c r="X116" s="178"/>
      <c r="Y116" s="180"/>
      <c r="Z116" s="214"/>
      <c r="AA116" s="178"/>
      <c r="AB116" s="178"/>
      <c r="AC116" s="178"/>
      <c r="AD116" s="180"/>
      <c r="AH116" s="60">
        <f t="shared" si="0"/>
        <v>0</v>
      </c>
      <c r="AJ116" s="61">
        <f t="shared" si="1"/>
        <v>0</v>
      </c>
      <c r="AK116" s="62">
        <f t="shared" si="2"/>
        <v>0</v>
      </c>
      <c r="AL116" s="63">
        <f t="shared" si="3"/>
        <v>0</v>
      </c>
      <c r="AM116" s="64">
        <f t="shared" si="4"/>
        <v>0</v>
      </c>
    </row>
    <row r="117" spans="3:39" ht="15" customHeight="1" x14ac:dyDescent="0.25">
      <c r="C117" s="86" t="s">
        <v>234</v>
      </c>
      <c r="D117" s="177"/>
      <c r="E117" s="178"/>
      <c r="F117" s="178"/>
      <c r="G117" s="178"/>
      <c r="H117" s="178"/>
      <c r="I117" s="178"/>
      <c r="J117" s="179"/>
      <c r="K117" s="177"/>
      <c r="L117" s="178"/>
      <c r="M117" s="178"/>
      <c r="N117" s="178"/>
      <c r="O117" s="180"/>
      <c r="P117" s="214"/>
      <c r="Q117" s="178"/>
      <c r="R117" s="178"/>
      <c r="S117" s="178"/>
      <c r="T117" s="180"/>
      <c r="U117" s="177"/>
      <c r="V117" s="178"/>
      <c r="W117" s="178"/>
      <c r="X117" s="178"/>
      <c r="Y117" s="180"/>
      <c r="Z117" s="214"/>
      <c r="AA117" s="178"/>
      <c r="AB117" s="178"/>
      <c r="AC117" s="178"/>
      <c r="AD117" s="180"/>
      <c r="AH117" s="60">
        <f t="shared" si="0"/>
        <v>0</v>
      </c>
      <c r="AJ117" s="61">
        <f t="shared" si="1"/>
        <v>0</v>
      </c>
      <c r="AK117" s="62">
        <f t="shared" si="2"/>
        <v>0</v>
      </c>
      <c r="AL117" s="63">
        <f t="shared" si="3"/>
        <v>0</v>
      </c>
      <c r="AM117" s="64">
        <f t="shared" si="4"/>
        <v>0</v>
      </c>
    </row>
    <row r="118" spans="3:39" ht="15" customHeight="1" x14ac:dyDescent="0.25">
      <c r="C118" s="86" t="s">
        <v>235</v>
      </c>
      <c r="D118" s="177"/>
      <c r="E118" s="178"/>
      <c r="F118" s="178"/>
      <c r="G118" s="178"/>
      <c r="H118" s="178"/>
      <c r="I118" s="178"/>
      <c r="J118" s="179"/>
      <c r="K118" s="177"/>
      <c r="L118" s="178"/>
      <c r="M118" s="178"/>
      <c r="N118" s="178"/>
      <c r="O118" s="180"/>
      <c r="P118" s="214"/>
      <c r="Q118" s="178"/>
      <c r="R118" s="178"/>
      <c r="S118" s="178"/>
      <c r="T118" s="180"/>
      <c r="U118" s="177"/>
      <c r="V118" s="178"/>
      <c r="W118" s="178"/>
      <c r="X118" s="178"/>
      <c r="Y118" s="180"/>
      <c r="Z118" s="214"/>
      <c r="AA118" s="178"/>
      <c r="AB118" s="178"/>
      <c r="AC118" s="178"/>
      <c r="AD118" s="180"/>
      <c r="AH118" s="60">
        <f t="shared" si="0"/>
        <v>0</v>
      </c>
      <c r="AJ118" s="61">
        <f t="shared" si="1"/>
        <v>0</v>
      </c>
      <c r="AK118" s="62">
        <f t="shared" si="2"/>
        <v>0</v>
      </c>
      <c r="AL118" s="63">
        <f t="shared" si="3"/>
        <v>0</v>
      </c>
      <c r="AM118" s="64">
        <f t="shared" si="4"/>
        <v>0</v>
      </c>
    </row>
    <row r="119" spans="3:39" ht="15" customHeight="1" x14ac:dyDescent="0.25">
      <c r="C119" s="86" t="s">
        <v>236</v>
      </c>
      <c r="D119" s="177"/>
      <c r="E119" s="178"/>
      <c r="F119" s="178"/>
      <c r="G119" s="178"/>
      <c r="H119" s="178"/>
      <c r="I119" s="178"/>
      <c r="J119" s="179"/>
      <c r="K119" s="177"/>
      <c r="L119" s="178"/>
      <c r="M119" s="178"/>
      <c r="N119" s="178"/>
      <c r="O119" s="180"/>
      <c r="P119" s="214"/>
      <c r="Q119" s="178"/>
      <c r="R119" s="178"/>
      <c r="S119" s="178"/>
      <c r="T119" s="180"/>
      <c r="U119" s="177"/>
      <c r="V119" s="178"/>
      <c r="W119" s="178"/>
      <c r="X119" s="178"/>
      <c r="Y119" s="180"/>
      <c r="Z119" s="214"/>
      <c r="AA119" s="178"/>
      <c r="AB119" s="178"/>
      <c r="AC119" s="178"/>
      <c r="AD119" s="180"/>
      <c r="AH119" s="60">
        <f t="shared" si="0"/>
        <v>0</v>
      </c>
      <c r="AJ119" s="61">
        <f t="shared" si="1"/>
        <v>0</v>
      </c>
      <c r="AK119" s="62">
        <f t="shared" si="2"/>
        <v>0</v>
      </c>
      <c r="AL119" s="63">
        <f t="shared" si="3"/>
        <v>0</v>
      </c>
      <c r="AM119" s="64">
        <f t="shared" si="4"/>
        <v>0</v>
      </c>
    </row>
    <row r="120" spans="3:39" ht="15" customHeight="1" x14ac:dyDescent="0.25">
      <c r="C120" s="86" t="s">
        <v>237</v>
      </c>
      <c r="D120" s="177"/>
      <c r="E120" s="178"/>
      <c r="F120" s="178"/>
      <c r="G120" s="178"/>
      <c r="H120" s="178"/>
      <c r="I120" s="178"/>
      <c r="J120" s="179"/>
      <c r="K120" s="177"/>
      <c r="L120" s="178"/>
      <c r="M120" s="178"/>
      <c r="N120" s="178"/>
      <c r="O120" s="180"/>
      <c r="P120" s="214"/>
      <c r="Q120" s="178"/>
      <c r="R120" s="178"/>
      <c r="S120" s="178"/>
      <c r="T120" s="180"/>
      <c r="U120" s="177"/>
      <c r="V120" s="178"/>
      <c r="W120" s="178"/>
      <c r="X120" s="178"/>
      <c r="Y120" s="180"/>
      <c r="Z120" s="214"/>
      <c r="AA120" s="178"/>
      <c r="AB120" s="178"/>
      <c r="AC120" s="178"/>
      <c r="AD120" s="180"/>
      <c r="AH120" s="60">
        <f t="shared" si="0"/>
        <v>0</v>
      </c>
      <c r="AJ120" s="61">
        <f t="shared" si="1"/>
        <v>0</v>
      </c>
      <c r="AK120" s="62">
        <f t="shared" si="2"/>
        <v>0</v>
      </c>
      <c r="AL120" s="63">
        <f t="shared" si="3"/>
        <v>0</v>
      </c>
      <c r="AM120" s="64">
        <f t="shared" si="4"/>
        <v>0</v>
      </c>
    </row>
    <row r="121" spans="3:39" ht="15" customHeight="1" x14ac:dyDescent="0.25">
      <c r="C121" s="86" t="s">
        <v>238</v>
      </c>
      <c r="D121" s="177"/>
      <c r="E121" s="178"/>
      <c r="F121" s="178"/>
      <c r="G121" s="178"/>
      <c r="H121" s="178"/>
      <c r="I121" s="178"/>
      <c r="J121" s="179"/>
      <c r="K121" s="177"/>
      <c r="L121" s="178"/>
      <c r="M121" s="178"/>
      <c r="N121" s="178"/>
      <c r="O121" s="180"/>
      <c r="P121" s="214"/>
      <c r="Q121" s="178"/>
      <c r="R121" s="178"/>
      <c r="S121" s="178"/>
      <c r="T121" s="180"/>
      <c r="U121" s="177"/>
      <c r="V121" s="178"/>
      <c r="W121" s="178"/>
      <c r="X121" s="178"/>
      <c r="Y121" s="180"/>
      <c r="Z121" s="214"/>
      <c r="AA121" s="178"/>
      <c r="AB121" s="178"/>
      <c r="AC121" s="178"/>
      <c r="AD121" s="180"/>
      <c r="AH121" s="60">
        <f t="shared" si="0"/>
        <v>0</v>
      </c>
      <c r="AJ121" s="61">
        <f t="shared" si="1"/>
        <v>0</v>
      </c>
      <c r="AK121" s="62">
        <f t="shared" si="2"/>
        <v>0</v>
      </c>
      <c r="AL121" s="63">
        <f t="shared" si="3"/>
        <v>0</v>
      </c>
      <c r="AM121" s="64">
        <f t="shared" si="4"/>
        <v>0</v>
      </c>
    </row>
    <row r="122" spans="3:39" ht="15" customHeight="1" x14ac:dyDescent="0.25">
      <c r="C122" s="86" t="s">
        <v>239</v>
      </c>
      <c r="D122" s="177"/>
      <c r="E122" s="178"/>
      <c r="F122" s="178"/>
      <c r="G122" s="178"/>
      <c r="H122" s="178"/>
      <c r="I122" s="178"/>
      <c r="J122" s="179"/>
      <c r="K122" s="177"/>
      <c r="L122" s="178"/>
      <c r="M122" s="178"/>
      <c r="N122" s="178"/>
      <c r="O122" s="180"/>
      <c r="P122" s="214"/>
      <c r="Q122" s="178"/>
      <c r="R122" s="178"/>
      <c r="S122" s="178"/>
      <c r="T122" s="180"/>
      <c r="U122" s="177"/>
      <c r="V122" s="178"/>
      <c r="W122" s="178"/>
      <c r="X122" s="178"/>
      <c r="Y122" s="180"/>
      <c r="Z122" s="214"/>
      <c r="AA122" s="178"/>
      <c r="AB122" s="178"/>
      <c r="AC122" s="178"/>
      <c r="AD122" s="180"/>
      <c r="AH122" s="60">
        <f t="shared" si="0"/>
        <v>0</v>
      </c>
      <c r="AJ122" s="61">
        <f t="shared" si="1"/>
        <v>0</v>
      </c>
      <c r="AK122" s="62">
        <f t="shared" si="2"/>
        <v>0</v>
      </c>
      <c r="AL122" s="63">
        <f t="shared" si="3"/>
        <v>0</v>
      </c>
      <c r="AM122" s="64">
        <f t="shared" si="4"/>
        <v>0</v>
      </c>
    </row>
    <row r="123" spans="3:39" ht="15" customHeight="1" x14ac:dyDescent="0.25">
      <c r="C123" s="86" t="s">
        <v>240</v>
      </c>
      <c r="D123" s="177"/>
      <c r="E123" s="178"/>
      <c r="F123" s="178"/>
      <c r="G123" s="178"/>
      <c r="H123" s="178"/>
      <c r="I123" s="178"/>
      <c r="J123" s="179"/>
      <c r="K123" s="177"/>
      <c r="L123" s="178"/>
      <c r="M123" s="178"/>
      <c r="N123" s="178"/>
      <c r="O123" s="180"/>
      <c r="P123" s="214"/>
      <c r="Q123" s="178"/>
      <c r="R123" s="178"/>
      <c r="S123" s="178"/>
      <c r="T123" s="180"/>
      <c r="U123" s="177"/>
      <c r="V123" s="178"/>
      <c r="W123" s="178"/>
      <c r="X123" s="178"/>
      <c r="Y123" s="180"/>
      <c r="Z123" s="214"/>
      <c r="AA123" s="178"/>
      <c r="AB123" s="178"/>
      <c r="AC123" s="178"/>
      <c r="AD123" s="180"/>
      <c r="AH123" s="60">
        <f t="shared" si="0"/>
        <v>0</v>
      </c>
      <c r="AJ123" s="61">
        <f t="shared" si="1"/>
        <v>0</v>
      </c>
      <c r="AK123" s="62">
        <f t="shared" si="2"/>
        <v>0</v>
      </c>
      <c r="AL123" s="63">
        <f t="shared" si="3"/>
        <v>0</v>
      </c>
      <c r="AM123" s="64">
        <f t="shared" si="4"/>
        <v>0</v>
      </c>
    </row>
    <row r="124" spans="3:39" ht="15" customHeight="1" x14ac:dyDescent="0.25">
      <c r="C124" s="86" t="s">
        <v>241</v>
      </c>
      <c r="D124" s="177"/>
      <c r="E124" s="178"/>
      <c r="F124" s="178"/>
      <c r="G124" s="178"/>
      <c r="H124" s="178"/>
      <c r="I124" s="178"/>
      <c r="J124" s="179"/>
      <c r="K124" s="177"/>
      <c r="L124" s="178"/>
      <c r="M124" s="178"/>
      <c r="N124" s="178"/>
      <c r="O124" s="180"/>
      <c r="P124" s="214"/>
      <c r="Q124" s="178"/>
      <c r="R124" s="178"/>
      <c r="S124" s="178"/>
      <c r="T124" s="180"/>
      <c r="U124" s="177"/>
      <c r="V124" s="178"/>
      <c r="W124" s="178"/>
      <c r="X124" s="178"/>
      <c r="Y124" s="180"/>
      <c r="Z124" s="214"/>
      <c r="AA124" s="178"/>
      <c r="AB124" s="178"/>
      <c r="AC124" s="178"/>
      <c r="AD124" s="180"/>
      <c r="AH124" s="60">
        <f t="shared" si="0"/>
        <v>0</v>
      </c>
      <c r="AJ124" s="61">
        <f t="shared" si="1"/>
        <v>0</v>
      </c>
      <c r="AK124" s="62">
        <f t="shared" si="2"/>
        <v>0</v>
      </c>
      <c r="AL124" s="63">
        <f t="shared" si="3"/>
        <v>0</v>
      </c>
      <c r="AM124" s="64">
        <f t="shared" si="4"/>
        <v>0</v>
      </c>
    </row>
    <row r="125" spans="3:39" ht="15" customHeight="1" x14ac:dyDescent="0.25">
      <c r="C125" s="86" t="s">
        <v>242</v>
      </c>
      <c r="D125" s="177"/>
      <c r="E125" s="178"/>
      <c r="F125" s="178"/>
      <c r="G125" s="178"/>
      <c r="H125" s="178"/>
      <c r="I125" s="178"/>
      <c r="J125" s="179"/>
      <c r="K125" s="177"/>
      <c r="L125" s="178"/>
      <c r="M125" s="178"/>
      <c r="N125" s="178"/>
      <c r="O125" s="180"/>
      <c r="P125" s="214"/>
      <c r="Q125" s="178"/>
      <c r="R125" s="178"/>
      <c r="S125" s="178"/>
      <c r="T125" s="180"/>
      <c r="U125" s="177"/>
      <c r="V125" s="178"/>
      <c r="W125" s="178"/>
      <c r="X125" s="178"/>
      <c r="Y125" s="180"/>
      <c r="Z125" s="214"/>
      <c r="AA125" s="178"/>
      <c r="AB125" s="178"/>
      <c r="AC125" s="178"/>
      <c r="AD125" s="180"/>
      <c r="AH125" s="60">
        <f t="shared" si="0"/>
        <v>0</v>
      </c>
      <c r="AJ125" s="61">
        <f t="shared" si="1"/>
        <v>0</v>
      </c>
      <c r="AK125" s="62">
        <f t="shared" si="2"/>
        <v>0</v>
      </c>
      <c r="AL125" s="63">
        <f t="shared" si="3"/>
        <v>0</v>
      </c>
      <c r="AM125" s="64">
        <f t="shared" si="4"/>
        <v>0</v>
      </c>
    </row>
    <row r="126" spans="3:39" ht="15" customHeight="1" x14ac:dyDescent="0.25">
      <c r="C126" s="86" t="s">
        <v>243</v>
      </c>
      <c r="D126" s="177"/>
      <c r="E126" s="178"/>
      <c r="F126" s="178"/>
      <c r="G126" s="178"/>
      <c r="H126" s="178"/>
      <c r="I126" s="178"/>
      <c r="J126" s="179"/>
      <c r="K126" s="177"/>
      <c r="L126" s="178"/>
      <c r="M126" s="178"/>
      <c r="N126" s="178"/>
      <c r="O126" s="180"/>
      <c r="P126" s="214"/>
      <c r="Q126" s="178"/>
      <c r="R126" s="178"/>
      <c r="S126" s="178"/>
      <c r="T126" s="180"/>
      <c r="U126" s="177"/>
      <c r="V126" s="178"/>
      <c r="W126" s="178"/>
      <c r="X126" s="178"/>
      <c r="Y126" s="180"/>
      <c r="Z126" s="214"/>
      <c r="AA126" s="178"/>
      <c r="AB126" s="178"/>
      <c r="AC126" s="178"/>
      <c r="AD126" s="180"/>
      <c r="AH126" s="60">
        <f t="shared" si="0"/>
        <v>0</v>
      </c>
      <c r="AJ126" s="61">
        <f t="shared" si="1"/>
        <v>0</v>
      </c>
      <c r="AK126" s="62">
        <f t="shared" si="2"/>
        <v>0</v>
      </c>
      <c r="AL126" s="63">
        <f t="shared" si="3"/>
        <v>0</v>
      </c>
      <c r="AM126" s="64">
        <f t="shared" si="4"/>
        <v>0</v>
      </c>
    </row>
    <row r="127" spans="3:39" ht="15" customHeight="1" x14ac:dyDescent="0.25">
      <c r="C127" s="86" t="s">
        <v>244</v>
      </c>
      <c r="D127" s="177"/>
      <c r="E127" s="178"/>
      <c r="F127" s="178"/>
      <c r="G127" s="178"/>
      <c r="H127" s="178"/>
      <c r="I127" s="178"/>
      <c r="J127" s="179"/>
      <c r="K127" s="177"/>
      <c r="L127" s="178"/>
      <c r="M127" s="178"/>
      <c r="N127" s="178"/>
      <c r="O127" s="180"/>
      <c r="P127" s="214"/>
      <c r="Q127" s="178"/>
      <c r="R127" s="178"/>
      <c r="S127" s="178"/>
      <c r="T127" s="180"/>
      <c r="U127" s="177"/>
      <c r="V127" s="178"/>
      <c r="W127" s="178"/>
      <c r="X127" s="178"/>
      <c r="Y127" s="180"/>
      <c r="Z127" s="214"/>
      <c r="AA127" s="178"/>
      <c r="AB127" s="178"/>
      <c r="AC127" s="178"/>
      <c r="AD127" s="180"/>
      <c r="AH127" s="60">
        <f t="shared" si="0"/>
        <v>0</v>
      </c>
      <c r="AJ127" s="61">
        <f t="shared" si="1"/>
        <v>0</v>
      </c>
      <c r="AK127" s="62">
        <f t="shared" si="2"/>
        <v>0</v>
      </c>
      <c r="AL127" s="63">
        <f t="shared" si="3"/>
        <v>0</v>
      </c>
      <c r="AM127" s="64">
        <f t="shared" si="4"/>
        <v>0</v>
      </c>
    </row>
    <row r="128" spans="3:39" ht="15" customHeight="1" x14ac:dyDescent="0.25">
      <c r="C128" s="86" t="s">
        <v>245</v>
      </c>
      <c r="D128" s="177"/>
      <c r="E128" s="178"/>
      <c r="F128" s="178"/>
      <c r="G128" s="178"/>
      <c r="H128" s="178"/>
      <c r="I128" s="178"/>
      <c r="J128" s="179"/>
      <c r="K128" s="177"/>
      <c r="L128" s="178"/>
      <c r="M128" s="178"/>
      <c r="N128" s="178"/>
      <c r="O128" s="180"/>
      <c r="P128" s="214"/>
      <c r="Q128" s="178"/>
      <c r="R128" s="178"/>
      <c r="S128" s="178"/>
      <c r="T128" s="180"/>
      <c r="U128" s="177"/>
      <c r="V128" s="178"/>
      <c r="W128" s="178"/>
      <c r="X128" s="178"/>
      <c r="Y128" s="180"/>
      <c r="Z128" s="214"/>
      <c r="AA128" s="178"/>
      <c r="AB128" s="178"/>
      <c r="AC128" s="178"/>
      <c r="AD128" s="180"/>
      <c r="AH128" s="60">
        <f t="shared" si="0"/>
        <v>0</v>
      </c>
      <c r="AJ128" s="61">
        <f t="shared" si="1"/>
        <v>0</v>
      </c>
      <c r="AK128" s="62">
        <f t="shared" si="2"/>
        <v>0</v>
      </c>
      <c r="AL128" s="63">
        <f t="shared" si="3"/>
        <v>0</v>
      </c>
      <c r="AM128" s="64">
        <f t="shared" si="4"/>
        <v>0</v>
      </c>
    </row>
    <row r="129" spans="3:39" ht="15" customHeight="1" x14ac:dyDescent="0.25">
      <c r="C129" s="86" t="s">
        <v>246</v>
      </c>
      <c r="D129" s="177"/>
      <c r="E129" s="178"/>
      <c r="F129" s="178"/>
      <c r="G129" s="178"/>
      <c r="H129" s="178"/>
      <c r="I129" s="178"/>
      <c r="J129" s="179"/>
      <c r="K129" s="177"/>
      <c r="L129" s="178"/>
      <c r="M129" s="178"/>
      <c r="N129" s="178"/>
      <c r="O129" s="180"/>
      <c r="P129" s="214"/>
      <c r="Q129" s="178"/>
      <c r="R129" s="178"/>
      <c r="S129" s="178"/>
      <c r="T129" s="180"/>
      <c r="U129" s="177"/>
      <c r="V129" s="178"/>
      <c r="W129" s="178"/>
      <c r="X129" s="178"/>
      <c r="Y129" s="180"/>
      <c r="Z129" s="214"/>
      <c r="AA129" s="178"/>
      <c r="AB129" s="178"/>
      <c r="AC129" s="178"/>
      <c r="AD129" s="180"/>
      <c r="AH129" s="60">
        <f t="shared" si="0"/>
        <v>0</v>
      </c>
      <c r="AJ129" s="61">
        <f t="shared" si="1"/>
        <v>0</v>
      </c>
      <c r="AK129" s="62">
        <f t="shared" si="2"/>
        <v>0</v>
      </c>
      <c r="AL129" s="63">
        <f t="shared" si="3"/>
        <v>0</v>
      </c>
      <c r="AM129" s="64">
        <f t="shared" si="4"/>
        <v>0</v>
      </c>
    </row>
    <row r="130" spans="3:39" ht="15" customHeight="1" x14ac:dyDescent="0.25">
      <c r="C130" s="86" t="s">
        <v>247</v>
      </c>
      <c r="D130" s="177"/>
      <c r="E130" s="178"/>
      <c r="F130" s="178"/>
      <c r="G130" s="178"/>
      <c r="H130" s="178"/>
      <c r="I130" s="178"/>
      <c r="J130" s="179"/>
      <c r="K130" s="177"/>
      <c r="L130" s="178"/>
      <c r="M130" s="178"/>
      <c r="N130" s="178"/>
      <c r="O130" s="180"/>
      <c r="P130" s="214"/>
      <c r="Q130" s="178"/>
      <c r="R130" s="178"/>
      <c r="S130" s="178"/>
      <c r="T130" s="180"/>
      <c r="U130" s="177"/>
      <c r="V130" s="178"/>
      <c r="W130" s="178"/>
      <c r="X130" s="178"/>
      <c r="Y130" s="180"/>
      <c r="Z130" s="214"/>
      <c r="AA130" s="178"/>
      <c r="AB130" s="178"/>
      <c r="AC130" s="178"/>
      <c r="AD130" s="180"/>
      <c r="AH130" s="60">
        <f t="shared" si="0"/>
        <v>0</v>
      </c>
      <c r="AJ130" s="61">
        <f t="shared" si="1"/>
        <v>0</v>
      </c>
      <c r="AK130" s="62">
        <f t="shared" si="2"/>
        <v>0</v>
      </c>
      <c r="AL130" s="63">
        <f t="shared" si="3"/>
        <v>0</v>
      </c>
      <c r="AM130" s="64">
        <f t="shared" si="4"/>
        <v>0</v>
      </c>
    </row>
    <row r="131" spans="3:39" ht="15" customHeight="1" x14ac:dyDescent="0.25">
      <c r="C131" s="86" t="s">
        <v>248</v>
      </c>
      <c r="D131" s="177"/>
      <c r="E131" s="178"/>
      <c r="F131" s="178"/>
      <c r="G131" s="178"/>
      <c r="H131" s="178"/>
      <c r="I131" s="178"/>
      <c r="J131" s="179"/>
      <c r="K131" s="177"/>
      <c r="L131" s="178"/>
      <c r="M131" s="178"/>
      <c r="N131" s="178"/>
      <c r="O131" s="180"/>
      <c r="P131" s="214"/>
      <c r="Q131" s="178"/>
      <c r="R131" s="178"/>
      <c r="S131" s="178"/>
      <c r="T131" s="180"/>
      <c r="U131" s="177"/>
      <c r="V131" s="178"/>
      <c r="W131" s="178"/>
      <c r="X131" s="178"/>
      <c r="Y131" s="180"/>
      <c r="Z131" s="214"/>
      <c r="AA131" s="178"/>
      <c r="AB131" s="178"/>
      <c r="AC131" s="178"/>
      <c r="AD131" s="180"/>
      <c r="AH131" s="60">
        <f t="shared" si="0"/>
        <v>0</v>
      </c>
      <c r="AJ131" s="61">
        <f t="shared" si="1"/>
        <v>0</v>
      </c>
      <c r="AK131" s="62">
        <f t="shared" si="2"/>
        <v>0</v>
      </c>
      <c r="AL131" s="63">
        <f t="shared" si="3"/>
        <v>0</v>
      </c>
      <c r="AM131" s="64">
        <f t="shared" si="4"/>
        <v>0</v>
      </c>
    </row>
    <row r="132" spans="3:39" ht="15" customHeight="1" x14ac:dyDescent="0.25">
      <c r="C132" s="86" t="s">
        <v>249</v>
      </c>
      <c r="D132" s="177"/>
      <c r="E132" s="178"/>
      <c r="F132" s="178"/>
      <c r="G132" s="178"/>
      <c r="H132" s="178"/>
      <c r="I132" s="178"/>
      <c r="J132" s="179"/>
      <c r="K132" s="177"/>
      <c r="L132" s="178"/>
      <c r="M132" s="178"/>
      <c r="N132" s="178"/>
      <c r="O132" s="180"/>
      <c r="P132" s="214"/>
      <c r="Q132" s="178"/>
      <c r="R132" s="178"/>
      <c r="S132" s="178"/>
      <c r="T132" s="180"/>
      <c r="U132" s="177"/>
      <c r="V132" s="178"/>
      <c r="W132" s="178"/>
      <c r="X132" s="178"/>
      <c r="Y132" s="180"/>
      <c r="Z132" s="214"/>
      <c r="AA132" s="178"/>
      <c r="AB132" s="178"/>
      <c r="AC132" s="178"/>
      <c r="AD132" s="180"/>
      <c r="AH132" s="60">
        <f t="shared" si="0"/>
        <v>0</v>
      </c>
      <c r="AJ132" s="61">
        <f t="shared" si="1"/>
        <v>0</v>
      </c>
      <c r="AK132" s="62">
        <f t="shared" si="2"/>
        <v>0</v>
      </c>
      <c r="AL132" s="63">
        <f t="shared" si="3"/>
        <v>0</v>
      </c>
      <c r="AM132" s="64">
        <f t="shared" si="4"/>
        <v>0</v>
      </c>
    </row>
    <row r="133" spans="3:39" ht="15" customHeight="1" x14ac:dyDescent="0.25">
      <c r="C133" s="86" t="s">
        <v>250</v>
      </c>
      <c r="D133" s="177"/>
      <c r="E133" s="178"/>
      <c r="F133" s="178"/>
      <c r="G133" s="178"/>
      <c r="H133" s="178"/>
      <c r="I133" s="178"/>
      <c r="J133" s="179"/>
      <c r="K133" s="177"/>
      <c r="L133" s="178"/>
      <c r="M133" s="178"/>
      <c r="N133" s="178"/>
      <c r="O133" s="180"/>
      <c r="P133" s="214"/>
      <c r="Q133" s="178"/>
      <c r="R133" s="178"/>
      <c r="S133" s="178"/>
      <c r="T133" s="180"/>
      <c r="U133" s="177"/>
      <c r="V133" s="178"/>
      <c r="W133" s="178"/>
      <c r="X133" s="178"/>
      <c r="Y133" s="180"/>
      <c r="Z133" s="214"/>
      <c r="AA133" s="178"/>
      <c r="AB133" s="178"/>
      <c r="AC133" s="178"/>
      <c r="AD133" s="180"/>
      <c r="AH133" s="60">
        <f t="shared" ref="AH133:AH187" si="5">IF(OR($AG$66=3240,AND(D133&lt;&gt;"",K133&lt;&gt;"",P133&lt;&gt;"",U133&lt;&gt;"",Z133&lt;&gt;""),AND(D133="",K133="",P133="",U133="",Z133="")),0,1)</f>
        <v>0</v>
      </c>
      <c r="AJ133" s="61">
        <f t="shared" ref="AJ133:AJ186" si="6">P133</f>
        <v>0</v>
      </c>
      <c r="AK133" s="62">
        <f t="shared" ref="AK133:AK186" si="7">COUNTIF(U133:AD133,"NS")</f>
        <v>0</v>
      </c>
      <c r="AL133" s="63">
        <f t="shared" ref="AL133:AL186" si="8">SUM(U133:AD133)</f>
        <v>0</v>
      </c>
      <c r="AM133" s="64">
        <f t="shared" ref="AM133:AM186" si="9">IF(AG131=3240,0,IF(OR(AND(AJ133=0,AK133&gt;0),AND(AJ133="NS",AL133&gt;0)),1,IF(OR(AND(AK133&gt;=2,AL133&lt;AJ133),AND(AJ133="NS",AL133=0,AK133&gt;0),AND(AJ133="NS",AL133=0,AK133=0),AJ133&gt;=AL133),0,1)))</f>
        <v>0</v>
      </c>
    </row>
    <row r="134" spans="3:39" ht="15" customHeight="1" x14ac:dyDescent="0.25">
      <c r="C134" s="86" t="s">
        <v>251</v>
      </c>
      <c r="D134" s="177"/>
      <c r="E134" s="178"/>
      <c r="F134" s="178"/>
      <c r="G134" s="178"/>
      <c r="H134" s="178"/>
      <c r="I134" s="178"/>
      <c r="J134" s="179"/>
      <c r="K134" s="177"/>
      <c r="L134" s="178"/>
      <c r="M134" s="178"/>
      <c r="N134" s="178"/>
      <c r="O134" s="180"/>
      <c r="P134" s="214"/>
      <c r="Q134" s="178"/>
      <c r="R134" s="178"/>
      <c r="S134" s="178"/>
      <c r="T134" s="180"/>
      <c r="U134" s="177"/>
      <c r="V134" s="178"/>
      <c r="W134" s="178"/>
      <c r="X134" s="178"/>
      <c r="Y134" s="180"/>
      <c r="Z134" s="214"/>
      <c r="AA134" s="178"/>
      <c r="AB134" s="178"/>
      <c r="AC134" s="178"/>
      <c r="AD134" s="180"/>
      <c r="AH134" s="60">
        <f t="shared" si="5"/>
        <v>0</v>
      </c>
      <c r="AJ134" s="61">
        <f t="shared" si="6"/>
        <v>0</v>
      </c>
      <c r="AK134" s="62">
        <f t="shared" si="7"/>
        <v>0</v>
      </c>
      <c r="AL134" s="63">
        <f t="shared" si="8"/>
        <v>0</v>
      </c>
      <c r="AM134" s="64">
        <f t="shared" si="9"/>
        <v>0</v>
      </c>
    </row>
    <row r="135" spans="3:39" ht="15" customHeight="1" x14ac:dyDescent="0.25">
      <c r="C135" s="86" t="s">
        <v>252</v>
      </c>
      <c r="D135" s="177"/>
      <c r="E135" s="178"/>
      <c r="F135" s="178"/>
      <c r="G135" s="178"/>
      <c r="H135" s="178"/>
      <c r="I135" s="178"/>
      <c r="J135" s="179"/>
      <c r="K135" s="177"/>
      <c r="L135" s="178"/>
      <c r="M135" s="178"/>
      <c r="N135" s="178"/>
      <c r="O135" s="180"/>
      <c r="P135" s="214"/>
      <c r="Q135" s="178"/>
      <c r="R135" s="178"/>
      <c r="S135" s="178"/>
      <c r="T135" s="180"/>
      <c r="U135" s="177"/>
      <c r="V135" s="178"/>
      <c r="W135" s="178"/>
      <c r="X135" s="178"/>
      <c r="Y135" s="180"/>
      <c r="Z135" s="214"/>
      <c r="AA135" s="178"/>
      <c r="AB135" s="178"/>
      <c r="AC135" s="178"/>
      <c r="AD135" s="180"/>
      <c r="AH135" s="60">
        <f t="shared" si="5"/>
        <v>0</v>
      </c>
      <c r="AJ135" s="61">
        <f t="shared" si="6"/>
        <v>0</v>
      </c>
      <c r="AK135" s="62">
        <f t="shared" si="7"/>
        <v>0</v>
      </c>
      <c r="AL135" s="63">
        <f t="shared" si="8"/>
        <v>0</v>
      </c>
      <c r="AM135" s="64">
        <f t="shared" si="9"/>
        <v>0</v>
      </c>
    </row>
    <row r="136" spans="3:39" ht="15" customHeight="1" x14ac:dyDescent="0.25">
      <c r="C136" s="86" t="s">
        <v>253</v>
      </c>
      <c r="D136" s="177"/>
      <c r="E136" s="178"/>
      <c r="F136" s="178"/>
      <c r="G136" s="178"/>
      <c r="H136" s="178"/>
      <c r="I136" s="178"/>
      <c r="J136" s="179"/>
      <c r="K136" s="177"/>
      <c r="L136" s="178"/>
      <c r="M136" s="178"/>
      <c r="N136" s="178"/>
      <c r="O136" s="180"/>
      <c r="P136" s="214"/>
      <c r="Q136" s="178"/>
      <c r="R136" s="178"/>
      <c r="S136" s="178"/>
      <c r="T136" s="180"/>
      <c r="U136" s="177"/>
      <c r="V136" s="178"/>
      <c r="W136" s="178"/>
      <c r="X136" s="178"/>
      <c r="Y136" s="180"/>
      <c r="Z136" s="214"/>
      <c r="AA136" s="178"/>
      <c r="AB136" s="178"/>
      <c r="AC136" s="178"/>
      <c r="AD136" s="180"/>
      <c r="AH136" s="60">
        <f t="shared" si="5"/>
        <v>0</v>
      </c>
      <c r="AJ136" s="61">
        <f t="shared" si="6"/>
        <v>0</v>
      </c>
      <c r="AK136" s="62">
        <f t="shared" si="7"/>
        <v>0</v>
      </c>
      <c r="AL136" s="63">
        <f t="shared" si="8"/>
        <v>0</v>
      </c>
      <c r="AM136" s="64">
        <f t="shared" si="9"/>
        <v>0</v>
      </c>
    </row>
    <row r="137" spans="3:39" ht="15" customHeight="1" x14ac:dyDescent="0.25">
      <c r="C137" s="86" t="s">
        <v>254</v>
      </c>
      <c r="D137" s="177"/>
      <c r="E137" s="178"/>
      <c r="F137" s="178"/>
      <c r="G137" s="178"/>
      <c r="H137" s="178"/>
      <c r="I137" s="178"/>
      <c r="J137" s="179"/>
      <c r="K137" s="177"/>
      <c r="L137" s="178"/>
      <c r="M137" s="178"/>
      <c r="N137" s="178"/>
      <c r="O137" s="180"/>
      <c r="P137" s="214"/>
      <c r="Q137" s="178"/>
      <c r="R137" s="178"/>
      <c r="S137" s="178"/>
      <c r="T137" s="180"/>
      <c r="U137" s="177"/>
      <c r="V137" s="178"/>
      <c r="W137" s="178"/>
      <c r="X137" s="178"/>
      <c r="Y137" s="180"/>
      <c r="Z137" s="214"/>
      <c r="AA137" s="178"/>
      <c r="AB137" s="178"/>
      <c r="AC137" s="178"/>
      <c r="AD137" s="180"/>
      <c r="AH137" s="60">
        <f t="shared" si="5"/>
        <v>0</v>
      </c>
      <c r="AJ137" s="61">
        <f t="shared" si="6"/>
        <v>0</v>
      </c>
      <c r="AK137" s="62">
        <f t="shared" si="7"/>
        <v>0</v>
      </c>
      <c r="AL137" s="63">
        <f t="shared" si="8"/>
        <v>0</v>
      </c>
      <c r="AM137" s="64">
        <f t="shared" si="9"/>
        <v>0</v>
      </c>
    </row>
    <row r="138" spans="3:39" ht="15" customHeight="1" x14ac:dyDescent="0.25">
      <c r="C138" s="86" t="s">
        <v>255</v>
      </c>
      <c r="D138" s="177"/>
      <c r="E138" s="178"/>
      <c r="F138" s="178"/>
      <c r="G138" s="178"/>
      <c r="H138" s="178"/>
      <c r="I138" s="178"/>
      <c r="J138" s="179"/>
      <c r="K138" s="177"/>
      <c r="L138" s="178"/>
      <c r="M138" s="178"/>
      <c r="N138" s="178"/>
      <c r="O138" s="180"/>
      <c r="P138" s="214"/>
      <c r="Q138" s="178"/>
      <c r="R138" s="178"/>
      <c r="S138" s="178"/>
      <c r="T138" s="180"/>
      <c r="U138" s="177"/>
      <c r="V138" s="178"/>
      <c r="W138" s="178"/>
      <c r="X138" s="178"/>
      <c r="Y138" s="180"/>
      <c r="Z138" s="214"/>
      <c r="AA138" s="178"/>
      <c r="AB138" s="178"/>
      <c r="AC138" s="178"/>
      <c r="AD138" s="180"/>
      <c r="AH138" s="60">
        <f t="shared" si="5"/>
        <v>0</v>
      </c>
      <c r="AJ138" s="61">
        <f t="shared" si="6"/>
        <v>0</v>
      </c>
      <c r="AK138" s="62">
        <f t="shared" si="7"/>
        <v>0</v>
      </c>
      <c r="AL138" s="63">
        <f t="shared" si="8"/>
        <v>0</v>
      </c>
      <c r="AM138" s="64">
        <f t="shared" si="9"/>
        <v>0</v>
      </c>
    </row>
    <row r="139" spans="3:39" ht="15" customHeight="1" x14ac:dyDescent="0.25">
      <c r="C139" s="86" t="s">
        <v>256</v>
      </c>
      <c r="D139" s="177"/>
      <c r="E139" s="178"/>
      <c r="F139" s="178"/>
      <c r="G139" s="178"/>
      <c r="H139" s="178"/>
      <c r="I139" s="178"/>
      <c r="J139" s="179"/>
      <c r="K139" s="177"/>
      <c r="L139" s="178"/>
      <c r="M139" s="178"/>
      <c r="N139" s="178"/>
      <c r="O139" s="180"/>
      <c r="P139" s="214"/>
      <c r="Q139" s="178"/>
      <c r="R139" s="178"/>
      <c r="S139" s="178"/>
      <c r="T139" s="180"/>
      <c r="U139" s="177"/>
      <c r="V139" s="178"/>
      <c r="W139" s="178"/>
      <c r="X139" s="178"/>
      <c r="Y139" s="180"/>
      <c r="Z139" s="214"/>
      <c r="AA139" s="178"/>
      <c r="AB139" s="178"/>
      <c r="AC139" s="178"/>
      <c r="AD139" s="180"/>
      <c r="AH139" s="60">
        <f t="shared" si="5"/>
        <v>0</v>
      </c>
      <c r="AJ139" s="61">
        <f t="shared" si="6"/>
        <v>0</v>
      </c>
      <c r="AK139" s="62">
        <f t="shared" si="7"/>
        <v>0</v>
      </c>
      <c r="AL139" s="63">
        <f t="shared" si="8"/>
        <v>0</v>
      </c>
      <c r="AM139" s="64">
        <f t="shared" si="9"/>
        <v>0</v>
      </c>
    </row>
    <row r="140" spans="3:39" ht="15" customHeight="1" x14ac:dyDescent="0.25">
      <c r="C140" s="86" t="s">
        <v>257</v>
      </c>
      <c r="D140" s="177"/>
      <c r="E140" s="178"/>
      <c r="F140" s="178"/>
      <c r="G140" s="178"/>
      <c r="H140" s="178"/>
      <c r="I140" s="178"/>
      <c r="J140" s="179"/>
      <c r="K140" s="177"/>
      <c r="L140" s="178"/>
      <c r="M140" s="178"/>
      <c r="N140" s="178"/>
      <c r="O140" s="180"/>
      <c r="P140" s="214"/>
      <c r="Q140" s="178"/>
      <c r="R140" s="178"/>
      <c r="S140" s="178"/>
      <c r="T140" s="180"/>
      <c r="U140" s="177"/>
      <c r="V140" s="178"/>
      <c r="W140" s="178"/>
      <c r="X140" s="178"/>
      <c r="Y140" s="180"/>
      <c r="Z140" s="214"/>
      <c r="AA140" s="178"/>
      <c r="AB140" s="178"/>
      <c r="AC140" s="178"/>
      <c r="AD140" s="180"/>
      <c r="AH140" s="60">
        <f t="shared" si="5"/>
        <v>0</v>
      </c>
      <c r="AJ140" s="61">
        <f t="shared" si="6"/>
        <v>0</v>
      </c>
      <c r="AK140" s="62">
        <f t="shared" si="7"/>
        <v>0</v>
      </c>
      <c r="AL140" s="63">
        <f t="shared" si="8"/>
        <v>0</v>
      </c>
      <c r="AM140" s="64">
        <f t="shared" si="9"/>
        <v>0</v>
      </c>
    </row>
    <row r="141" spans="3:39" ht="15" customHeight="1" x14ac:dyDescent="0.25">
      <c r="C141" s="86" t="s">
        <v>258</v>
      </c>
      <c r="D141" s="177"/>
      <c r="E141" s="178"/>
      <c r="F141" s="178"/>
      <c r="G141" s="178"/>
      <c r="H141" s="178"/>
      <c r="I141" s="178"/>
      <c r="J141" s="179"/>
      <c r="K141" s="177"/>
      <c r="L141" s="178"/>
      <c r="M141" s="178"/>
      <c r="N141" s="178"/>
      <c r="O141" s="180"/>
      <c r="P141" s="214"/>
      <c r="Q141" s="178"/>
      <c r="R141" s="178"/>
      <c r="S141" s="178"/>
      <c r="T141" s="180"/>
      <c r="U141" s="177"/>
      <c r="V141" s="178"/>
      <c r="W141" s="178"/>
      <c r="X141" s="178"/>
      <c r="Y141" s="180"/>
      <c r="Z141" s="214"/>
      <c r="AA141" s="178"/>
      <c r="AB141" s="178"/>
      <c r="AC141" s="178"/>
      <c r="AD141" s="180"/>
      <c r="AH141" s="60">
        <f t="shared" si="5"/>
        <v>0</v>
      </c>
      <c r="AJ141" s="61">
        <f t="shared" si="6"/>
        <v>0</v>
      </c>
      <c r="AK141" s="62">
        <f t="shared" si="7"/>
        <v>0</v>
      </c>
      <c r="AL141" s="63">
        <f t="shared" si="8"/>
        <v>0</v>
      </c>
      <c r="AM141" s="64">
        <f t="shared" si="9"/>
        <v>0</v>
      </c>
    </row>
    <row r="142" spans="3:39" ht="15" customHeight="1" x14ac:dyDescent="0.25">
      <c r="C142" s="86" t="s">
        <v>259</v>
      </c>
      <c r="D142" s="177"/>
      <c r="E142" s="178"/>
      <c r="F142" s="178"/>
      <c r="G142" s="178"/>
      <c r="H142" s="178"/>
      <c r="I142" s="178"/>
      <c r="J142" s="179"/>
      <c r="K142" s="177"/>
      <c r="L142" s="178"/>
      <c r="M142" s="178"/>
      <c r="N142" s="178"/>
      <c r="O142" s="180"/>
      <c r="P142" s="214"/>
      <c r="Q142" s="178"/>
      <c r="R142" s="178"/>
      <c r="S142" s="178"/>
      <c r="T142" s="180"/>
      <c r="U142" s="177"/>
      <c r="V142" s="178"/>
      <c r="W142" s="178"/>
      <c r="X142" s="178"/>
      <c r="Y142" s="180"/>
      <c r="Z142" s="214"/>
      <c r="AA142" s="178"/>
      <c r="AB142" s="178"/>
      <c r="AC142" s="178"/>
      <c r="AD142" s="180"/>
      <c r="AH142" s="60">
        <f t="shared" si="5"/>
        <v>0</v>
      </c>
      <c r="AJ142" s="61">
        <f t="shared" si="6"/>
        <v>0</v>
      </c>
      <c r="AK142" s="62">
        <f t="shared" si="7"/>
        <v>0</v>
      </c>
      <c r="AL142" s="63">
        <f t="shared" si="8"/>
        <v>0</v>
      </c>
      <c r="AM142" s="64">
        <f t="shared" si="9"/>
        <v>0</v>
      </c>
    </row>
    <row r="143" spans="3:39" ht="15" customHeight="1" x14ac:dyDescent="0.25">
      <c r="C143" s="86" t="s">
        <v>260</v>
      </c>
      <c r="D143" s="177"/>
      <c r="E143" s="178"/>
      <c r="F143" s="178"/>
      <c r="G143" s="178"/>
      <c r="H143" s="178"/>
      <c r="I143" s="178"/>
      <c r="J143" s="179"/>
      <c r="K143" s="177"/>
      <c r="L143" s="178"/>
      <c r="M143" s="178"/>
      <c r="N143" s="178"/>
      <c r="O143" s="180"/>
      <c r="P143" s="214"/>
      <c r="Q143" s="178"/>
      <c r="R143" s="178"/>
      <c r="S143" s="178"/>
      <c r="T143" s="180"/>
      <c r="U143" s="177"/>
      <c r="V143" s="178"/>
      <c r="W143" s="178"/>
      <c r="X143" s="178"/>
      <c r="Y143" s="180"/>
      <c r="Z143" s="214"/>
      <c r="AA143" s="178"/>
      <c r="AB143" s="178"/>
      <c r="AC143" s="178"/>
      <c r="AD143" s="180"/>
      <c r="AH143" s="60">
        <f t="shared" si="5"/>
        <v>0</v>
      </c>
      <c r="AJ143" s="61">
        <f t="shared" si="6"/>
        <v>0</v>
      </c>
      <c r="AK143" s="62">
        <f t="shared" si="7"/>
        <v>0</v>
      </c>
      <c r="AL143" s="63">
        <f t="shared" si="8"/>
        <v>0</v>
      </c>
      <c r="AM143" s="64">
        <f t="shared" si="9"/>
        <v>0</v>
      </c>
    </row>
    <row r="144" spans="3:39" ht="15" customHeight="1" x14ac:dyDescent="0.25">
      <c r="C144" s="86" t="s">
        <v>261</v>
      </c>
      <c r="D144" s="177"/>
      <c r="E144" s="178"/>
      <c r="F144" s="178"/>
      <c r="G144" s="178"/>
      <c r="H144" s="178"/>
      <c r="I144" s="178"/>
      <c r="J144" s="179"/>
      <c r="K144" s="177"/>
      <c r="L144" s="178"/>
      <c r="M144" s="178"/>
      <c r="N144" s="178"/>
      <c r="O144" s="180"/>
      <c r="P144" s="214"/>
      <c r="Q144" s="178"/>
      <c r="R144" s="178"/>
      <c r="S144" s="178"/>
      <c r="T144" s="180"/>
      <c r="U144" s="177"/>
      <c r="V144" s="178"/>
      <c r="W144" s="178"/>
      <c r="X144" s="178"/>
      <c r="Y144" s="180"/>
      <c r="Z144" s="214"/>
      <c r="AA144" s="178"/>
      <c r="AB144" s="178"/>
      <c r="AC144" s="178"/>
      <c r="AD144" s="180"/>
      <c r="AH144" s="60">
        <f t="shared" si="5"/>
        <v>0</v>
      </c>
      <c r="AJ144" s="61">
        <f t="shared" si="6"/>
        <v>0</v>
      </c>
      <c r="AK144" s="62">
        <f t="shared" si="7"/>
        <v>0</v>
      </c>
      <c r="AL144" s="63">
        <f t="shared" si="8"/>
        <v>0</v>
      </c>
      <c r="AM144" s="64">
        <f t="shared" si="9"/>
        <v>0</v>
      </c>
    </row>
    <row r="145" spans="3:39" ht="15" customHeight="1" x14ac:dyDescent="0.25">
      <c r="C145" s="86" t="s">
        <v>262</v>
      </c>
      <c r="D145" s="177"/>
      <c r="E145" s="178"/>
      <c r="F145" s="178"/>
      <c r="G145" s="178"/>
      <c r="H145" s="178"/>
      <c r="I145" s="178"/>
      <c r="J145" s="179"/>
      <c r="K145" s="177"/>
      <c r="L145" s="178"/>
      <c r="M145" s="178"/>
      <c r="N145" s="178"/>
      <c r="O145" s="180"/>
      <c r="P145" s="214"/>
      <c r="Q145" s="178"/>
      <c r="R145" s="178"/>
      <c r="S145" s="178"/>
      <c r="T145" s="180"/>
      <c r="U145" s="177"/>
      <c r="V145" s="178"/>
      <c r="W145" s="178"/>
      <c r="X145" s="178"/>
      <c r="Y145" s="180"/>
      <c r="Z145" s="214"/>
      <c r="AA145" s="178"/>
      <c r="AB145" s="178"/>
      <c r="AC145" s="178"/>
      <c r="AD145" s="180"/>
      <c r="AH145" s="60">
        <f t="shared" si="5"/>
        <v>0</v>
      </c>
      <c r="AJ145" s="61">
        <f t="shared" si="6"/>
        <v>0</v>
      </c>
      <c r="AK145" s="62">
        <f t="shared" si="7"/>
        <v>0</v>
      </c>
      <c r="AL145" s="63">
        <f t="shared" si="8"/>
        <v>0</v>
      </c>
      <c r="AM145" s="64">
        <f t="shared" si="9"/>
        <v>0</v>
      </c>
    </row>
    <row r="146" spans="3:39" ht="15" customHeight="1" x14ac:dyDescent="0.25">
      <c r="C146" s="86" t="s">
        <v>263</v>
      </c>
      <c r="D146" s="177"/>
      <c r="E146" s="178"/>
      <c r="F146" s="178"/>
      <c r="G146" s="178"/>
      <c r="H146" s="178"/>
      <c r="I146" s="178"/>
      <c r="J146" s="179"/>
      <c r="K146" s="177"/>
      <c r="L146" s="178"/>
      <c r="M146" s="178"/>
      <c r="N146" s="178"/>
      <c r="O146" s="180"/>
      <c r="P146" s="214"/>
      <c r="Q146" s="178"/>
      <c r="R146" s="178"/>
      <c r="S146" s="178"/>
      <c r="T146" s="180"/>
      <c r="U146" s="177"/>
      <c r="V146" s="178"/>
      <c r="W146" s="178"/>
      <c r="X146" s="178"/>
      <c r="Y146" s="180"/>
      <c r="Z146" s="214"/>
      <c r="AA146" s="178"/>
      <c r="AB146" s="178"/>
      <c r="AC146" s="178"/>
      <c r="AD146" s="180"/>
      <c r="AH146" s="60">
        <f t="shared" si="5"/>
        <v>0</v>
      </c>
      <c r="AJ146" s="61">
        <f t="shared" si="6"/>
        <v>0</v>
      </c>
      <c r="AK146" s="62">
        <f t="shared" si="7"/>
        <v>0</v>
      </c>
      <c r="AL146" s="63">
        <f t="shared" si="8"/>
        <v>0</v>
      </c>
      <c r="AM146" s="64">
        <f t="shared" si="9"/>
        <v>0</v>
      </c>
    </row>
    <row r="147" spans="3:39" ht="15" customHeight="1" x14ac:dyDescent="0.25">
      <c r="C147" s="86" t="s">
        <v>264</v>
      </c>
      <c r="D147" s="177"/>
      <c r="E147" s="178"/>
      <c r="F147" s="178"/>
      <c r="G147" s="178"/>
      <c r="H147" s="178"/>
      <c r="I147" s="178"/>
      <c r="J147" s="179"/>
      <c r="K147" s="177"/>
      <c r="L147" s="178"/>
      <c r="M147" s="178"/>
      <c r="N147" s="178"/>
      <c r="O147" s="180"/>
      <c r="P147" s="214"/>
      <c r="Q147" s="178"/>
      <c r="R147" s="178"/>
      <c r="S147" s="178"/>
      <c r="T147" s="180"/>
      <c r="U147" s="177"/>
      <c r="V147" s="178"/>
      <c r="W147" s="178"/>
      <c r="X147" s="178"/>
      <c r="Y147" s="180"/>
      <c r="Z147" s="214"/>
      <c r="AA147" s="178"/>
      <c r="AB147" s="178"/>
      <c r="AC147" s="178"/>
      <c r="AD147" s="180"/>
      <c r="AH147" s="60">
        <f t="shared" si="5"/>
        <v>0</v>
      </c>
      <c r="AJ147" s="61">
        <f t="shared" si="6"/>
        <v>0</v>
      </c>
      <c r="AK147" s="62">
        <f t="shared" si="7"/>
        <v>0</v>
      </c>
      <c r="AL147" s="63">
        <f t="shared" si="8"/>
        <v>0</v>
      </c>
      <c r="AM147" s="64">
        <f t="shared" si="9"/>
        <v>0</v>
      </c>
    </row>
    <row r="148" spans="3:39" ht="15" customHeight="1" x14ac:dyDescent="0.25">
      <c r="C148" s="86" t="s">
        <v>265</v>
      </c>
      <c r="D148" s="177"/>
      <c r="E148" s="178"/>
      <c r="F148" s="178"/>
      <c r="G148" s="178"/>
      <c r="H148" s="178"/>
      <c r="I148" s="178"/>
      <c r="J148" s="179"/>
      <c r="K148" s="177"/>
      <c r="L148" s="178"/>
      <c r="M148" s="178"/>
      <c r="N148" s="178"/>
      <c r="O148" s="180"/>
      <c r="P148" s="214"/>
      <c r="Q148" s="178"/>
      <c r="R148" s="178"/>
      <c r="S148" s="178"/>
      <c r="T148" s="180"/>
      <c r="U148" s="177"/>
      <c r="V148" s="178"/>
      <c r="W148" s="178"/>
      <c r="X148" s="178"/>
      <c r="Y148" s="180"/>
      <c r="Z148" s="214"/>
      <c r="AA148" s="178"/>
      <c r="AB148" s="178"/>
      <c r="AC148" s="178"/>
      <c r="AD148" s="180"/>
      <c r="AH148" s="60">
        <f t="shared" si="5"/>
        <v>0</v>
      </c>
      <c r="AJ148" s="61">
        <f t="shared" si="6"/>
        <v>0</v>
      </c>
      <c r="AK148" s="62">
        <f t="shared" si="7"/>
        <v>0</v>
      </c>
      <c r="AL148" s="63">
        <f t="shared" si="8"/>
        <v>0</v>
      </c>
      <c r="AM148" s="64">
        <f t="shared" si="9"/>
        <v>0</v>
      </c>
    </row>
    <row r="149" spans="3:39" ht="15" customHeight="1" x14ac:dyDescent="0.25">
      <c r="C149" s="86" t="s">
        <v>266</v>
      </c>
      <c r="D149" s="177"/>
      <c r="E149" s="178"/>
      <c r="F149" s="178"/>
      <c r="G149" s="178"/>
      <c r="H149" s="178"/>
      <c r="I149" s="178"/>
      <c r="J149" s="179"/>
      <c r="K149" s="177"/>
      <c r="L149" s="178"/>
      <c r="M149" s="178"/>
      <c r="N149" s="178"/>
      <c r="O149" s="180"/>
      <c r="P149" s="214"/>
      <c r="Q149" s="178"/>
      <c r="R149" s="178"/>
      <c r="S149" s="178"/>
      <c r="T149" s="180"/>
      <c r="U149" s="177"/>
      <c r="V149" s="178"/>
      <c r="W149" s="178"/>
      <c r="X149" s="178"/>
      <c r="Y149" s="180"/>
      <c r="Z149" s="214"/>
      <c r="AA149" s="178"/>
      <c r="AB149" s="178"/>
      <c r="AC149" s="178"/>
      <c r="AD149" s="180"/>
      <c r="AH149" s="60">
        <f t="shared" si="5"/>
        <v>0</v>
      </c>
      <c r="AJ149" s="61">
        <f t="shared" si="6"/>
        <v>0</v>
      </c>
      <c r="AK149" s="62">
        <f t="shared" si="7"/>
        <v>0</v>
      </c>
      <c r="AL149" s="63">
        <f t="shared" si="8"/>
        <v>0</v>
      </c>
      <c r="AM149" s="64">
        <f t="shared" si="9"/>
        <v>0</v>
      </c>
    </row>
    <row r="150" spans="3:39" ht="15" customHeight="1" x14ac:dyDescent="0.25">
      <c r="C150" s="86" t="s">
        <v>267</v>
      </c>
      <c r="D150" s="177"/>
      <c r="E150" s="178"/>
      <c r="F150" s="178"/>
      <c r="G150" s="178"/>
      <c r="H150" s="178"/>
      <c r="I150" s="178"/>
      <c r="J150" s="179"/>
      <c r="K150" s="177"/>
      <c r="L150" s="178"/>
      <c r="M150" s="178"/>
      <c r="N150" s="178"/>
      <c r="O150" s="180"/>
      <c r="P150" s="214"/>
      <c r="Q150" s="178"/>
      <c r="R150" s="178"/>
      <c r="S150" s="178"/>
      <c r="T150" s="180"/>
      <c r="U150" s="177"/>
      <c r="V150" s="178"/>
      <c r="W150" s="178"/>
      <c r="X150" s="178"/>
      <c r="Y150" s="180"/>
      <c r="Z150" s="214"/>
      <c r="AA150" s="178"/>
      <c r="AB150" s="178"/>
      <c r="AC150" s="178"/>
      <c r="AD150" s="180"/>
      <c r="AH150" s="60">
        <f t="shared" si="5"/>
        <v>0</v>
      </c>
      <c r="AJ150" s="61">
        <f t="shared" si="6"/>
        <v>0</v>
      </c>
      <c r="AK150" s="62">
        <f t="shared" si="7"/>
        <v>0</v>
      </c>
      <c r="AL150" s="63">
        <f t="shared" si="8"/>
        <v>0</v>
      </c>
      <c r="AM150" s="64">
        <f t="shared" si="9"/>
        <v>0</v>
      </c>
    </row>
    <row r="151" spans="3:39" ht="15" customHeight="1" x14ac:dyDescent="0.25">
      <c r="C151" s="86" t="s">
        <v>268</v>
      </c>
      <c r="D151" s="177"/>
      <c r="E151" s="178"/>
      <c r="F151" s="178"/>
      <c r="G151" s="178"/>
      <c r="H151" s="178"/>
      <c r="I151" s="178"/>
      <c r="J151" s="179"/>
      <c r="K151" s="177"/>
      <c r="L151" s="178"/>
      <c r="M151" s="178"/>
      <c r="N151" s="178"/>
      <c r="O151" s="180"/>
      <c r="P151" s="214"/>
      <c r="Q151" s="178"/>
      <c r="R151" s="178"/>
      <c r="S151" s="178"/>
      <c r="T151" s="180"/>
      <c r="U151" s="177"/>
      <c r="V151" s="178"/>
      <c r="W151" s="178"/>
      <c r="X151" s="178"/>
      <c r="Y151" s="180"/>
      <c r="Z151" s="214"/>
      <c r="AA151" s="178"/>
      <c r="AB151" s="178"/>
      <c r="AC151" s="178"/>
      <c r="AD151" s="180"/>
      <c r="AH151" s="60">
        <f t="shared" si="5"/>
        <v>0</v>
      </c>
      <c r="AJ151" s="61">
        <f t="shared" si="6"/>
        <v>0</v>
      </c>
      <c r="AK151" s="62">
        <f t="shared" si="7"/>
        <v>0</v>
      </c>
      <c r="AL151" s="63">
        <f t="shared" si="8"/>
        <v>0</v>
      </c>
      <c r="AM151" s="64">
        <f t="shared" si="9"/>
        <v>0</v>
      </c>
    </row>
    <row r="152" spans="3:39" ht="15" customHeight="1" x14ac:dyDescent="0.25">
      <c r="C152" s="86" t="s">
        <v>269</v>
      </c>
      <c r="D152" s="177"/>
      <c r="E152" s="178"/>
      <c r="F152" s="178"/>
      <c r="G152" s="178"/>
      <c r="H152" s="178"/>
      <c r="I152" s="178"/>
      <c r="J152" s="179"/>
      <c r="K152" s="177"/>
      <c r="L152" s="178"/>
      <c r="M152" s="178"/>
      <c r="N152" s="178"/>
      <c r="O152" s="180"/>
      <c r="P152" s="214"/>
      <c r="Q152" s="178"/>
      <c r="R152" s="178"/>
      <c r="S152" s="178"/>
      <c r="T152" s="180"/>
      <c r="U152" s="177"/>
      <c r="V152" s="178"/>
      <c r="W152" s="178"/>
      <c r="X152" s="178"/>
      <c r="Y152" s="180"/>
      <c r="Z152" s="214"/>
      <c r="AA152" s="178"/>
      <c r="AB152" s="178"/>
      <c r="AC152" s="178"/>
      <c r="AD152" s="180"/>
      <c r="AH152" s="60">
        <f t="shared" si="5"/>
        <v>0</v>
      </c>
      <c r="AJ152" s="61">
        <f t="shared" si="6"/>
        <v>0</v>
      </c>
      <c r="AK152" s="62">
        <f t="shared" si="7"/>
        <v>0</v>
      </c>
      <c r="AL152" s="63">
        <f t="shared" si="8"/>
        <v>0</v>
      </c>
      <c r="AM152" s="64">
        <f t="shared" si="9"/>
        <v>0</v>
      </c>
    </row>
    <row r="153" spans="3:39" ht="15" customHeight="1" x14ac:dyDescent="0.25">
      <c r="C153" s="86" t="s">
        <v>270</v>
      </c>
      <c r="D153" s="177"/>
      <c r="E153" s="178"/>
      <c r="F153" s="178"/>
      <c r="G153" s="178"/>
      <c r="H153" s="178"/>
      <c r="I153" s="178"/>
      <c r="J153" s="179"/>
      <c r="K153" s="177"/>
      <c r="L153" s="178"/>
      <c r="M153" s="178"/>
      <c r="N153" s="178"/>
      <c r="O153" s="180"/>
      <c r="P153" s="214"/>
      <c r="Q153" s="178"/>
      <c r="R153" s="178"/>
      <c r="S153" s="178"/>
      <c r="T153" s="180"/>
      <c r="U153" s="177"/>
      <c r="V153" s="178"/>
      <c r="W153" s="178"/>
      <c r="X153" s="178"/>
      <c r="Y153" s="180"/>
      <c r="Z153" s="214"/>
      <c r="AA153" s="178"/>
      <c r="AB153" s="178"/>
      <c r="AC153" s="178"/>
      <c r="AD153" s="180"/>
      <c r="AH153" s="60">
        <f t="shared" si="5"/>
        <v>0</v>
      </c>
      <c r="AJ153" s="61">
        <f t="shared" si="6"/>
        <v>0</v>
      </c>
      <c r="AK153" s="62">
        <f t="shared" si="7"/>
        <v>0</v>
      </c>
      <c r="AL153" s="63">
        <f t="shared" si="8"/>
        <v>0</v>
      </c>
      <c r="AM153" s="64">
        <f t="shared" si="9"/>
        <v>0</v>
      </c>
    </row>
    <row r="154" spans="3:39" ht="15" customHeight="1" x14ac:dyDescent="0.25">
      <c r="C154" s="86" t="s">
        <v>271</v>
      </c>
      <c r="D154" s="177"/>
      <c r="E154" s="178"/>
      <c r="F154" s="178"/>
      <c r="G154" s="178"/>
      <c r="H154" s="178"/>
      <c r="I154" s="178"/>
      <c r="J154" s="179"/>
      <c r="K154" s="177"/>
      <c r="L154" s="178"/>
      <c r="M154" s="178"/>
      <c r="N154" s="178"/>
      <c r="O154" s="180"/>
      <c r="P154" s="214"/>
      <c r="Q154" s="178"/>
      <c r="R154" s="178"/>
      <c r="S154" s="178"/>
      <c r="T154" s="180"/>
      <c r="U154" s="177"/>
      <c r="V154" s="178"/>
      <c r="W154" s="178"/>
      <c r="X154" s="178"/>
      <c r="Y154" s="180"/>
      <c r="Z154" s="214"/>
      <c r="AA154" s="178"/>
      <c r="AB154" s="178"/>
      <c r="AC154" s="178"/>
      <c r="AD154" s="180"/>
      <c r="AH154" s="60">
        <f t="shared" si="5"/>
        <v>0</v>
      </c>
      <c r="AJ154" s="61">
        <f t="shared" si="6"/>
        <v>0</v>
      </c>
      <c r="AK154" s="62">
        <f t="shared" si="7"/>
        <v>0</v>
      </c>
      <c r="AL154" s="63">
        <f t="shared" si="8"/>
        <v>0</v>
      </c>
      <c r="AM154" s="64">
        <f t="shared" si="9"/>
        <v>0</v>
      </c>
    </row>
    <row r="155" spans="3:39" ht="15" customHeight="1" x14ac:dyDescent="0.25">
      <c r="C155" s="86" t="s">
        <v>272</v>
      </c>
      <c r="D155" s="177"/>
      <c r="E155" s="178"/>
      <c r="F155" s="178"/>
      <c r="G155" s="178"/>
      <c r="H155" s="178"/>
      <c r="I155" s="178"/>
      <c r="J155" s="179"/>
      <c r="K155" s="177"/>
      <c r="L155" s="178"/>
      <c r="M155" s="178"/>
      <c r="N155" s="178"/>
      <c r="O155" s="180"/>
      <c r="P155" s="214"/>
      <c r="Q155" s="178"/>
      <c r="R155" s="178"/>
      <c r="S155" s="178"/>
      <c r="T155" s="180"/>
      <c r="U155" s="177"/>
      <c r="V155" s="178"/>
      <c r="W155" s="178"/>
      <c r="X155" s="178"/>
      <c r="Y155" s="180"/>
      <c r="Z155" s="214"/>
      <c r="AA155" s="178"/>
      <c r="AB155" s="178"/>
      <c r="AC155" s="178"/>
      <c r="AD155" s="180"/>
      <c r="AH155" s="60">
        <f t="shared" si="5"/>
        <v>0</v>
      </c>
      <c r="AJ155" s="61">
        <f t="shared" si="6"/>
        <v>0</v>
      </c>
      <c r="AK155" s="62">
        <f t="shared" si="7"/>
        <v>0</v>
      </c>
      <c r="AL155" s="63">
        <f t="shared" si="8"/>
        <v>0</v>
      </c>
      <c r="AM155" s="64">
        <f t="shared" si="9"/>
        <v>0</v>
      </c>
    </row>
    <row r="156" spans="3:39" ht="15" customHeight="1" x14ac:dyDescent="0.25">
      <c r="C156" s="86" t="s">
        <v>273</v>
      </c>
      <c r="D156" s="177"/>
      <c r="E156" s="178"/>
      <c r="F156" s="178"/>
      <c r="G156" s="178"/>
      <c r="H156" s="178"/>
      <c r="I156" s="178"/>
      <c r="J156" s="179"/>
      <c r="K156" s="177"/>
      <c r="L156" s="178"/>
      <c r="M156" s="178"/>
      <c r="N156" s="178"/>
      <c r="O156" s="180"/>
      <c r="P156" s="214"/>
      <c r="Q156" s="178"/>
      <c r="R156" s="178"/>
      <c r="S156" s="178"/>
      <c r="T156" s="180"/>
      <c r="U156" s="177"/>
      <c r="V156" s="178"/>
      <c r="W156" s="178"/>
      <c r="X156" s="178"/>
      <c r="Y156" s="180"/>
      <c r="Z156" s="214"/>
      <c r="AA156" s="178"/>
      <c r="AB156" s="178"/>
      <c r="AC156" s="178"/>
      <c r="AD156" s="180"/>
      <c r="AH156" s="60">
        <f t="shared" si="5"/>
        <v>0</v>
      </c>
      <c r="AJ156" s="61">
        <f t="shared" si="6"/>
        <v>0</v>
      </c>
      <c r="AK156" s="62">
        <f t="shared" si="7"/>
        <v>0</v>
      </c>
      <c r="AL156" s="63">
        <f t="shared" si="8"/>
        <v>0</v>
      </c>
      <c r="AM156" s="64">
        <f t="shared" si="9"/>
        <v>0</v>
      </c>
    </row>
    <row r="157" spans="3:39" ht="15" customHeight="1" x14ac:dyDescent="0.25">
      <c r="C157" s="86" t="s">
        <v>274</v>
      </c>
      <c r="D157" s="177"/>
      <c r="E157" s="178"/>
      <c r="F157" s="178"/>
      <c r="G157" s="178"/>
      <c r="H157" s="178"/>
      <c r="I157" s="178"/>
      <c r="J157" s="179"/>
      <c r="K157" s="177"/>
      <c r="L157" s="178"/>
      <c r="M157" s="178"/>
      <c r="N157" s="178"/>
      <c r="O157" s="180"/>
      <c r="P157" s="214"/>
      <c r="Q157" s="178"/>
      <c r="R157" s="178"/>
      <c r="S157" s="178"/>
      <c r="T157" s="180"/>
      <c r="U157" s="177"/>
      <c r="V157" s="178"/>
      <c r="W157" s="178"/>
      <c r="X157" s="178"/>
      <c r="Y157" s="180"/>
      <c r="Z157" s="214"/>
      <c r="AA157" s="178"/>
      <c r="AB157" s="178"/>
      <c r="AC157" s="178"/>
      <c r="AD157" s="180"/>
      <c r="AH157" s="60">
        <f t="shared" si="5"/>
        <v>0</v>
      </c>
      <c r="AJ157" s="61">
        <f t="shared" si="6"/>
        <v>0</v>
      </c>
      <c r="AK157" s="62">
        <f t="shared" si="7"/>
        <v>0</v>
      </c>
      <c r="AL157" s="63">
        <f t="shared" si="8"/>
        <v>0</v>
      </c>
      <c r="AM157" s="64">
        <f t="shared" si="9"/>
        <v>0</v>
      </c>
    </row>
    <row r="158" spans="3:39" ht="15" customHeight="1" x14ac:dyDescent="0.25">
      <c r="C158" s="86" t="s">
        <v>275</v>
      </c>
      <c r="D158" s="177"/>
      <c r="E158" s="178"/>
      <c r="F158" s="178"/>
      <c r="G158" s="178"/>
      <c r="H158" s="178"/>
      <c r="I158" s="178"/>
      <c r="J158" s="179"/>
      <c r="K158" s="177"/>
      <c r="L158" s="178"/>
      <c r="M158" s="178"/>
      <c r="N158" s="178"/>
      <c r="O158" s="180"/>
      <c r="P158" s="214"/>
      <c r="Q158" s="178"/>
      <c r="R158" s="178"/>
      <c r="S158" s="178"/>
      <c r="T158" s="180"/>
      <c r="U158" s="177"/>
      <c r="V158" s="178"/>
      <c r="W158" s="178"/>
      <c r="X158" s="178"/>
      <c r="Y158" s="180"/>
      <c r="Z158" s="214"/>
      <c r="AA158" s="178"/>
      <c r="AB158" s="178"/>
      <c r="AC158" s="178"/>
      <c r="AD158" s="180"/>
      <c r="AH158" s="60">
        <f t="shared" si="5"/>
        <v>0</v>
      </c>
      <c r="AJ158" s="61">
        <f t="shared" si="6"/>
        <v>0</v>
      </c>
      <c r="AK158" s="62">
        <f t="shared" si="7"/>
        <v>0</v>
      </c>
      <c r="AL158" s="63">
        <f t="shared" si="8"/>
        <v>0</v>
      </c>
      <c r="AM158" s="64">
        <f t="shared" si="9"/>
        <v>0</v>
      </c>
    </row>
    <row r="159" spans="3:39" ht="15" customHeight="1" x14ac:dyDescent="0.25">
      <c r="C159" s="86" t="s">
        <v>276</v>
      </c>
      <c r="D159" s="177"/>
      <c r="E159" s="178"/>
      <c r="F159" s="178"/>
      <c r="G159" s="178"/>
      <c r="H159" s="178"/>
      <c r="I159" s="178"/>
      <c r="J159" s="179"/>
      <c r="K159" s="177"/>
      <c r="L159" s="178"/>
      <c r="M159" s="178"/>
      <c r="N159" s="178"/>
      <c r="O159" s="180"/>
      <c r="P159" s="214"/>
      <c r="Q159" s="178"/>
      <c r="R159" s="178"/>
      <c r="S159" s="178"/>
      <c r="T159" s="180"/>
      <c r="U159" s="177"/>
      <c r="V159" s="178"/>
      <c r="W159" s="178"/>
      <c r="X159" s="178"/>
      <c r="Y159" s="180"/>
      <c r="Z159" s="214"/>
      <c r="AA159" s="178"/>
      <c r="AB159" s="178"/>
      <c r="AC159" s="178"/>
      <c r="AD159" s="180"/>
      <c r="AH159" s="60">
        <f t="shared" si="5"/>
        <v>0</v>
      </c>
      <c r="AJ159" s="61">
        <f t="shared" si="6"/>
        <v>0</v>
      </c>
      <c r="AK159" s="62">
        <f t="shared" si="7"/>
        <v>0</v>
      </c>
      <c r="AL159" s="63">
        <f t="shared" si="8"/>
        <v>0</v>
      </c>
      <c r="AM159" s="64">
        <f t="shared" si="9"/>
        <v>0</v>
      </c>
    </row>
    <row r="160" spans="3:39" ht="15" customHeight="1" x14ac:dyDescent="0.25">
      <c r="C160" s="86" t="s">
        <v>277</v>
      </c>
      <c r="D160" s="177"/>
      <c r="E160" s="178"/>
      <c r="F160" s="178"/>
      <c r="G160" s="178"/>
      <c r="H160" s="178"/>
      <c r="I160" s="178"/>
      <c r="J160" s="179"/>
      <c r="K160" s="177"/>
      <c r="L160" s="178"/>
      <c r="M160" s="178"/>
      <c r="N160" s="178"/>
      <c r="O160" s="180"/>
      <c r="P160" s="214"/>
      <c r="Q160" s="178"/>
      <c r="R160" s="178"/>
      <c r="S160" s="178"/>
      <c r="T160" s="180"/>
      <c r="U160" s="177"/>
      <c r="V160" s="178"/>
      <c r="W160" s="178"/>
      <c r="X160" s="178"/>
      <c r="Y160" s="180"/>
      <c r="Z160" s="214"/>
      <c r="AA160" s="178"/>
      <c r="AB160" s="178"/>
      <c r="AC160" s="178"/>
      <c r="AD160" s="180"/>
      <c r="AH160" s="60">
        <f t="shared" si="5"/>
        <v>0</v>
      </c>
      <c r="AJ160" s="61">
        <f t="shared" si="6"/>
        <v>0</v>
      </c>
      <c r="AK160" s="62">
        <f t="shared" si="7"/>
        <v>0</v>
      </c>
      <c r="AL160" s="63">
        <f t="shared" si="8"/>
        <v>0</v>
      </c>
      <c r="AM160" s="64">
        <f t="shared" si="9"/>
        <v>0</v>
      </c>
    </row>
    <row r="161" spans="3:39" ht="15" customHeight="1" x14ac:dyDescent="0.25">
      <c r="C161" s="87" t="s">
        <v>278</v>
      </c>
      <c r="D161" s="177"/>
      <c r="E161" s="178"/>
      <c r="F161" s="178"/>
      <c r="G161" s="178"/>
      <c r="H161" s="178"/>
      <c r="I161" s="178"/>
      <c r="J161" s="179"/>
      <c r="K161" s="177"/>
      <c r="L161" s="178"/>
      <c r="M161" s="178"/>
      <c r="N161" s="178"/>
      <c r="O161" s="180"/>
      <c r="P161" s="214"/>
      <c r="Q161" s="178"/>
      <c r="R161" s="178"/>
      <c r="S161" s="178"/>
      <c r="T161" s="180"/>
      <c r="U161" s="177"/>
      <c r="V161" s="178"/>
      <c r="W161" s="178"/>
      <c r="X161" s="178"/>
      <c r="Y161" s="180"/>
      <c r="Z161" s="214"/>
      <c r="AA161" s="178"/>
      <c r="AB161" s="178"/>
      <c r="AC161" s="178"/>
      <c r="AD161" s="180"/>
      <c r="AH161" s="60">
        <f t="shared" si="5"/>
        <v>0</v>
      </c>
      <c r="AJ161" s="61">
        <f t="shared" si="6"/>
        <v>0</v>
      </c>
      <c r="AK161" s="62">
        <f t="shared" si="7"/>
        <v>0</v>
      </c>
      <c r="AL161" s="63">
        <f t="shared" si="8"/>
        <v>0</v>
      </c>
      <c r="AM161" s="64">
        <f t="shared" si="9"/>
        <v>0</v>
      </c>
    </row>
    <row r="162" spans="3:39" ht="15" customHeight="1" x14ac:dyDescent="0.25">
      <c r="C162" s="87" t="s">
        <v>279</v>
      </c>
      <c r="D162" s="177"/>
      <c r="E162" s="178"/>
      <c r="F162" s="178"/>
      <c r="G162" s="178"/>
      <c r="H162" s="178"/>
      <c r="I162" s="178"/>
      <c r="J162" s="179"/>
      <c r="K162" s="177"/>
      <c r="L162" s="178"/>
      <c r="M162" s="178"/>
      <c r="N162" s="178"/>
      <c r="O162" s="180"/>
      <c r="P162" s="214"/>
      <c r="Q162" s="178"/>
      <c r="R162" s="178"/>
      <c r="S162" s="178"/>
      <c r="T162" s="180"/>
      <c r="U162" s="177"/>
      <c r="V162" s="178"/>
      <c r="W162" s="178"/>
      <c r="X162" s="178"/>
      <c r="Y162" s="180"/>
      <c r="Z162" s="214"/>
      <c r="AA162" s="178"/>
      <c r="AB162" s="178"/>
      <c r="AC162" s="178"/>
      <c r="AD162" s="180"/>
      <c r="AH162" s="60">
        <f t="shared" si="5"/>
        <v>0</v>
      </c>
      <c r="AJ162" s="61">
        <f t="shared" si="6"/>
        <v>0</v>
      </c>
      <c r="AK162" s="62">
        <f t="shared" si="7"/>
        <v>0</v>
      </c>
      <c r="AL162" s="63">
        <f t="shared" si="8"/>
        <v>0</v>
      </c>
      <c r="AM162" s="64">
        <f t="shared" si="9"/>
        <v>0</v>
      </c>
    </row>
    <row r="163" spans="3:39" ht="15" customHeight="1" x14ac:dyDescent="0.25">
      <c r="C163" s="87" t="s">
        <v>280</v>
      </c>
      <c r="D163" s="177"/>
      <c r="E163" s="178"/>
      <c r="F163" s="178"/>
      <c r="G163" s="178"/>
      <c r="H163" s="178"/>
      <c r="I163" s="178"/>
      <c r="J163" s="179"/>
      <c r="K163" s="177"/>
      <c r="L163" s="178"/>
      <c r="M163" s="178"/>
      <c r="N163" s="178"/>
      <c r="O163" s="180"/>
      <c r="P163" s="214"/>
      <c r="Q163" s="178"/>
      <c r="R163" s="178"/>
      <c r="S163" s="178"/>
      <c r="T163" s="180"/>
      <c r="U163" s="177"/>
      <c r="V163" s="178"/>
      <c r="W163" s="178"/>
      <c r="X163" s="178"/>
      <c r="Y163" s="180"/>
      <c r="Z163" s="214"/>
      <c r="AA163" s="178"/>
      <c r="AB163" s="178"/>
      <c r="AC163" s="178"/>
      <c r="AD163" s="180"/>
      <c r="AH163" s="60">
        <f t="shared" si="5"/>
        <v>0</v>
      </c>
      <c r="AJ163" s="61">
        <f t="shared" si="6"/>
        <v>0</v>
      </c>
      <c r="AK163" s="62">
        <f t="shared" si="7"/>
        <v>0</v>
      </c>
      <c r="AL163" s="63">
        <f t="shared" si="8"/>
        <v>0</v>
      </c>
      <c r="AM163" s="64">
        <f t="shared" si="9"/>
        <v>0</v>
      </c>
    </row>
    <row r="164" spans="3:39" ht="15" customHeight="1" x14ac:dyDescent="0.25">
      <c r="C164" s="87" t="s">
        <v>281</v>
      </c>
      <c r="D164" s="177"/>
      <c r="E164" s="178"/>
      <c r="F164" s="178"/>
      <c r="G164" s="178"/>
      <c r="H164" s="178"/>
      <c r="I164" s="178"/>
      <c r="J164" s="179"/>
      <c r="K164" s="177"/>
      <c r="L164" s="178"/>
      <c r="M164" s="178"/>
      <c r="N164" s="178"/>
      <c r="O164" s="180"/>
      <c r="P164" s="214"/>
      <c r="Q164" s="178"/>
      <c r="R164" s="178"/>
      <c r="S164" s="178"/>
      <c r="T164" s="180"/>
      <c r="U164" s="177"/>
      <c r="V164" s="178"/>
      <c r="W164" s="178"/>
      <c r="X164" s="178"/>
      <c r="Y164" s="180"/>
      <c r="Z164" s="214"/>
      <c r="AA164" s="178"/>
      <c r="AB164" s="178"/>
      <c r="AC164" s="178"/>
      <c r="AD164" s="180"/>
      <c r="AH164" s="60">
        <f t="shared" si="5"/>
        <v>0</v>
      </c>
      <c r="AJ164" s="61">
        <f t="shared" si="6"/>
        <v>0</v>
      </c>
      <c r="AK164" s="62">
        <f t="shared" si="7"/>
        <v>0</v>
      </c>
      <c r="AL164" s="63">
        <f t="shared" si="8"/>
        <v>0</v>
      </c>
      <c r="AM164" s="64">
        <f t="shared" si="9"/>
        <v>0</v>
      </c>
    </row>
    <row r="165" spans="3:39" ht="15" customHeight="1" x14ac:dyDescent="0.25">
      <c r="C165" s="87" t="s">
        <v>282</v>
      </c>
      <c r="D165" s="177"/>
      <c r="E165" s="178"/>
      <c r="F165" s="178"/>
      <c r="G165" s="178"/>
      <c r="H165" s="178"/>
      <c r="I165" s="178"/>
      <c r="J165" s="179"/>
      <c r="K165" s="177"/>
      <c r="L165" s="178"/>
      <c r="M165" s="178"/>
      <c r="N165" s="178"/>
      <c r="O165" s="180"/>
      <c r="P165" s="214"/>
      <c r="Q165" s="178"/>
      <c r="R165" s="178"/>
      <c r="S165" s="178"/>
      <c r="T165" s="180"/>
      <c r="U165" s="177"/>
      <c r="V165" s="178"/>
      <c r="W165" s="178"/>
      <c r="X165" s="178"/>
      <c r="Y165" s="180"/>
      <c r="Z165" s="214"/>
      <c r="AA165" s="178"/>
      <c r="AB165" s="178"/>
      <c r="AC165" s="178"/>
      <c r="AD165" s="180"/>
      <c r="AH165" s="60">
        <f t="shared" si="5"/>
        <v>0</v>
      </c>
      <c r="AJ165" s="61">
        <f t="shared" si="6"/>
        <v>0</v>
      </c>
      <c r="AK165" s="62">
        <f t="shared" si="7"/>
        <v>0</v>
      </c>
      <c r="AL165" s="63">
        <f t="shared" si="8"/>
        <v>0</v>
      </c>
      <c r="AM165" s="64">
        <f t="shared" si="9"/>
        <v>0</v>
      </c>
    </row>
    <row r="166" spans="3:39" ht="15" customHeight="1" x14ac:dyDescent="0.25">
      <c r="C166" s="87" t="s">
        <v>283</v>
      </c>
      <c r="D166" s="177"/>
      <c r="E166" s="178"/>
      <c r="F166" s="178"/>
      <c r="G166" s="178"/>
      <c r="H166" s="178"/>
      <c r="I166" s="178"/>
      <c r="J166" s="179"/>
      <c r="K166" s="177"/>
      <c r="L166" s="178"/>
      <c r="M166" s="178"/>
      <c r="N166" s="178"/>
      <c r="O166" s="180"/>
      <c r="P166" s="214"/>
      <c r="Q166" s="178"/>
      <c r="R166" s="178"/>
      <c r="S166" s="178"/>
      <c r="T166" s="180"/>
      <c r="U166" s="177"/>
      <c r="V166" s="178"/>
      <c r="W166" s="178"/>
      <c r="X166" s="178"/>
      <c r="Y166" s="180"/>
      <c r="Z166" s="214"/>
      <c r="AA166" s="178"/>
      <c r="AB166" s="178"/>
      <c r="AC166" s="178"/>
      <c r="AD166" s="180"/>
      <c r="AH166" s="60">
        <f t="shared" si="5"/>
        <v>0</v>
      </c>
      <c r="AJ166" s="61">
        <f t="shared" si="6"/>
        <v>0</v>
      </c>
      <c r="AK166" s="62">
        <f t="shared" si="7"/>
        <v>0</v>
      </c>
      <c r="AL166" s="63">
        <f t="shared" si="8"/>
        <v>0</v>
      </c>
      <c r="AM166" s="64">
        <f t="shared" si="9"/>
        <v>0</v>
      </c>
    </row>
    <row r="167" spans="3:39" ht="15" customHeight="1" x14ac:dyDescent="0.25">
      <c r="C167" s="87" t="s">
        <v>284</v>
      </c>
      <c r="D167" s="177"/>
      <c r="E167" s="178"/>
      <c r="F167" s="178"/>
      <c r="G167" s="178"/>
      <c r="H167" s="178"/>
      <c r="I167" s="178"/>
      <c r="J167" s="179"/>
      <c r="K167" s="177"/>
      <c r="L167" s="178"/>
      <c r="M167" s="178"/>
      <c r="N167" s="178"/>
      <c r="O167" s="180"/>
      <c r="P167" s="214"/>
      <c r="Q167" s="178"/>
      <c r="R167" s="178"/>
      <c r="S167" s="178"/>
      <c r="T167" s="180"/>
      <c r="U167" s="177"/>
      <c r="V167" s="178"/>
      <c r="W167" s="178"/>
      <c r="X167" s="178"/>
      <c r="Y167" s="180"/>
      <c r="Z167" s="214"/>
      <c r="AA167" s="178"/>
      <c r="AB167" s="178"/>
      <c r="AC167" s="178"/>
      <c r="AD167" s="180"/>
      <c r="AH167" s="60">
        <f t="shared" si="5"/>
        <v>0</v>
      </c>
      <c r="AJ167" s="61">
        <f t="shared" si="6"/>
        <v>0</v>
      </c>
      <c r="AK167" s="62">
        <f t="shared" si="7"/>
        <v>0</v>
      </c>
      <c r="AL167" s="63">
        <f t="shared" si="8"/>
        <v>0</v>
      </c>
      <c r="AM167" s="64">
        <f t="shared" si="9"/>
        <v>0</v>
      </c>
    </row>
    <row r="168" spans="3:39" ht="15" customHeight="1" x14ac:dyDescent="0.25">
      <c r="C168" s="87" t="s">
        <v>285</v>
      </c>
      <c r="D168" s="177"/>
      <c r="E168" s="178"/>
      <c r="F168" s="178"/>
      <c r="G168" s="178"/>
      <c r="H168" s="178"/>
      <c r="I168" s="178"/>
      <c r="J168" s="179"/>
      <c r="K168" s="177"/>
      <c r="L168" s="178"/>
      <c r="M168" s="178"/>
      <c r="N168" s="178"/>
      <c r="O168" s="180"/>
      <c r="P168" s="214"/>
      <c r="Q168" s="178"/>
      <c r="R168" s="178"/>
      <c r="S168" s="178"/>
      <c r="T168" s="180"/>
      <c r="U168" s="177"/>
      <c r="V168" s="178"/>
      <c r="W168" s="178"/>
      <c r="X168" s="178"/>
      <c r="Y168" s="180"/>
      <c r="Z168" s="214"/>
      <c r="AA168" s="178"/>
      <c r="AB168" s="178"/>
      <c r="AC168" s="178"/>
      <c r="AD168" s="180"/>
      <c r="AH168" s="60">
        <f t="shared" si="5"/>
        <v>0</v>
      </c>
      <c r="AJ168" s="61">
        <f t="shared" si="6"/>
        <v>0</v>
      </c>
      <c r="AK168" s="62">
        <f t="shared" si="7"/>
        <v>0</v>
      </c>
      <c r="AL168" s="63">
        <f t="shared" si="8"/>
        <v>0</v>
      </c>
      <c r="AM168" s="64">
        <f t="shared" si="9"/>
        <v>0</v>
      </c>
    </row>
    <row r="169" spans="3:39" ht="15" customHeight="1" x14ac:dyDescent="0.25">
      <c r="C169" s="87" t="s">
        <v>286</v>
      </c>
      <c r="D169" s="177"/>
      <c r="E169" s="178"/>
      <c r="F169" s="178"/>
      <c r="G169" s="178"/>
      <c r="H169" s="178"/>
      <c r="I169" s="178"/>
      <c r="J169" s="179"/>
      <c r="K169" s="177"/>
      <c r="L169" s="178"/>
      <c r="M169" s="178"/>
      <c r="N169" s="178"/>
      <c r="O169" s="180"/>
      <c r="P169" s="214"/>
      <c r="Q169" s="178"/>
      <c r="R169" s="178"/>
      <c r="S169" s="178"/>
      <c r="T169" s="180"/>
      <c r="U169" s="177"/>
      <c r="V169" s="178"/>
      <c r="W169" s="178"/>
      <c r="X169" s="178"/>
      <c r="Y169" s="180"/>
      <c r="Z169" s="214"/>
      <c r="AA169" s="178"/>
      <c r="AB169" s="178"/>
      <c r="AC169" s="178"/>
      <c r="AD169" s="180"/>
      <c r="AH169" s="60">
        <f t="shared" si="5"/>
        <v>0</v>
      </c>
      <c r="AJ169" s="61">
        <f t="shared" si="6"/>
        <v>0</v>
      </c>
      <c r="AK169" s="62">
        <f t="shared" si="7"/>
        <v>0</v>
      </c>
      <c r="AL169" s="63">
        <f t="shared" si="8"/>
        <v>0</v>
      </c>
      <c r="AM169" s="64">
        <f t="shared" si="9"/>
        <v>0</v>
      </c>
    </row>
    <row r="170" spans="3:39" ht="15" customHeight="1" x14ac:dyDescent="0.25">
      <c r="C170" s="87" t="s">
        <v>287</v>
      </c>
      <c r="D170" s="177"/>
      <c r="E170" s="178"/>
      <c r="F170" s="178"/>
      <c r="G170" s="178"/>
      <c r="H170" s="178"/>
      <c r="I170" s="178"/>
      <c r="J170" s="179"/>
      <c r="K170" s="177"/>
      <c r="L170" s="178"/>
      <c r="M170" s="178"/>
      <c r="N170" s="178"/>
      <c r="O170" s="180"/>
      <c r="P170" s="214"/>
      <c r="Q170" s="178"/>
      <c r="R170" s="178"/>
      <c r="S170" s="178"/>
      <c r="T170" s="180"/>
      <c r="U170" s="177"/>
      <c r="V170" s="178"/>
      <c r="W170" s="178"/>
      <c r="X170" s="178"/>
      <c r="Y170" s="180"/>
      <c r="Z170" s="214"/>
      <c r="AA170" s="178"/>
      <c r="AB170" s="178"/>
      <c r="AC170" s="178"/>
      <c r="AD170" s="180"/>
      <c r="AH170" s="60">
        <f t="shared" si="5"/>
        <v>0</v>
      </c>
      <c r="AJ170" s="61">
        <f t="shared" si="6"/>
        <v>0</v>
      </c>
      <c r="AK170" s="62">
        <f t="shared" si="7"/>
        <v>0</v>
      </c>
      <c r="AL170" s="63">
        <f t="shared" si="8"/>
        <v>0</v>
      </c>
      <c r="AM170" s="64">
        <f t="shared" si="9"/>
        <v>0</v>
      </c>
    </row>
    <row r="171" spans="3:39" ht="15" customHeight="1" x14ac:dyDescent="0.25">
      <c r="C171" s="87" t="s">
        <v>288</v>
      </c>
      <c r="D171" s="177"/>
      <c r="E171" s="178"/>
      <c r="F171" s="178"/>
      <c r="G171" s="178"/>
      <c r="H171" s="178"/>
      <c r="I171" s="178"/>
      <c r="J171" s="179"/>
      <c r="K171" s="177"/>
      <c r="L171" s="178"/>
      <c r="M171" s="178"/>
      <c r="N171" s="178"/>
      <c r="O171" s="180"/>
      <c r="P171" s="214"/>
      <c r="Q171" s="178"/>
      <c r="R171" s="178"/>
      <c r="S171" s="178"/>
      <c r="T171" s="180"/>
      <c r="U171" s="177"/>
      <c r="V171" s="178"/>
      <c r="W171" s="178"/>
      <c r="X171" s="178"/>
      <c r="Y171" s="180"/>
      <c r="Z171" s="214"/>
      <c r="AA171" s="178"/>
      <c r="AB171" s="178"/>
      <c r="AC171" s="178"/>
      <c r="AD171" s="180"/>
      <c r="AH171" s="60">
        <f t="shared" si="5"/>
        <v>0</v>
      </c>
      <c r="AJ171" s="61">
        <f t="shared" si="6"/>
        <v>0</v>
      </c>
      <c r="AK171" s="62">
        <f t="shared" si="7"/>
        <v>0</v>
      </c>
      <c r="AL171" s="63">
        <f t="shared" si="8"/>
        <v>0</v>
      </c>
      <c r="AM171" s="64">
        <f t="shared" si="9"/>
        <v>0</v>
      </c>
    </row>
    <row r="172" spans="3:39" ht="15" customHeight="1" x14ac:dyDescent="0.25">
      <c r="C172" s="87" t="s">
        <v>289</v>
      </c>
      <c r="D172" s="177"/>
      <c r="E172" s="178"/>
      <c r="F172" s="178"/>
      <c r="G172" s="178"/>
      <c r="H172" s="178"/>
      <c r="I172" s="178"/>
      <c r="J172" s="179"/>
      <c r="K172" s="177"/>
      <c r="L172" s="178"/>
      <c r="M172" s="178"/>
      <c r="N172" s="178"/>
      <c r="O172" s="180"/>
      <c r="P172" s="214"/>
      <c r="Q172" s="178"/>
      <c r="R172" s="178"/>
      <c r="S172" s="178"/>
      <c r="T172" s="180"/>
      <c r="U172" s="177"/>
      <c r="V172" s="178"/>
      <c r="W172" s="178"/>
      <c r="X172" s="178"/>
      <c r="Y172" s="180"/>
      <c r="Z172" s="214"/>
      <c r="AA172" s="178"/>
      <c r="AB172" s="178"/>
      <c r="AC172" s="178"/>
      <c r="AD172" s="180"/>
      <c r="AH172" s="60">
        <f t="shared" si="5"/>
        <v>0</v>
      </c>
      <c r="AJ172" s="61">
        <f t="shared" si="6"/>
        <v>0</v>
      </c>
      <c r="AK172" s="62">
        <f t="shared" si="7"/>
        <v>0</v>
      </c>
      <c r="AL172" s="63">
        <f t="shared" si="8"/>
        <v>0</v>
      </c>
      <c r="AM172" s="64">
        <f t="shared" si="9"/>
        <v>0</v>
      </c>
    </row>
    <row r="173" spans="3:39" ht="15" customHeight="1" x14ac:dyDescent="0.25">
      <c r="C173" s="87" t="s">
        <v>290</v>
      </c>
      <c r="D173" s="177"/>
      <c r="E173" s="178"/>
      <c r="F173" s="178"/>
      <c r="G173" s="178"/>
      <c r="H173" s="178"/>
      <c r="I173" s="178"/>
      <c r="J173" s="179"/>
      <c r="K173" s="177"/>
      <c r="L173" s="178"/>
      <c r="M173" s="178"/>
      <c r="N173" s="178"/>
      <c r="O173" s="180"/>
      <c r="P173" s="214"/>
      <c r="Q173" s="178"/>
      <c r="R173" s="178"/>
      <c r="S173" s="178"/>
      <c r="T173" s="180"/>
      <c r="U173" s="177"/>
      <c r="V173" s="178"/>
      <c r="W173" s="178"/>
      <c r="X173" s="178"/>
      <c r="Y173" s="180"/>
      <c r="Z173" s="214"/>
      <c r="AA173" s="178"/>
      <c r="AB173" s="178"/>
      <c r="AC173" s="178"/>
      <c r="AD173" s="180"/>
      <c r="AH173" s="60">
        <f t="shared" si="5"/>
        <v>0</v>
      </c>
      <c r="AJ173" s="61">
        <f t="shared" si="6"/>
        <v>0</v>
      </c>
      <c r="AK173" s="62">
        <f t="shared" si="7"/>
        <v>0</v>
      </c>
      <c r="AL173" s="63">
        <f t="shared" si="8"/>
        <v>0</v>
      </c>
      <c r="AM173" s="64">
        <f t="shared" si="9"/>
        <v>0</v>
      </c>
    </row>
    <row r="174" spans="3:39" ht="15" customHeight="1" x14ac:dyDescent="0.25">
      <c r="C174" s="87" t="s">
        <v>291</v>
      </c>
      <c r="D174" s="177"/>
      <c r="E174" s="178"/>
      <c r="F174" s="178"/>
      <c r="G174" s="178"/>
      <c r="H174" s="178"/>
      <c r="I174" s="178"/>
      <c r="J174" s="179"/>
      <c r="K174" s="177"/>
      <c r="L174" s="178"/>
      <c r="M174" s="178"/>
      <c r="N174" s="178"/>
      <c r="O174" s="180"/>
      <c r="P174" s="214"/>
      <c r="Q174" s="178"/>
      <c r="R174" s="178"/>
      <c r="S174" s="178"/>
      <c r="T174" s="180"/>
      <c r="U174" s="177"/>
      <c r="V174" s="178"/>
      <c r="W174" s="178"/>
      <c r="X174" s="178"/>
      <c r="Y174" s="180"/>
      <c r="Z174" s="214"/>
      <c r="AA174" s="178"/>
      <c r="AB174" s="178"/>
      <c r="AC174" s="178"/>
      <c r="AD174" s="180"/>
      <c r="AH174" s="60">
        <f t="shared" si="5"/>
        <v>0</v>
      </c>
      <c r="AJ174" s="61">
        <f t="shared" si="6"/>
        <v>0</v>
      </c>
      <c r="AK174" s="62">
        <f t="shared" si="7"/>
        <v>0</v>
      </c>
      <c r="AL174" s="63">
        <f t="shared" si="8"/>
        <v>0</v>
      </c>
      <c r="AM174" s="64">
        <f t="shared" si="9"/>
        <v>0</v>
      </c>
    </row>
    <row r="175" spans="3:39" ht="15" customHeight="1" x14ac:dyDescent="0.25">
      <c r="C175" s="87" t="s">
        <v>292</v>
      </c>
      <c r="D175" s="177"/>
      <c r="E175" s="178"/>
      <c r="F175" s="178"/>
      <c r="G175" s="178"/>
      <c r="H175" s="178"/>
      <c r="I175" s="178"/>
      <c r="J175" s="179"/>
      <c r="K175" s="177"/>
      <c r="L175" s="178"/>
      <c r="M175" s="178"/>
      <c r="N175" s="178"/>
      <c r="O175" s="180"/>
      <c r="P175" s="214"/>
      <c r="Q175" s="178"/>
      <c r="R175" s="178"/>
      <c r="S175" s="178"/>
      <c r="T175" s="180"/>
      <c r="U175" s="177"/>
      <c r="V175" s="178"/>
      <c r="W175" s="178"/>
      <c r="X175" s="178"/>
      <c r="Y175" s="180"/>
      <c r="Z175" s="214"/>
      <c r="AA175" s="178"/>
      <c r="AB175" s="178"/>
      <c r="AC175" s="178"/>
      <c r="AD175" s="180"/>
      <c r="AH175" s="60">
        <f t="shared" si="5"/>
        <v>0</v>
      </c>
      <c r="AJ175" s="61">
        <f t="shared" si="6"/>
        <v>0</v>
      </c>
      <c r="AK175" s="62">
        <f t="shared" si="7"/>
        <v>0</v>
      </c>
      <c r="AL175" s="63">
        <f t="shared" si="8"/>
        <v>0</v>
      </c>
      <c r="AM175" s="64">
        <f t="shared" si="9"/>
        <v>0</v>
      </c>
    </row>
    <row r="176" spans="3:39" ht="15" customHeight="1" x14ac:dyDescent="0.25">
      <c r="C176" s="87" t="s">
        <v>293</v>
      </c>
      <c r="D176" s="177"/>
      <c r="E176" s="178"/>
      <c r="F176" s="178"/>
      <c r="G176" s="178"/>
      <c r="H176" s="178"/>
      <c r="I176" s="178"/>
      <c r="J176" s="179"/>
      <c r="K176" s="177"/>
      <c r="L176" s="178"/>
      <c r="M176" s="178"/>
      <c r="N176" s="178"/>
      <c r="O176" s="180"/>
      <c r="P176" s="214"/>
      <c r="Q176" s="178"/>
      <c r="R176" s="178"/>
      <c r="S176" s="178"/>
      <c r="T176" s="180"/>
      <c r="U176" s="177"/>
      <c r="V176" s="178"/>
      <c r="W176" s="178"/>
      <c r="X176" s="178"/>
      <c r="Y176" s="180"/>
      <c r="Z176" s="214"/>
      <c r="AA176" s="178"/>
      <c r="AB176" s="178"/>
      <c r="AC176" s="178"/>
      <c r="AD176" s="180"/>
      <c r="AH176" s="60">
        <f t="shared" si="5"/>
        <v>0</v>
      </c>
      <c r="AJ176" s="61">
        <f t="shared" si="6"/>
        <v>0</v>
      </c>
      <c r="AK176" s="62">
        <f t="shared" si="7"/>
        <v>0</v>
      </c>
      <c r="AL176" s="63">
        <f t="shared" si="8"/>
        <v>0</v>
      </c>
      <c r="AM176" s="64">
        <f t="shared" si="9"/>
        <v>0</v>
      </c>
    </row>
    <row r="177" spans="2:39" ht="15" customHeight="1" x14ac:dyDescent="0.25">
      <c r="C177" s="87" t="s">
        <v>294</v>
      </c>
      <c r="D177" s="177"/>
      <c r="E177" s="178"/>
      <c r="F177" s="178"/>
      <c r="G177" s="178"/>
      <c r="H177" s="178"/>
      <c r="I177" s="178"/>
      <c r="J177" s="179"/>
      <c r="K177" s="177"/>
      <c r="L177" s="178"/>
      <c r="M177" s="178"/>
      <c r="N177" s="178"/>
      <c r="O177" s="180"/>
      <c r="P177" s="214"/>
      <c r="Q177" s="178"/>
      <c r="R177" s="178"/>
      <c r="S177" s="178"/>
      <c r="T177" s="180"/>
      <c r="U177" s="177"/>
      <c r="V177" s="178"/>
      <c r="W177" s="178"/>
      <c r="X177" s="178"/>
      <c r="Y177" s="180"/>
      <c r="Z177" s="214"/>
      <c r="AA177" s="178"/>
      <c r="AB177" s="178"/>
      <c r="AC177" s="178"/>
      <c r="AD177" s="180"/>
      <c r="AH177" s="60">
        <f t="shared" si="5"/>
        <v>0</v>
      </c>
      <c r="AJ177" s="61">
        <f t="shared" si="6"/>
        <v>0</v>
      </c>
      <c r="AK177" s="62">
        <f t="shared" si="7"/>
        <v>0</v>
      </c>
      <c r="AL177" s="63">
        <f t="shared" si="8"/>
        <v>0</v>
      </c>
      <c r="AM177" s="64">
        <f t="shared" si="9"/>
        <v>0</v>
      </c>
    </row>
    <row r="178" spans="2:39" ht="15" customHeight="1" x14ac:dyDescent="0.25">
      <c r="C178" s="88" t="s">
        <v>295</v>
      </c>
      <c r="D178" s="177"/>
      <c r="E178" s="178"/>
      <c r="F178" s="178"/>
      <c r="G178" s="178"/>
      <c r="H178" s="178"/>
      <c r="I178" s="178"/>
      <c r="J178" s="179"/>
      <c r="K178" s="177"/>
      <c r="L178" s="178"/>
      <c r="M178" s="178"/>
      <c r="N178" s="178"/>
      <c r="O178" s="180"/>
      <c r="P178" s="214"/>
      <c r="Q178" s="178"/>
      <c r="R178" s="178"/>
      <c r="S178" s="178"/>
      <c r="T178" s="180"/>
      <c r="U178" s="177"/>
      <c r="V178" s="178"/>
      <c r="W178" s="178"/>
      <c r="X178" s="178"/>
      <c r="Y178" s="180"/>
      <c r="Z178" s="214"/>
      <c r="AA178" s="178"/>
      <c r="AB178" s="178"/>
      <c r="AC178" s="178"/>
      <c r="AD178" s="180"/>
      <c r="AH178" s="60">
        <f t="shared" si="5"/>
        <v>0</v>
      </c>
      <c r="AJ178" s="61">
        <f t="shared" si="6"/>
        <v>0</v>
      </c>
      <c r="AK178" s="62">
        <f t="shared" si="7"/>
        <v>0</v>
      </c>
      <c r="AL178" s="63">
        <f t="shared" si="8"/>
        <v>0</v>
      </c>
      <c r="AM178" s="64">
        <f t="shared" si="9"/>
        <v>0</v>
      </c>
    </row>
    <row r="179" spans="2:39" ht="15" customHeight="1" x14ac:dyDescent="0.25">
      <c r="C179" s="88" t="s">
        <v>296</v>
      </c>
      <c r="D179" s="177"/>
      <c r="E179" s="178"/>
      <c r="F179" s="178"/>
      <c r="G179" s="178"/>
      <c r="H179" s="178"/>
      <c r="I179" s="178"/>
      <c r="J179" s="179"/>
      <c r="K179" s="177"/>
      <c r="L179" s="178"/>
      <c r="M179" s="178"/>
      <c r="N179" s="178"/>
      <c r="O179" s="180"/>
      <c r="P179" s="214"/>
      <c r="Q179" s="178"/>
      <c r="R179" s="178"/>
      <c r="S179" s="178"/>
      <c r="T179" s="180"/>
      <c r="U179" s="177"/>
      <c r="V179" s="178"/>
      <c r="W179" s="178"/>
      <c r="X179" s="178"/>
      <c r="Y179" s="180"/>
      <c r="Z179" s="214"/>
      <c r="AA179" s="178"/>
      <c r="AB179" s="178"/>
      <c r="AC179" s="178"/>
      <c r="AD179" s="180"/>
      <c r="AH179" s="60">
        <f t="shared" si="5"/>
        <v>0</v>
      </c>
      <c r="AJ179" s="61">
        <f t="shared" si="6"/>
        <v>0</v>
      </c>
      <c r="AK179" s="62">
        <f t="shared" si="7"/>
        <v>0</v>
      </c>
      <c r="AL179" s="63">
        <f t="shared" si="8"/>
        <v>0</v>
      </c>
      <c r="AM179" s="64">
        <f t="shared" si="9"/>
        <v>0</v>
      </c>
    </row>
    <row r="180" spans="2:39" ht="15" customHeight="1" x14ac:dyDescent="0.25">
      <c r="C180" s="88" t="s">
        <v>297</v>
      </c>
      <c r="D180" s="177"/>
      <c r="E180" s="178"/>
      <c r="F180" s="178"/>
      <c r="G180" s="178"/>
      <c r="H180" s="178"/>
      <c r="I180" s="178"/>
      <c r="J180" s="179"/>
      <c r="K180" s="177"/>
      <c r="L180" s="178"/>
      <c r="M180" s="178"/>
      <c r="N180" s="178"/>
      <c r="O180" s="180"/>
      <c r="P180" s="214"/>
      <c r="Q180" s="178"/>
      <c r="R180" s="178"/>
      <c r="S180" s="178"/>
      <c r="T180" s="180"/>
      <c r="U180" s="177"/>
      <c r="V180" s="178"/>
      <c r="W180" s="178"/>
      <c r="X180" s="178"/>
      <c r="Y180" s="180"/>
      <c r="Z180" s="214"/>
      <c r="AA180" s="178"/>
      <c r="AB180" s="178"/>
      <c r="AC180" s="178"/>
      <c r="AD180" s="180"/>
      <c r="AH180" s="60">
        <f t="shared" si="5"/>
        <v>0</v>
      </c>
      <c r="AJ180" s="61">
        <f t="shared" si="6"/>
        <v>0</v>
      </c>
      <c r="AK180" s="62">
        <f t="shared" si="7"/>
        <v>0</v>
      </c>
      <c r="AL180" s="63">
        <f t="shared" si="8"/>
        <v>0</v>
      </c>
      <c r="AM180" s="64">
        <f t="shared" si="9"/>
        <v>0</v>
      </c>
    </row>
    <row r="181" spans="2:39" ht="15" customHeight="1" x14ac:dyDescent="0.25">
      <c r="C181" s="88" t="s">
        <v>298</v>
      </c>
      <c r="D181" s="177"/>
      <c r="E181" s="178"/>
      <c r="F181" s="178"/>
      <c r="G181" s="178"/>
      <c r="H181" s="178"/>
      <c r="I181" s="178"/>
      <c r="J181" s="179"/>
      <c r="K181" s="177"/>
      <c r="L181" s="178"/>
      <c r="M181" s="178"/>
      <c r="N181" s="178"/>
      <c r="O181" s="180"/>
      <c r="P181" s="214"/>
      <c r="Q181" s="178"/>
      <c r="R181" s="178"/>
      <c r="S181" s="178"/>
      <c r="T181" s="180"/>
      <c r="U181" s="177"/>
      <c r="V181" s="178"/>
      <c r="W181" s="178"/>
      <c r="X181" s="178"/>
      <c r="Y181" s="180"/>
      <c r="Z181" s="214"/>
      <c r="AA181" s="178"/>
      <c r="AB181" s="178"/>
      <c r="AC181" s="178"/>
      <c r="AD181" s="180"/>
      <c r="AH181" s="60">
        <f t="shared" si="5"/>
        <v>0</v>
      </c>
      <c r="AJ181" s="61">
        <f t="shared" si="6"/>
        <v>0</v>
      </c>
      <c r="AK181" s="62">
        <f t="shared" si="7"/>
        <v>0</v>
      </c>
      <c r="AL181" s="63">
        <f t="shared" si="8"/>
        <v>0</v>
      </c>
      <c r="AM181" s="64">
        <f t="shared" si="9"/>
        <v>0</v>
      </c>
    </row>
    <row r="182" spans="2:39" ht="15" customHeight="1" x14ac:dyDescent="0.25">
      <c r="C182" s="88" t="s">
        <v>299</v>
      </c>
      <c r="D182" s="177"/>
      <c r="E182" s="178"/>
      <c r="F182" s="178"/>
      <c r="G182" s="178"/>
      <c r="H182" s="178"/>
      <c r="I182" s="178"/>
      <c r="J182" s="179"/>
      <c r="K182" s="177"/>
      <c r="L182" s="178"/>
      <c r="M182" s="178"/>
      <c r="N182" s="178"/>
      <c r="O182" s="180"/>
      <c r="P182" s="214"/>
      <c r="Q182" s="178"/>
      <c r="R182" s="178"/>
      <c r="S182" s="178"/>
      <c r="T182" s="180"/>
      <c r="U182" s="177"/>
      <c r="V182" s="178"/>
      <c r="W182" s="178"/>
      <c r="X182" s="178"/>
      <c r="Y182" s="180"/>
      <c r="Z182" s="214"/>
      <c r="AA182" s="178"/>
      <c r="AB182" s="178"/>
      <c r="AC182" s="178"/>
      <c r="AD182" s="180"/>
      <c r="AH182" s="60">
        <f t="shared" si="5"/>
        <v>0</v>
      </c>
      <c r="AJ182" s="61">
        <f t="shared" si="6"/>
        <v>0</v>
      </c>
      <c r="AK182" s="62">
        <f t="shared" si="7"/>
        <v>0</v>
      </c>
      <c r="AL182" s="63">
        <f t="shared" si="8"/>
        <v>0</v>
      </c>
      <c r="AM182" s="64">
        <f t="shared" si="9"/>
        <v>0</v>
      </c>
    </row>
    <row r="183" spans="2:39" ht="15" customHeight="1" x14ac:dyDescent="0.25">
      <c r="C183" s="88" t="s">
        <v>300</v>
      </c>
      <c r="D183" s="177"/>
      <c r="E183" s="178"/>
      <c r="F183" s="178"/>
      <c r="G183" s="178"/>
      <c r="H183" s="178"/>
      <c r="I183" s="178"/>
      <c r="J183" s="179"/>
      <c r="K183" s="177"/>
      <c r="L183" s="178"/>
      <c r="M183" s="178"/>
      <c r="N183" s="178"/>
      <c r="O183" s="180"/>
      <c r="P183" s="214"/>
      <c r="Q183" s="178"/>
      <c r="R183" s="178"/>
      <c r="S183" s="178"/>
      <c r="T183" s="180"/>
      <c r="U183" s="177"/>
      <c r="V183" s="178"/>
      <c r="W183" s="178"/>
      <c r="X183" s="178"/>
      <c r="Y183" s="180"/>
      <c r="Z183" s="214"/>
      <c r="AA183" s="178"/>
      <c r="AB183" s="178"/>
      <c r="AC183" s="178"/>
      <c r="AD183" s="180"/>
      <c r="AH183" s="60">
        <f t="shared" si="5"/>
        <v>0</v>
      </c>
      <c r="AJ183" s="61">
        <f t="shared" si="6"/>
        <v>0</v>
      </c>
      <c r="AK183" s="62">
        <f t="shared" si="7"/>
        <v>0</v>
      </c>
      <c r="AL183" s="63">
        <f t="shared" si="8"/>
        <v>0</v>
      </c>
      <c r="AM183" s="64">
        <f t="shared" si="9"/>
        <v>0</v>
      </c>
    </row>
    <row r="184" spans="2:39" ht="15" customHeight="1" x14ac:dyDescent="0.25">
      <c r="C184" s="88" t="s">
        <v>301</v>
      </c>
      <c r="D184" s="177"/>
      <c r="E184" s="178"/>
      <c r="F184" s="178"/>
      <c r="G184" s="178"/>
      <c r="H184" s="178"/>
      <c r="I184" s="178"/>
      <c r="J184" s="179"/>
      <c r="K184" s="177"/>
      <c r="L184" s="178"/>
      <c r="M184" s="178"/>
      <c r="N184" s="178"/>
      <c r="O184" s="180"/>
      <c r="P184" s="214"/>
      <c r="Q184" s="178"/>
      <c r="R184" s="178"/>
      <c r="S184" s="178"/>
      <c r="T184" s="180"/>
      <c r="U184" s="177"/>
      <c r="V184" s="178"/>
      <c r="W184" s="178"/>
      <c r="X184" s="178"/>
      <c r="Y184" s="180"/>
      <c r="Z184" s="214"/>
      <c r="AA184" s="178"/>
      <c r="AB184" s="178"/>
      <c r="AC184" s="178"/>
      <c r="AD184" s="180"/>
      <c r="AH184" s="60">
        <f t="shared" si="5"/>
        <v>0</v>
      </c>
      <c r="AJ184" s="61">
        <f t="shared" si="6"/>
        <v>0</v>
      </c>
      <c r="AK184" s="62">
        <f t="shared" si="7"/>
        <v>0</v>
      </c>
      <c r="AL184" s="63">
        <f t="shared" si="8"/>
        <v>0</v>
      </c>
      <c r="AM184" s="64">
        <f t="shared" si="9"/>
        <v>0</v>
      </c>
    </row>
    <row r="185" spans="2:39" ht="15" customHeight="1" x14ac:dyDescent="0.25">
      <c r="C185" s="88" t="s">
        <v>302</v>
      </c>
      <c r="D185" s="177"/>
      <c r="E185" s="178"/>
      <c r="F185" s="178"/>
      <c r="G185" s="178"/>
      <c r="H185" s="178"/>
      <c r="I185" s="178"/>
      <c r="J185" s="179"/>
      <c r="K185" s="177"/>
      <c r="L185" s="178"/>
      <c r="M185" s="178"/>
      <c r="N185" s="178"/>
      <c r="O185" s="180"/>
      <c r="P185" s="214"/>
      <c r="Q185" s="178"/>
      <c r="R185" s="178"/>
      <c r="S185" s="178"/>
      <c r="T185" s="180"/>
      <c r="U185" s="177"/>
      <c r="V185" s="178"/>
      <c r="W185" s="178"/>
      <c r="X185" s="178"/>
      <c r="Y185" s="180"/>
      <c r="Z185" s="214"/>
      <c r="AA185" s="178"/>
      <c r="AB185" s="178"/>
      <c r="AC185" s="178"/>
      <c r="AD185" s="180"/>
      <c r="AH185" s="60">
        <f t="shared" si="5"/>
        <v>0</v>
      </c>
      <c r="AJ185" s="61">
        <f t="shared" si="6"/>
        <v>0</v>
      </c>
      <c r="AK185" s="62">
        <f t="shared" si="7"/>
        <v>0</v>
      </c>
      <c r="AL185" s="63">
        <f t="shared" si="8"/>
        <v>0</v>
      </c>
      <c r="AM185" s="64">
        <f t="shared" si="9"/>
        <v>0</v>
      </c>
    </row>
    <row r="186" spans="2:39" ht="15" customHeight="1" x14ac:dyDescent="0.25">
      <c r="C186" s="88" t="s">
        <v>303</v>
      </c>
      <c r="D186" s="177"/>
      <c r="E186" s="178"/>
      <c r="F186" s="178"/>
      <c r="G186" s="178"/>
      <c r="H186" s="178"/>
      <c r="I186" s="178"/>
      <c r="J186" s="179"/>
      <c r="K186" s="177"/>
      <c r="L186" s="178"/>
      <c r="M186" s="178"/>
      <c r="N186" s="178"/>
      <c r="O186" s="180"/>
      <c r="P186" s="214"/>
      <c r="Q186" s="178"/>
      <c r="R186" s="178"/>
      <c r="S186" s="178"/>
      <c r="T186" s="180"/>
      <c r="U186" s="177"/>
      <c r="V186" s="178"/>
      <c r="W186" s="178"/>
      <c r="X186" s="178"/>
      <c r="Y186" s="180"/>
      <c r="Z186" s="214"/>
      <c r="AA186" s="178"/>
      <c r="AB186" s="178"/>
      <c r="AC186" s="178"/>
      <c r="AD186" s="180"/>
      <c r="AH186" s="60">
        <f t="shared" si="5"/>
        <v>0</v>
      </c>
      <c r="AJ186" s="61">
        <f t="shared" si="6"/>
        <v>0</v>
      </c>
      <c r="AK186" s="62">
        <f t="shared" si="7"/>
        <v>0</v>
      </c>
      <c r="AL186" s="63">
        <f t="shared" si="8"/>
        <v>0</v>
      </c>
      <c r="AM186" s="64">
        <f t="shared" si="9"/>
        <v>0</v>
      </c>
    </row>
    <row r="187" spans="2:39" ht="15" customHeight="1" x14ac:dyDescent="0.25">
      <c r="C187" s="88" t="s">
        <v>304</v>
      </c>
      <c r="D187" s="177"/>
      <c r="E187" s="178"/>
      <c r="F187" s="178"/>
      <c r="G187" s="178"/>
      <c r="H187" s="178"/>
      <c r="I187" s="178"/>
      <c r="J187" s="179"/>
      <c r="K187" s="177"/>
      <c r="L187" s="178"/>
      <c r="M187" s="178"/>
      <c r="N187" s="178"/>
      <c r="O187" s="180"/>
      <c r="P187" s="214"/>
      <c r="Q187" s="178"/>
      <c r="R187" s="178"/>
      <c r="S187" s="178"/>
      <c r="T187" s="180"/>
      <c r="U187" s="177"/>
      <c r="V187" s="178"/>
      <c r="W187" s="178"/>
      <c r="X187" s="178"/>
      <c r="Y187" s="180"/>
      <c r="Z187" s="214"/>
      <c r="AA187" s="178"/>
      <c r="AB187" s="178"/>
      <c r="AC187" s="178"/>
      <c r="AD187" s="180"/>
      <c r="AH187" s="60">
        <f t="shared" si="5"/>
        <v>0</v>
      </c>
      <c r="AJ187" s="61">
        <f t="shared" ref="AJ187" si="10">P187</f>
        <v>0</v>
      </c>
      <c r="AK187" s="62">
        <f t="shared" ref="AK187" si="11">COUNTIF(U187:AD187,"NS")</f>
        <v>0</v>
      </c>
      <c r="AL187" s="63">
        <f t="shared" ref="AL187" si="12">SUM(U187:AD187)</f>
        <v>0</v>
      </c>
      <c r="AM187" s="64">
        <f t="shared" ref="AM187" si="13">IF(AG185=3240,0,IF(OR(AND(AJ187=0,AK187&gt;0),AND(AJ187="NS",AL187&gt;0)),1,IF(OR(AND(AK187&gt;=2,AL187&lt;AJ187),AND(AJ187="NS",AL187=0,AK187&gt;0),AND(AJ187="NS",AL187=0,AK187=0),AJ187&gt;=AL187),0,1)))</f>
        <v>0</v>
      </c>
    </row>
    <row r="188" spans="2:39" ht="15" customHeight="1" x14ac:dyDescent="0.2">
      <c r="O188" s="54" t="s">
        <v>86</v>
      </c>
      <c r="P188" s="232">
        <f t="shared" ref="P188" si="14">IF(AND(SUM(P68:T187)=0,COUNTIF(P68:T187,"NS")&gt;0),"NS",SUM(P68:T187))</f>
        <v>0</v>
      </c>
      <c r="Q188" s="233"/>
      <c r="R188" s="233"/>
      <c r="S188" s="233"/>
      <c r="T188" s="234"/>
      <c r="U188" s="249">
        <f>IF(AND(SUM(U68:Y187)=0,COUNTIF(U68:Y187,"NS")&gt;0),"NS",SUM(U68:Y187))</f>
        <v>0</v>
      </c>
      <c r="V188" s="233"/>
      <c r="W188" s="233"/>
      <c r="X188" s="233"/>
      <c r="Y188" s="234"/>
      <c r="Z188" s="232">
        <f>IF(AND(SUM(Z68:AD187)=0,COUNTIF(Z68:AD187,"NS")&gt;0),"NS",SUM(Z68:AD187))</f>
        <v>0</v>
      </c>
      <c r="AA188" s="233"/>
      <c r="AB188" s="233"/>
      <c r="AC188" s="233"/>
      <c r="AD188" s="234"/>
      <c r="AH188" s="94">
        <f>+SUM(AH68:AH187)</f>
        <v>0</v>
      </c>
      <c r="AM188" s="71">
        <f>SUM(AM68:AM187)</f>
        <v>0</v>
      </c>
    </row>
    <row r="189" spans="2:39" ht="15" customHeight="1" x14ac:dyDescent="0.2">
      <c r="C189" s="84"/>
      <c r="D189" s="4"/>
    </row>
    <row r="190" spans="2:39" ht="23.25" customHeight="1" x14ac:dyDescent="0.2">
      <c r="C190" s="224" t="s">
        <v>315</v>
      </c>
      <c r="D190" s="224"/>
      <c r="E190" s="224"/>
      <c r="F190" s="224"/>
      <c r="G190" s="224"/>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224"/>
      <c r="AD190" s="224"/>
    </row>
    <row r="191" spans="2:39" ht="60" customHeight="1" x14ac:dyDescent="0.2">
      <c r="C191" s="239"/>
      <c r="D191" s="239"/>
      <c r="E191" s="239"/>
      <c r="F191" s="239"/>
      <c r="G191" s="239"/>
      <c r="H191" s="239"/>
      <c r="I191" s="239"/>
      <c r="J191" s="239"/>
      <c r="K191" s="239"/>
      <c r="L191" s="239"/>
      <c r="M191" s="239"/>
      <c r="N191" s="239"/>
      <c r="O191" s="239"/>
      <c r="P191" s="239"/>
      <c r="Q191" s="239"/>
      <c r="R191" s="239"/>
      <c r="S191" s="239"/>
      <c r="T191" s="239"/>
      <c r="U191" s="239"/>
      <c r="V191" s="239"/>
      <c r="W191" s="239"/>
      <c r="X191" s="239"/>
      <c r="Y191" s="239"/>
      <c r="Z191" s="239"/>
      <c r="AA191" s="239"/>
      <c r="AB191" s="239"/>
      <c r="AC191" s="239"/>
      <c r="AD191" s="239"/>
    </row>
    <row r="192" spans="2:39" ht="15" customHeight="1" x14ac:dyDescent="0.2">
      <c r="B192" s="170" t="str">
        <f>IF(AH188=0,"","Error: Debe completar toda la información requerida")</f>
        <v/>
      </c>
      <c r="C192" s="170"/>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row>
    <row r="193" spans="1:45" ht="15" customHeight="1" x14ac:dyDescent="0.2">
      <c r="B193" s="170" t="str">
        <f>IF(AM188=0,"","Error: Los trámites incluidos y en proceso de ser incluidos en el catálogo no pueden ser mayores al los trámites ofrecidos.")</f>
        <v/>
      </c>
      <c r="C193" s="170"/>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row>
    <row r="194" spans="1:45" ht="15" customHeight="1" x14ac:dyDescent="0.2">
      <c r="C194" s="84"/>
      <c r="D194" s="4"/>
    </row>
    <row r="195" spans="1:45" ht="36" customHeight="1" x14ac:dyDescent="0.2">
      <c r="A195" s="89" t="s">
        <v>166</v>
      </c>
      <c r="B195" s="228" t="s">
        <v>360</v>
      </c>
      <c r="C195" s="228"/>
      <c r="D195" s="228"/>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8"/>
      <c r="AA195" s="228"/>
      <c r="AB195" s="228"/>
      <c r="AC195" s="228"/>
      <c r="AD195" s="228"/>
    </row>
    <row r="196" spans="1:45" ht="15" customHeight="1" x14ac:dyDescent="0.2">
      <c r="C196" s="203" t="s">
        <v>319</v>
      </c>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row>
    <row r="197" spans="1:45" ht="36" customHeight="1" x14ac:dyDescent="0.2">
      <c r="C197" s="209" t="s">
        <v>320</v>
      </c>
      <c r="D197" s="209"/>
      <c r="E197" s="209"/>
      <c r="F197" s="209"/>
      <c r="G197" s="209"/>
      <c r="H197" s="209"/>
      <c r="I197" s="209"/>
      <c r="J197" s="209"/>
      <c r="K197" s="209"/>
      <c r="L197" s="209"/>
      <c r="M197" s="209"/>
      <c r="N197" s="209"/>
      <c r="O197" s="209"/>
      <c r="P197" s="209"/>
      <c r="Q197" s="209"/>
      <c r="R197" s="209"/>
      <c r="S197" s="209"/>
      <c r="T197" s="209"/>
      <c r="U197" s="209"/>
      <c r="V197" s="209"/>
      <c r="W197" s="209"/>
      <c r="X197" s="209"/>
      <c r="Y197" s="209"/>
      <c r="Z197" s="209"/>
      <c r="AA197" s="209"/>
      <c r="AB197" s="209"/>
      <c r="AC197" s="209"/>
      <c r="AD197" s="209"/>
    </row>
    <row r="198" spans="1:45" ht="24" customHeight="1" x14ac:dyDescent="0.2">
      <c r="C198" s="209" t="s">
        <v>322</v>
      </c>
      <c r="D198" s="209"/>
      <c r="E198" s="209"/>
      <c r="F198" s="209"/>
      <c r="G198" s="209"/>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209"/>
      <c r="AD198" s="209"/>
    </row>
    <row r="199" spans="1:45" ht="15" customHeight="1" x14ac:dyDescent="0.2">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row>
    <row r="200" spans="1:45" ht="15" customHeight="1" x14ac:dyDescent="0.2">
      <c r="C200" s="250" t="s">
        <v>211</v>
      </c>
      <c r="D200" s="154"/>
      <c r="E200" s="154"/>
      <c r="F200" s="154"/>
      <c r="G200" s="154"/>
      <c r="H200" s="154"/>
      <c r="I200" s="154"/>
      <c r="J200" s="251"/>
      <c r="K200" s="240" t="s">
        <v>38</v>
      </c>
      <c r="L200" s="241"/>
      <c r="M200" s="216" t="s">
        <v>346</v>
      </c>
      <c r="N200" s="217"/>
      <c r="O200" s="217"/>
      <c r="P200" s="217"/>
      <c r="Q200" s="217"/>
      <c r="R200" s="217"/>
      <c r="S200" s="217"/>
      <c r="T200" s="217"/>
      <c r="U200" s="217"/>
      <c r="V200" s="217"/>
      <c r="W200" s="217"/>
      <c r="X200" s="217"/>
      <c r="Y200" s="217"/>
      <c r="Z200" s="217"/>
      <c r="AA200" s="217"/>
      <c r="AB200" s="217"/>
      <c r="AC200" s="217"/>
      <c r="AD200" s="218"/>
      <c r="AG200" s="61" t="s">
        <v>372</v>
      </c>
    </row>
    <row r="201" spans="1:45" ht="15" customHeight="1" x14ac:dyDescent="0.2">
      <c r="C201" s="252"/>
      <c r="D201" s="253"/>
      <c r="E201" s="253"/>
      <c r="F201" s="253"/>
      <c r="G201" s="253"/>
      <c r="H201" s="253"/>
      <c r="I201" s="253"/>
      <c r="J201" s="254"/>
      <c r="K201" s="242"/>
      <c r="L201" s="243"/>
      <c r="M201" s="250" t="s">
        <v>316</v>
      </c>
      <c r="N201" s="154"/>
      <c r="O201" s="251"/>
      <c r="P201" s="264" t="s">
        <v>318</v>
      </c>
      <c r="Q201" s="265"/>
      <c r="R201" s="265"/>
      <c r="S201" s="265"/>
      <c r="T201" s="265"/>
      <c r="U201" s="265"/>
      <c r="V201" s="265"/>
      <c r="W201" s="265"/>
      <c r="X201" s="265"/>
      <c r="Y201" s="265"/>
      <c r="Z201" s="265"/>
      <c r="AA201" s="265"/>
      <c r="AB201" s="265"/>
      <c r="AC201" s="265"/>
      <c r="AD201" s="266"/>
      <c r="AG201" s="65">
        <f>COUNTBLANK(P203:AD322)</f>
        <v>1800</v>
      </c>
      <c r="AH201" s="71">
        <v>1800</v>
      </c>
      <c r="AI201" s="71">
        <v>1440</v>
      </c>
    </row>
    <row r="202" spans="1:45" ht="66.75" customHeight="1" x14ac:dyDescent="0.25">
      <c r="C202" s="255"/>
      <c r="D202" s="256"/>
      <c r="E202" s="256"/>
      <c r="F202" s="256"/>
      <c r="G202" s="256"/>
      <c r="H202" s="256"/>
      <c r="I202" s="256"/>
      <c r="J202" s="257"/>
      <c r="K202" s="244"/>
      <c r="L202" s="245"/>
      <c r="M202" s="255"/>
      <c r="N202" s="256"/>
      <c r="O202" s="257"/>
      <c r="P202" s="247" t="s">
        <v>93</v>
      </c>
      <c r="Q202" s="247"/>
      <c r="R202" s="248"/>
      <c r="S202" s="246" t="s">
        <v>94</v>
      </c>
      <c r="T202" s="247"/>
      <c r="U202" s="248"/>
      <c r="V202" s="246" t="s">
        <v>95</v>
      </c>
      <c r="W202" s="247"/>
      <c r="X202" s="248"/>
      <c r="Y202" s="246" t="s">
        <v>317</v>
      </c>
      <c r="Z202" s="247"/>
      <c r="AA202" s="248"/>
      <c r="AB202" s="267" t="s">
        <v>96</v>
      </c>
      <c r="AC202" s="268"/>
      <c r="AD202" s="269"/>
      <c r="AH202" s="66" t="s">
        <v>368</v>
      </c>
      <c r="AI202" s="67" t="s">
        <v>369</v>
      </c>
      <c r="AJ202" s="68" t="s">
        <v>370</v>
      </c>
      <c r="AK202" s="67" t="s">
        <v>371</v>
      </c>
      <c r="AL202" s="91"/>
      <c r="AM202" s="91" t="s">
        <v>371</v>
      </c>
      <c r="AN202" s="92" t="s">
        <v>373</v>
      </c>
      <c r="AO202" s="93">
        <v>0</v>
      </c>
      <c r="AP202"/>
      <c r="AQ202"/>
      <c r="AR202"/>
      <c r="AS202"/>
    </row>
    <row r="203" spans="1:45" ht="15" customHeight="1" x14ac:dyDescent="0.25">
      <c r="C203" s="85" t="s">
        <v>40</v>
      </c>
      <c r="D203" s="236" t="str">
        <f>IF(D68="","",D68)</f>
        <v/>
      </c>
      <c r="E203" s="237"/>
      <c r="F203" s="237"/>
      <c r="G203" s="237"/>
      <c r="H203" s="237"/>
      <c r="I203" s="237"/>
      <c r="J203" s="238"/>
      <c r="K203" s="258" t="str">
        <f>IF(OR(AN203=1,AO203=1),"X","")</f>
        <v/>
      </c>
      <c r="L203" s="259"/>
      <c r="M203" s="258" t="str">
        <f>IF(OR(P68="",P68=0),"",P68)</f>
        <v/>
      </c>
      <c r="N203" s="260"/>
      <c r="O203" s="259"/>
      <c r="P203" s="261"/>
      <c r="Q203" s="262"/>
      <c r="R203" s="263"/>
      <c r="S203" s="261"/>
      <c r="T203" s="262"/>
      <c r="U203" s="263"/>
      <c r="V203" s="261"/>
      <c r="W203" s="262"/>
      <c r="X203" s="263"/>
      <c r="Y203" s="261"/>
      <c r="Z203" s="262"/>
      <c r="AA203" s="263"/>
      <c r="AB203" s="261"/>
      <c r="AC203" s="262"/>
      <c r="AD203" s="263"/>
      <c r="AH203" s="61" t="str">
        <f>M203</f>
        <v/>
      </c>
      <c r="AI203" s="62">
        <f>COUNTIF(P203:AD203,"NS")</f>
        <v>0</v>
      </c>
      <c r="AJ203" s="63">
        <f>SUM(P203:AD203)</f>
        <v>0</v>
      </c>
      <c r="AK203" s="131">
        <f>IF($AG$201=1800,0,IF(OR(AND(AH203=0,AI203&gt;0),AND(AH203="NS",AJ203&gt;0),AND(AH203="NS",AJ203=0,AI203=0)),1,IF(OR(AND(AI203&gt;=2,AJ203&lt;AH203),AND(AH203="NS",AJ203=0,AI203&gt;0),AH203=AJ203,K203="X",D203=""),0,1)))</f>
        <v>0</v>
      </c>
      <c r="AL203" s="71">
        <f>+COUNTBLANK(P203:AD203)</f>
        <v>15</v>
      </c>
      <c r="AM203" s="81">
        <f>IF(OR(AND(D203="",K203="",AL203=15),AND(D203&lt;&gt;"",K203="",AL203=10),AND(D203&lt;&gt;"",K203="X",AL203=15)),0,1)</f>
        <v>0</v>
      </c>
      <c r="AN203" s="81">
        <f>IF(OR(K68="",K68=1),0,1)</f>
        <v>0</v>
      </c>
      <c r="AO203" s="81">
        <f>IF(OR(P68&lt;&gt;0,P68=""),0,1)</f>
        <v>0</v>
      </c>
      <c r="AP203"/>
      <c r="AQ203"/>
      <c r="AR203"/>
      <c r="AS203"/>
    </row>
    <row r="204" spans="1:45" ht="15" customHeight="1" x14ac:dyDescent="0.25">
      <c r="C204" s="86" t="s">
        <v>41</v>
      </c>
      <c r="D204" s="236" t="str">
        <f t="shared" ref="D204:D267" si="15">IF(D69="","",D69)</f>
        <v/>
      </c>
      <c r="E204" s="237"/>
      <c r="F204" s="237"/>
      <c r="G204" s="237"/>
      <c r="H204" s="237"/>
      <c r="I204" s="237"/>
      <c r="J204" s="238"/>
      <c r="K204" s="258" t="str">
        <f t="shared" ref="K204:K267" si="16">IF(OR(AN204=1,AO204=1),"X","")</f>
        <v/>
      </c>
      <c r="L204" s="259"/>
      <c r="M204" s="258" t="str">
        <f t="shared" ref="M204:M267" si="17">IF(OR(P69="",P69=0),"",P69)</f>
        <v/>
      </c>
      <c r="N204" s="260"/>
      <c r="O204" s="259"/>
      <c r="P204" s="261"/>
      <c r="Q204" s="262"/>
      <c r="R204" s="263"/>
      <c r="S204" s="261"/>
      <c r="T204" s="262"/>
      <c r="U204" s="263"/>
      <c r="V204" s="261"/>
      <c r="W204" s="262"/>
      <c r="X204" s="263"/>
      <c r="Y204" s="261"/>
      <c r="Z204" s="262"/>
      <c r="AA204" s="263"/>
      <c r="AB204" s="261"/>
      <c r="AC204" s="262"/>
      <c r="AD204" s="263"/>
      <c r="AH204" s="61" t="str">
        <f t="shared" ref="AH204:AH267" si="18">M204</f>
        <v/>
      </c>
      <c r="AI204" s="62">
        <f t="shared" ref="AI204:AI267" si="19">COUNTIF(P204:AD204,"NS")</f>
        <v>0</v>
      </c>
      <c r="AJ204" s="63">
        <f t="shared" ref="AJ204:AJ267" si="20">SUM(P204:AD204)</f>
        <v>0</v>
      </c>
      <c r="AK204" s="131">
        <f t="shared" ref="AK204:AK267" si="21">IF($AG$201=1800,0,IF(OR(AND(AH204=0,AI204&gt;0),AND(AH204="NS",AJ204&gt;0),AND(AH204="NS",AJ204=0,AI204=0)),1,IF(OR(AND(AI204&gt;=2,AJ204&lt;AH204),AND(AH204="NS",AJ204=0,AI204&gt;0),AH204=AJ204,K204="X",D204=""),0,1)))</f>
        <v>0</v>
      </c>
      <c r="AL204" s="71">
        <f t="shared" ref="AL204:AL267" si="22">+COUNTBLANK(P204:AD204)</f>
        <v>15</v>
      </c>
      <c r="AM204" s="81">
        <f t="shared" ref="AM204:AM267" si="23">IF(OR(AND(D204="",K204="",AL204=15),AND(D204&lt;&gt;"",K204="",AL204=10),AND(D204&lt;&gt;"",K204="X",AL204=15)),0,1)</f>
        <v>0</v>
      </c>
      <c r="AN204" s="81">
        <f t="shared" ref="AN204:AN267" si="24">IF(OR(K69="",K69=1),0,1)</f>
        <v>0</v>
      </c>
      <c r="AO204" s="81">
        <f t="shared" ref="AO204:AO267" si="25">IF(OR(P69&lt;&gt;0,P69=""),0,1)</f>
        <v>0</v>
      </c>
      <c r="AP204"/>
      <c r="AQ204"/>
      <c r="AR204"/>
      <c r="AS204"/>
    </row>
    <row r="205" spans="1:45" ht="15" customHeight="1" x14ac:dyDescent="0.25">
      <c r="C205" s="86" t="s">
        <v>42</v>
      </c>
      <c r="D205" s="236" t="str">
        <f t="shared" si="15"/>
        <v/>
      </c>
      <c r="E205" s="237"/>
      <c r="F205" s="237"/>
      <c r="G205" s="237"/>
      <c r="H205" s="237"/>
      <c r="I205" s="237"/>
      <c r="J205" s="238"/>
      <c r="K205" s="258" t="str">
        <f t="shared" si="16"/>
        <v/>
      </c>
      <c r="L205" s="259"/>
      <c r="M205" s="258" t="str">
        <f t="shared" si="17"/>
        <v/>
      </c>
      <c r="N205" s="260"/>
      <c r="O205" s="259"/>
      <c r="P205" s="261"/>
      <c r="Q205" s="262"/>
      <c r="R205" s="263"/>
      <c r="S205" s="261"/>
      <c r="T205" s="262"/>
      <c r="U205" s="263"/>
      <c r="V205" s="261"/>
      <c r="W205" s="262"/>
      <c r="X205" s="263"/>
      <c r="Y205" s="261"/>
      <c r="Z205" s="262"/>
      <c r="AA205" s="263"/>
      <c r="AB205" s="261"/>
      <c r="AC205" s="262"/>
      <c r="AD205" s="263"/>
      <c r="AH205" s="61" t="str">
        <f t="shared" si="18"/>
        <v/>
      </c>
      <c r="AI205" s="62">
        <f t="shared" si="19"/>
        <v>0</v>
      </c>
      <c r="AJ205" s="63">
        <f t="shared" si="20"/>
        <v>0</v>
      </c>
      <c r="AK205" s="131">
        <f t="shared" si="21"/>
        <v>0</v>
      </c>
      <c r="AL205" s="71">
        <f t="shared" si="22"/>
        <v>15</v>
      </c>
      <c r="AM205" s="81">
        <f t="shared" si="23"/>
        <v>0</v>
      </c>
      <c r="AN205" s="81">
        <f t="shared" si="24"/>
        <v>0</v>
      </c>
      <c r="AO205" s="81">
        <f t="shared" si="25"/>
        <v>0</v>
      </c>
      <c r="AP205"/>
      <c r="AQ205"/>
      <c r="AR205"/>
      <c r="AS205"/>
    </row>
    <row r="206" spans="1:45" ht="15" customHeight="1" x14ac:dyDescent="0.25">
      <c r="C206" s="86" t="s">
        <v>43</v>
      </c>
      <c r="D206" s="236" t="str">
        <f t="shared" si="15"/>
        <v/>
      </c>
      <c r="E206" s="237"/>
      <c r="F206" s="237"/>
      <c r="G206" s="237"/>
      <c r="H206" s="237"/>
      <c r="I206" s="237"/>
      <c r="J206" s="238"/>
      <c r="K206" s="258" t="str">
        <f t="shared" si="16"/>
        <v/>
      </c>
      <c r="L206" s="259"/>
      <c r="M206" s="258" t="str">
        <f t="shared" si="17"/>
        <v/>
      </c>
      <c r="N206" s="260"/>
      <c r="O206" s="259"/>
      <c r="P206" s="261"/>
      <c r="Q206" s="262"/>
      <c r="R206" s="263"/>
      <c r="S206" s="261"/>
      <c r="T206" s="262"/>
      <c r="U206" s="263"/>
      <c r="V206" s="261"/>
      <c r="W206" s="262"/>
      <c r="X206" s="263"/>
      <c r="Y206" s="261"/>
      <c r="Z206" s="262"/>
      <c r="AA206" s="263"/>
      <c r="AB206" s="261"/>
      <c r="AC206" s="262"/>
      <c r="AD206" s="263"/>
      <c r="AH206" s="61" t="str">
        <f t="shared" si="18"/>
        <v/>
      </c>
      <c r="AI206" s="62">
        <f t="shared" si="19"/>
        <v>0</v>
      </c>
      <c r="AJ206" s="63">
        <f t="shared" si="20"/>
        <v>0</v>
      </c>
      <c r="AK206" s="131">
        <f t="shared" si="21"/>
        <v>0</v>
      </c>
      <c r="AL206" s="71">
        <f t="shared" si="22"/>
        <v>15</v>
      </c>
      <c r="AM206" s="81">
        <f t="shared" si="23"/>
        <v>0</v>
      </c>
      <c r="AN206" s="81">
        <f t="shared" si="24"/>
        <v>0</v>
      </c>
      <c r="AO206" s="81">
        <f t="shared" si="25"/>
        <v>0</v>
      </c>
      <c r="AP206"/>
      <c r="AQ206"/>
      <c r="AR206"/>
      <c r="AS206"/>
    </row>
    <row r="207" spans="1:45" ht="15" customHeight="1" x14ac:dyDescent="0.25">
      <c r="C207" s="86" t="s">
        <v>44</v>
      </c>
      <c r="D207" s="236" t="str">
        <f t="shared" si="15"/>
        <v/>
      </c>
      <c r="E207" s="237"/>
      <c r="F207" s="237"/>
      <c r="G207" s="237"/>
      <c r="H207" s="237"/>
      <c r="I207" s="237"/>
      <c r="J207" s="238"/>
      <c r="K207" s="258" t="str">
        <f t="shared" si="16"/>
        <v/>
      </c>
      <c r="L207" s="259"/>
      <c r="M207" s="258" t="str">
        <f t="shared" si="17"/>
        <v/>
      </c>
      <c r="N207" s="260"/>
      <c r="O207" s="259"/>
      <c r="P207" s="261"/>
      <c r="Q207" s="262"/>
      <c r="R207" s="263"/>
      <c r="S207" s="261"/>
      <c r="T207" s="262"/>
      <c r="U207" s="263"/>
      <c r="V207" s="261"/>
      <c r="W207" s="262"/>
      <c r="X207" s="263"/>
      <c r="Y207" s="261"/>
      <c r="Z207" s="262"/>
      <c r="AA207" s="263"/>
      <c r="AB207" s="261"/>
      <c r="AC207" s="262"/>
      <c r="AD207" s="263"/>
      <c r="AH207" s="61" t="str">
        <f t="shared" si="18"/>
        <v/>
      </c>
      <c r="AI207" s="62">
        <f t="shared" si="19"/>
        <v>0</v>
      </c>
      <c r="AJ207" s="63">
        <f t="shared" si="20"/>
        <v>0</v>
      </c>
      <c r="AK207" s="131">
        <f t="shared" si="21"/>
        <v>0</v>
      </c>
      <c r="AL207" s="71">
        <f t="shared" si="22"/>
        <v>15</v>
      </c>
      <c r="AM207" s="81">
        <f t="shared" si="23"/>
        <v>0</v>
      </c>
      <c r="AN207" s="81">
        <f t="shared" si="24"/>
        <v>0</v>
      </c>
      <c r="AO207" s="81">
        <f t="shared" si="25"/>
        <v>0</v>
      </c>
      <c r="AP207"/>
      <c r="AQ207"/>
      <c r="AR207"/>
      <c r="AS207"/>
    </row>
    <row r="208" spans="1:45" ht="15" customHeight="1" x14ac:dyDescent="0.25">
      <c r="C208" s="86" t="s">
        <v>45</v>
      </c>
      <c r="D208" s="236" t="str">
        <f t="shared" si="15"/>
        <v/>
      </c>
      <c r="E208" s="237"/>
      <c r="F208" s="237"/>
      <c r="G208" s="237"/>
      <c r="H208" s="237"/>
      <c r="I208" s="237"/>
      <c r="J208" s="238"/>
      <c r="K208" s="258" t="str">
        <f t="shared" si="16"/>
        <v/>
      </c>
      <c r="L208" s="259"/>
      <c r="M208" s="258" t="str">
        <f t="shared" si="17"/>
        <v/>
      </c>
      <c r="N208" s="260"/>
      <c r="O208" s="259"/>
      <c r="P208" s="261"/>
      <c r="Q208" s="262"/>
      <c r="R208" s="263"/>
      <c r="S208" s="261"/>
      <c r="T208" s="262"/>
      <c r="U208" s="263"/>
      <c r="V208" s="261"/>
      <c r="W208" s="262"/>
      <c r="X208" s="263"/>
      <c r="Y208" s="261"/>
      <c r="Z208" s="262"/>
      <c r="AA208" s="263"/>
      <c r="AB208" s="261"/>
      <c r="AC208" s="262"/>
      <c r="AD208" s="263"/>
      <c r="AH208" s="61" t="str">
        <f t="shared" si="18"/>
        <v/>
      </c>
      <c r="AI208" s="62">
        <f t="shared" si="19"/>
        <v>0</v>
      </c>
      <c r="AJ208" s="63">
        <f t="shared" si="20"/>
        <v>0</v>
      </c>
      <c r="AK208" s="131">
        <f t="shared" si="21"/>
        <v>0</v>
      </c>
      <c r="AL208" s="71">
        <f t="shared" si="22"/>
        <v>15</v>
      </c>
      <c r="AM208" s="81">
        <f t="shared" si="23"/>
        <v>0</v>
      </c>
      <c r="AN208" s="81">
        <f t="shared" si="24"/>
        <v>0</v>
      </c>
      <c r="AO208" s="81">
        <f t="shared" si="25"/>
        <v>0</v>
      </c>
      <c r="AP208"/>
      <c r="AQ208"/>
      <c r="AR208"/>
      <c r="AS208"/>
    </row>
    <row r="209" spans="3:45" ht="15" customHeight="1" x14ac:dyDescent="0.25">
      <c r="C209" s="86" t="s">
        <v>46</v>
      </c>
      <c r="D209" s="236" t="str">
        <f t="shared" si="15"/>
        <v/>
      </c>
      <c r="E209" s="237"/>
      <c r="F209" s="237"/>
      <c r="G209" s="237"/>
      <c r="H209" s="237"/>
      <c r="I209" s="237"/>
      <c r="J209" s="238"/>
      <c r="K209" s="258" t="str">
        <f t="shared" si="16"/>
        <v/>
      </c>
      <c r="L209" s="259"/>
      <c r="M209" s="258" t="str">
        <f t="shared" si="17"/>
        <v/>
      </c>
      <c r="N209" s="260"/>
      <c r="O209" s="259"/>
      <c r="P209" s="261"/>
      <c r="Q209" s="262"/>
      <c r="R209" s="263"/>
      <c r="S209" s="261"/>
      <c r="T209" s="262"/>
      <c r="U209" s="263"/>
      <c r="V209" s="261"/>
      <c r="W209" s="262"/>
      <c r="X209" s="263"/>
      <c r="Y209" s="261"/>
      <c r="Z209" s="262"/>
      <c r="AA209" s="263"/>
      <c r="AB209" s="261"/>
      <c r="AC209" s="262"/>
      <c r="AD209" s="263"/>
      <c r="AH209" s="61" t="str">
        <f t="shared" si="18"/>
        <v/>
      </c>
      <c r="AI209" s="62">
        <f t="shared" si="19"/>
        <v>0</v>
      </c>
      <c r="AJ209" s="63">
        <f t="shared" si="20"/>
        <v>0</v>
      </c>
      <c r="AK209" s="131">
        <f t="shared" si="21"/>
        <v>0</v>
      </c>
      <c r="AL209" s="71">
        <f t="shared" si="22"/>
        <v>15</v>
      </c>
      <c r="AM209" s="81">
        <f t="shared" si="23"/>
        <v>0</v>
      </c>
      <c r="AN209" s="81">
        <f t="shared" si="24"/>
        <v>0</v>
      </c>
      <c r="AO209" s="81">
        <f t="shared" si="25"/>
        <v>0</v>
      </c>
      <c r="AP209"/>
      <c r="AQ209"/>
      <c r="AR209"/>
      <c r="AS209"/>
    </row>
    <row r="210" spans="3:45" ht="15" customHeight="1" x14ac:dyDescent="0.25">
      <c r="C210" s="86" t="s">
        <v>47</v>
      </c>
      <c r="D210" s="236" t="str">
        <f t="shared" si="15"/>
        <v/>
      </c>
      <c r="E210" s="237"/>
      <c r="F210" s="237"/>
      <c r="G210" s="237"/>
      <c r="H210" s="237"/>
      <c r="I210" s="237"/>
      <c r="J210" s="238"/>
      <c r="K210" s="258" t="str">
        <f t="shared" si="16"/>
        <v/>
      </c>
      <c r="L210" s="259"/>
      <c r="M210" s="258" t="str">
        <f t="shared" si="17"/>
        <v/>
      </c>
      <c r="N210" s="260"/>
      <c r="O210" s="259"/>
      <c r="P210" s="261"/>
      <c r="Q210" s="262"/>
      <c r="R210" s="263"/>
      <c r="S210" s="261"/>
      <c r="T210" s="262"/>
      <c r="U210" s="263"/>
      <c r="V210" s="261"/>
      <c r="W210" s="262"/>
      <c r="X210" s="263"/>
      <c r="Y210" s="261"/>
      <c r="Z210" s="262"/>
      <c r="AA210" s="263"/>
      <c r="AB210" s="261"/>
      <c r="AC210" s="262"/>
      <c r="AD210" s="263"/>
      <c r="AH210" s="61" t="str">
        <f t="shared" si="18"/>
        <v/>
      </c>
      <c r="AI210" s="62">
        <f t="shared" si="19"/>
        <v>0</v>
      </c>
      <c r="AJ210" s="63">
        <f t="shared" si="20"/>
        <v>0</v>
      </c>
      <c r="AK210" s="131">
        <f t="shared" si="21"/>
        <v>0</v>
      </c>
      <c r="AL210" s="71">
        <f t="shared" si="22"/>
        <v>15</v>
      </c>
      <c r="AM210" s="81">
        <f t="shared" si="23"/>
        <v>0</v>
      </c>
      <c r="AN210" s="81">
        <f t="shared" si="24"/>
        <v>0</v>
      </c>
      <c r="AO210" s="81">
        <f t="shared" si="25"/>
        <v>0</v>
      </c>
      <c r="AP210"/>
      <c r="AQ210"/>
      <c r="AR210"/>
      <c r="AS210"/>
    </row>
    <row r="211" spans="3:45" ht="15" customHeight="1" x14ac:dyDescent="0.25">
      <c r="C211" s="86" t="s">
        <v>48</v>
      </c>
      <c r="D211" s="236" t="str">
        <f t="shared" si="15"/>
        <v/>
      </c>
      <c r="E211" s="237"/>
      <c r="F211" s="237"/>
      <c r="G211" s="237"/>
      <c r="H211" s="237"/>
      <c r="I211" s="237"/>
      <c r="J211" s="238"/>
      <c r="K211" s="258" t="str">
        <f t="shared" si="16"/>
        <v/>
      </c>
      <c r="L211" s="259"/>
      <c r="M211" s="258" t="str">
        <f t="shared" si="17"/>
        <v/>
      </c>
      <c r="N211" s="260"/>
      <c r="O211" s="259"/>
      <c r="P211" s="261"/>
      <c r="Q211" s="262"/>
      <c r="R211" s="263"/>
      <c r="S211" s="261"/>
      <c r="T211" s="262"/>
      <c r="U211" s="263"/>
      <c r="V211" s="261"/>
      <c r="W211" s="262"/>
      <c r="X211" s="263"/>
      <c r="Y211" s="261"/>
      <c r="Z211" s="262"/>
      <c r="AA211" s="263"/>
      <c r="AB211" s="261"/>
      <c r="AC211" s="262"/>
      <c r="AD211" s="263"/>
      <c r="AH211" s="61" t="str">
        <f t="shared" si="18"/>
        <v/>
      </c>
      <c r="AI211" s="62">
        <f t="shared" si="19"/>
        <v>0</v>
      </c>
      <c r="AJ211" s="63">
        <f t="shared" si="20"/>
        <v>0</v>
      </c>
      <c r="AK211" s="131">
        <f t="shared" si="21"/>
        <v>0</v>
      </c>
      <c r="AL211" s="71">
        <f t="shared" si="22"/>
        <v>15</v>
      </c>
      <c r="AM211" s="81">
        <f t="shared" si="23"/>
        <v>0</v>
      </c>
      <c r="AN211" s="81">
        <f t="shared" si="24"/>
        <v>0</v>
      </c>
      <c r="AO211" s="81">
        <f t="shared" si="25"/>
        <v>0</v>
      </c>
      <c r="AP211"/>
      <c r="AQ211"/>
      <c r="AR211"/>
      <c r="AS211"/>
    </row>
    <row r="212" spans="3:45" ht="15" customHeight="1" x14ac:dyDescent="0.25">
      <c r="C212" s="86" t="s">
        <v>49</v>
      </c>
      <c r="D212" s="236" t="str">
        <f t="shared" si="15"/>
        <v/>
      </c>
      <c r="E212" s="237"/>
      <c r="F212" s="237"/>
      <c r="G212" s="237"/>
      <c r="H212" s="237"/>
      <c r="I212" s="237"/>
      <c r="J212" s="238"/>
      <c r="K212" s="258" t="str">
        <f t="shared" si="16"/>
        <v/>
      </c>
      <c r="L212" s="259"/>
      <c r="M212" s="258" t="str">
        <f t="shared" si="17"/>
        <v/>
      </c>
      <c r="N212" s="260"/>
      <c r="O212" s="259"/>
      <c r="P212" s="261"/>
      <c r="Q212" s="262"/>
      <c r="R212" s="263"/>
      <c r="S212" s="261"/>
      <c r="T212" s="262"/>
      <c r="U212" s="263"/>
      <c r="V212" s="261"/>
      <c r="W212" s="262"/>
      <c r="X212" s="263"/>
      <c r="Y212" s="261"/>
      <c r="Z212" s="262"/>
      <c r="AA212" s="263"/>
      <c r="AB212" s="261"/>
      <c r="AC212" s="262"/>
      <c r="AD212" s="263"/>
      <c r="AH212" s="61" t="str">
        <f t="shared" si="18"/>
        <v/>
      </c>
      <c r="AI212" s="62">
        <f t="shared" si="19"/>
        <v>0</v>
      </c>
      <c r="AJ212" s="63">
        <f t="shared" si="20"/>
        <v>0</v>
      </c>
      <c r="AK212" s="131">
        <f t="shared" si="21"/>
        <v>0</v>
      </c>
      <c r="AL212" s="71">
        <f t="shared" si="22"/>
        <v>15</v>
      </c>
      <c r="AM212" s="81">
        <f t="shared" si="23"/>
        <v>0</v>
      </c>
      <c r="AN212" s="81">
        <f t="shared" si="24"/>
        <v>0</v>
      </c>
      <c r="AO212" s="81">
        <f t="shared" si="25"/>
        <v>0</v>
      </c>
      <c r="AP212"/>
      <c r="AQ212"/>
      <c r="AR212"/>
      <c r="AS212"/>
    </row>
    <row r="213" spans="3:45" ht="15" customHeight="1" x14ac:dyDescent="0.25">
      <c r="C213" s="86" t="s">
        <v>50</v>
      </c>
      <c r="D213" s="236" t="str">
        <f t="shared" si="15"/>
        <v/>
      </c>
      <c r="E213" s="237"/>
      <c r="F213" s="237"/>
      <c r="G213" s="237"/>
      <c r="H213" s="237"/>
      <c r="I213" s="237"/>
      <c r="J213" s="238"/>
      <c r="K213" s="258" t="str">
        <f t="shared" si="16"/>
        <v/>
      </c>
      <c r="L213" s="259"/>
      <c r="M213" s="258" t="str">
        <f t="shared" si="17"/>
        <v/>
      </c>
      <c r="N213" s="260"/>
      <c r="O213" s="259"/>
      <c r="P213" s="261"/>
      <c r="Q213" s="262"/>
      <c r="R213" s="263"/>
      <c r="S213" s="261"/>
      <c r="T213" s="262"/>
      <c r="U213" s="263"/>
      <c r="V213" s="261"/>
      <c r="W213" s="262"/>
      <c r="X213" s="263"/>
      <c r="Y213" s="261"/>
      <c r="Z213" s="262"/>
      <c r="AA213" s="263"/>
      <c r="AB213" s="261"/>
      <c r="AC213" s="262"/>
      <c r="AD213" s="263"/>
      <c r="AH213" s="61" t="str">
        <f t="shared" si="18"/>
        <v/>
      </c>
      <c r="AI213" s="62">
        <f t="shared" si="19"/>
        <v>0</v>
      </c>
      <c r="AJ213" s="63">
        <f t="shared" si="20"/>
        <v>0</v>
      </c>
      <c r="AK213" s="131">
        <f t="shared" si="21"/>
        <v>0</v>
      </c>
      <c r="AL213" s="71">
        <f t="shared" si="22"/>
        <v>15</v>
      </c>
      <c r="AM213" s="81">
        <f t="shared" si="23"/>
        <v>0</v>
      </c>
      <c r="AN213" s="81">
        <f t="shared" si="24"/>
        <v>0</v>
      </c>
      <c r="AO213" s="81">
        <f t="shared" si="25"/>
        <v>0</v>
      </c>
      <c r="AP213"/>
      <c r="AQ213"/>
      <c r="AR213"/>
      <c r="AS213"/>
    </row>
    <row r="214" spans="3:45" ht="15" customHeight="1" x14ac:dyDescent="0.25">
      <c r="C214" s="86" t="s">
        <v>51</v>
      </c>
      <c r="D214" s="236" t="str">
        <f t="shared" si="15"/>
        <v/>
      </c>
      <c r="E214" s="237"/>
      <c r="F214" s="237"/>
      <c r="G214" s="237"/>
      <c r="H214" s="237"/>
      <c r="I214" s="237"/>
      <c r="J214" s="238"/>
      <c r="K214" s="258" t="str">
        <f t="shared" si="16"/>
        <v/>
      </c>
      <c r="L214" s="259"/>
      <c r="M214" s="258" t="str">
        <f t="shared" si="17"/>
        <v/>
      </c>
      <c r="N214" s="260"/>
      <c r="O214" s="259"/>
      <c r="P214" s="261"/>
      <c r="Q214" s="262"/>
      <c r="R214" s="263"/>
      <c r="S214" s="261"/>
      <c r="T214" s="262"/>
      <c r="U214" s="263"/>
      <c r="V214" s="261"/>
      <c r="W214" s="262"/>
      <c r="X214" s="263"/>
      <c r="Y214" s="261"/>
      <c r="Z214" s="262"/>
      <c r="AA214" s="263"/>
      <c r="AB214" s="261"/>
      <c r="AC214" s="262"/>
      <c r="AD214" s="263"/>
      <c r="AH214" s="61" t="str">
        <f t="shared" si="18"/>
        <v/>
      </c>
      <c r="AI214" s="62">
        <f t="shared" si="19"/>
        <v>0</v>
      </c>
      <c r="AJ214" s="63">
        <f t="shared" si="20"/>
        <v>0</v>
      </c>
      <c r="AK214" s="131">
        <f t="shared" si="21"/>
        <v>0</v>
      </c>
      <c r="AL214" s="71">
        <f t="shared" si="22"/>
        <v>15</v>
      </c>
      <c r="AM214" s="81">
        <f t="shared" si="23"/>
        <v>0</v>
      </c>
      <c r="AN214" s="81">
        <f t="shared" si="24"/>
        <v>0</v>
      </c>
      <c r="AO214" s="81">
        <f t="shared" si="25"/>
        <v>0</v>
      </c>
      <c r="AP214"/>
      <c r="AQ214"/>
      <c r="AR214"/>
      <c r="AS214"/>
    </row>
    <row r="215" spans="3:45" ht="15" customHeight="1" x14ac:dyDescent="0.25">
      <c r="C215" s="86" t="s">
        <v>52</v>
      </c>
      <c r="D215" s="236" t="str">
        <f t="shared" si="15"/>
        <v/>
      </c>
      <c r="E215" s="237"/>
      <c r="F215" s="237"/>
      <c r="G215" s="237"/>
      <c r="H215" s="237"/>
      <c r="I215" s="237"/>
      <c r="J215" s="238"/>
      <c r="K215" s="258" t="str">
        <f t="shared" si="16"/>
        <v/>
      </c>
      <c r="L215" s="259"/>
      <c r="M215" s="258" t="str">
        <f t="shared" si="17"/>
        <v/>
      </c>
      <c r="N215" s="260"/>
      <c r="O215" s="259"/>
      <c r="P215" s="261"/>
      <c r="Q215" s="262"/>
      <c r="R215" s="263"/>
      <c r="S215" s="261"/>
      <c r="T215" s="262"/>
      <c r="U215" s="263"/>
      <c r="V215" s="261"/>
      <c r="W215" s="262"/>
      <c r="X215" s="263"/>
      <c r="Y215" s="261"/>
      <c r="Z215" s="262"/>
      <c r="AA215" s="263"/>
      <c r="AB215" s="261"/>
      <c r="AC215" s="262"/>
      <c r="AD215" s="263"/>
      <c r="AH215" s="61" t="str">
        <f t="shared" si="18"/>
        <v/>
      </c>
      <c r="AI215" s="62">
        <f t="shared" si="19"/>
        <v>0</v>
      </c>
      <c r="AJ215" s="63">
        <f t="shared" si="20"/>
        <v>0</v>
      </c>
      <c r="AK215" s="131">
        <f t="shared" si="21"/>
        <v>0</v>
      </c>
      <c r="AL215" s="71">
        <f t="shared" si="22"/>
        <v>15</v>
      </c>
      <c r="AM215" s="81">
        <f t="shared" si="23"/>
        <v>0</v>
      </c>
      <c r="AN215" s="81">
        <f t="shared" si="24"/>
        <v>0</v>
      </c>
      <c r="AO215" s="81">
        <f t="shared" si="25"/>
        <v>0</v>
      </c>
      <c r="AP215"/>
      <c r="AQ215"/>
      <c r="AR215"/>
      <c r="AS215"/>
    </row>
    <row r="216" spans="3:45" ht="15" customHeight="1" x14ac:dyDescent="0.25">
      <c r="C216" s="86" t="s">
        <v>53</v>
      </c>
      <c r="D216" s="236" t="str">
        <f t="shared" si="15"/>
        <v/>
      </c>
      <c r="E216" s="237"/>
      <c r="F216" s="237"/>
      <c r="G216" s="237"/>
      <c r="H216" s="237"/>
      <c r="I216" s="237"/>
      <c r="J216" s="238"/>
      <c r="K216" s="258" t="str">
        <f t="shared" si="16"/>
        <v/>
      </c>
      <c r="L216" s="259"/>
      <c r="M216" s="258" t="str">
        <f t="shared" si="17"/>
        <v/>
      </c>
      <c r="N216" s="260"/>
      <c r="O216" s="259"/>
      <c r="P216" s="261"/>
      <c r="Q216" s="262"/>
      <c r="R216" s="263"/>
      <c r="S216" s="261"/>
      <c r="T216" s="262"/>
      <c r="U216" s="263"/>
      <c r="V216" s="261"/>
      <c r="W216" s="262"/>
      <c r="X216" s="263"/>
      <c r="Y216" s="261"/>
      <c r="Z216" s="262"/>
      <c r="AA216" s="263"/>
      <c r="AB216" s="261"/>
      <c r="AC216" s="262"/>
      <c r="AD216" s="263"/>
      <c r="AH216" s="61" t="str">
        <f t="shared" si="18"/>
        <v/>
      </c>
      <c r="AI216" s="62">
        <f t="shared" si="19"/>
        <v>0</v>
      </c>
      <c r="AJ216" s="63">
        <f t="shared" si="20"/>
        <v>0</v>
      </c>
      <c r="AK216" s="131">
        <f t="shared" si="21"/>
        <v>0</v>
      </c>
      <c r="AL216" s="71">
        <f t="shared" si="22"/>
        <v>15</v>
      </c>
      <c r="AM216" s="81">
        <f t="shared" si="23"/>
        <v>0</v>
      </c>
      <c r="AN216" s="81">
        <f t="shared" si="24"/>
        <v>0</v>
      </c>
      <c r="AO216" s="81">
        <f t="shared" si="25"/>
        <v>0</v>
      </c>
      <c r="AP216"/>
      <c r="AQ216"/>
      <c r="AR216"/>
      <c r="AS216"/>
    </row>
    <row r="217" spans="3:45" ht="15" customHeight="1" x14ac:dyDescent="0.25">
      <c r="C217" s="86" t="s">
        <v>54</v>
      </c>
      <c r="D217" s="236" t="str">
        <f t="shared" si="15"/>
        <v/>
      </c>
      <c r="E217" s="237"/>
      <c r="F217" s="237"/>
      <c r="G217" s="237"/>
      <c r="H217" s="237"/>
      <c r="I217" s="237"/>
      <c r="J217" s="238"/>
      <c r="K217" s="258" t="str">
        <f t="shared" si="16"/>
        <v/>
      </c>
      <c r="L217" s="259"/>
      <c r="M217" s="258" t="str">
        <f t="shared" si="17"/>
        <v/>
      </c>
      <c r="N217" s="260"/>
      <c r="O217" s="259"/>
      <c r="P217" s="261"/>
      <c r="Q217" s="262"/>
      <c r="R217" s="263"/>
      <c r="S217" s="261"/>
      <c r="T217" s="262"/>
      <c r="U217" s="263"/>
      <c r="V217" s="261"/>
      <c r="W217" s="262"/>
      <c r="X217" s="263"/>
      <c r="Y217" s="261"/>
      <c r="Z217" s="262"/>
      <c r="AA217" s="263"/>
      <c r="AB217" s="261"/>
      <c r="AC217" s="262"/>
      <c r="AD217" s="263"/>
      <c r="AH217" s="61" t="str">
        <f t="shared" si="18"/>
        <v/>
      </c>
      <c r="AI217" s="62">
        <f t="shared" si="19"/>
        <v>0</v>
      </c>
      <c r="AJ217" s="63">
        <f t="shared" si="20"/>
        <v>0</v>
      </c>
      <c r="AK217" s="131">
        <f t="shared" si="21"/>
        <v>0</v>
      </c>
      <c r="AL217" s="71">
        <f t="shared" si="22"/>
        <v>15</v>
      </c>
      <c r="AM217" s="81">
        <f t="shared" si="23"/>
        <v>0</v>
      </c>
      <c r="AN217" s="81">
        <f t="shared" si="24"/>
        <v>0</v>
      </c>
      <c r="AO217" s="81">
        <f t="shared" si="25"/>
        <v>0</v>
      </c>
      <c r="AP217"/>
      <c r="AQ217"/>
      <c r="AR217"/>
      <c r="AS217"/>
    </row>
    <row r="218" spans="3:45" ht="15" customHeight="1" x14ac:dyDescent="0.25">
      <c r="C218" s="86" t="s">
        <v>55</v>
      </c>
      <c r="D218" s="236" t="str">
        <f t="shared" si="15"/>
        <v/>
      </c>
      <c r="E218" s="237"/>
      <c r="F218" s="237"/>
      <c r="G218" s="237"/>
      <c r="H218" s="237"/>
      <c r="I218" s="237"/>
      <c r="J218" s="238"/>
      <c r="K218" s="258" t="str">
        <f t="shared" si="16"/>
        <v/>
      </c>
      <c r="L218" s="259"/>
      <c r="M218" s="258" t="str">
        <f t="shared" si="17"/>
        <v/>
      </c>
      <c r="N218" s="260"/>
      <c r="O218" s="259"/>
      <c r="P218" s="261"/>
      <c r="Q218" s="262"/>
      <c r="R218" s="263"/>
      <c r="S218" s="261"/>
      <c r="T218" s="262"/>
      <c r="U218" s="263"/>
      <c r="V218" s="261"/>
      <c r="W218" s="262"/>
      <c r="X218" s="263"/>
      <c r="Y218" s="261"/>
      <c r="Z218" s="262"/>
      <c r="AA218" s="263"/>
      <c r="AB218" s="261"/>
      <c r="AC218" s="262"/>
      <c r="AD218" s="263"/>
      <c r="AH218" s="61" t="str">
        <f t="shared" si="18"/>
        <v/>
      </c>
      <c r="AI218" s="62">
        <f t="shared" si="19"/>
        <v>0</v>
      </c>
      <c r="AJ218" s="63">
        <f t="shared" si="20"/>
        <v>0</v>
      </c>
      <c r="AK218" s="131">
        <f t="shared" si="21"/>
        <v>0</v>
      </c>
      <c r="AL218" s="71">
        <f t="shared" si="22"/>
        <v>15</v>
      </c>
      <c r="AM218" s="81">
        <f t="shared" si="23"/>
        <v>0</v>
      </c>
      <c r="AN218" s="81">
        <f t="shared" si="24"/>
        <v>0</v>
      </c>
      <c r="AO218" s="81">
        <f t="shared" si="25"/>
        <v>0</v>
      </c>
      <c r="AP218"/>
      <c r="AQ218"/>
      <c r="AR218"/>
      <c r="AS218"/>
    </row>
    <row r="219" spans="3:45" ht="15" customHeight="1" x14ac:dyDescent="0.25">
      <c r="C219" s="86" t="s">
        <v>56</v>
      </c>
      <c r="D219" s="236" t="str">
        <f t="shared" si="15"/>
        <v/>
      </c>
      <c r="E219" s="237"/>
      <c r="F219" s="237"/>
      <c r="G219" s="237"/>
      <c r="H219" s="237"/>
      <c r="I219" s="237"/>
      <c r="J219" s="238"/>
      <c r="K219" s="258" t="str">
        <f t="shared" si="16"/>
        <v/>
      </c>
      <c r="L219" s="259"/>
      <c r="M219" s="258" t="str">
        <f t="shared" si="17"/>
        <v/>
      </c>
      <c r="N219" s="260"/>
      <c r="O219" s="259"/>
      <c r="P219" s="261"/>
      <c r="Q219" s="262"/>
      <c r="R219" s="263"/>
      <c r="S219" s="261"/>
      <c r="T219" s="262"/>
      <c r="U219" s="263"/>
      <c r="V219" s="261"/>
      <c r="W219" s="262"/>
      <c r="X219" s="263"/>
      <c r="Y219" s="261"/>
      <c r="Z219" s="262"/>
      <c r="AA219" s="263"/>
      <c r="AB219" s="261"/>
      <c r="AC219" s="262"/>
      <c r="AD219" s="263"/>
      <c r="AH219" s="61" t="str">
        <f t="shared" si="18"/>
        <v/>
      </c>
      <c r="AI219" s="62">
        <f t="shared" si="19"/>
        <v>0</v>
      </c>
      <c r="AJ219" s="63">
        <f t="shared" si="20"/>
        <v>0</v>
      </c>
      <c r="AK219" s="131">
        <f t="shared" si="21"/>
        <v>0</v>
      </c>
      <c r="AL219" s="71">
        <f t="shared" si="22"/>
        <v>15</v>
      </c>
      <c r="AM219" s="81">
        <f t="shared" si="23"/>
        <v>0</v>
      </c>
      <c r="AN219" s="81">
        <f t="shared" si="24"/>
        <v>0</v>
      </c>
      <c r="AO219" s="81">
        <f t="shared" si="25"/>
        <v>0</v>
      </c>
      <c r="AP219"/>
      <c r="AQ219"/>
      <c r="AR219"/>
      <c r="AS219"/>
    </row>
    <row r="220" spans="3:45" ht="15" customHeight="1" x14ac:dyDescent="0.25">
      <c r="C220" s="86" t="s">
        <v>57</v>
      </c>
      <c r="D220" s="236" t="str">
        <f t="shared" si="15"/>
        <v/>
      </c>
      <c r="E220" s="237"/>
      <c r="F220" s="237"/>
      <c r="G220" s="237"/>
      <c r="H220" s="237"/>
      <c r="I220" s="237"/>
      <c r="J220" s="238"/>
      <c r="K220" s="258" t="str">
        <f t="shared" si="16"/>
        <v/>
      </c>
      <c r="L220" s="259"/>
      <c r="M220" s="258" t="str">
        <f t="shared" si="17"/>
        <v/>
      </c>
      <c r="N220" s="260"/>
      <c r="O220" s="259"/>
      <c r="P220" s="261"/>
      <c r="Q220" s="262"/>
      <c r="R220" s="263"/>
      <c r="S220" s="261"/>
      <c r="T220" s="262"/>
      <c r="U220" s="263"/>
      <c r="V220" s="261"/>
      <c r="W220" s="262"/>
      <c r="X220" s="263"/>
      <c r="Y220" s="261"/>
      <c r="Z220" s="262"/>
      <c r="AA220" s="263"/>
      <c r="AB220" s="261"/>
      <c r="AC220" s="262"/>
      <c r="AD220" s="263"/>
      <c r="AH220" s="61" t="str">
        <f t="shared" si="18"/>
        <v/>
      </c>
      <c r="AI220" s="62">
        <f t="shared" si="19"/>
        <v>0</v>
      </c>
      <c r="AJ220" s="63">
        <f t="shared" si="20"/>
        <v>0</v>
      </c>
      <c r="AK220" s="131">
        <f t="shared" si="21"/>
        <v>0</v>
      </c>
      <c r="AL220" s="71">
        <f t="shared" si="22"/>
        <v>15</v>
      </c>
      <c r="AM220" s="81">
        <f t="shared" si="23"/>
        <v>0</v>
      </c>
      <c r="AN220" s="81">
        <f t="shared" si="24"/>
        <v>0</v>
      </c>
      <c r="AO220" s="81">
        <f t="shared" si="25"/>
        <v>0</v>
      </c>
      <c r="AP220"/>
      <c r="AQ220"/>
      <c r="AR220"/>
      <c r="AS220"/>
    </row>
    <row r="221" spans="3:45" ht="15" customHeight="1" x14ac:dyDescent="0.25">
      <c r="C221" s="86" t="s">
        <v>58</v>
      </c>
      <c r="D221" s="236" t="str">
        <f t="shared" si="15"/>
        <v/>
      </c>
      <c r="E221" s="237"/>
      <c r="F221" s="237"/>
      <c r="G221" s="237"/>
      <c r="H221" s="237"/>
      <c r="I221" s="237"/>
      <c r="J221" s="238"/>
      <c r="K221" s="258" t="str">
        <f t="shared" si="16"/>
        <v/>
      </c>
      <c r="L221" s="259"/>
      <c r="M221" s="258" t="str">
        <f t="shared" si="17"/>
        <v/>
      </c>
      <c r="N221" s="260"/>
      <c r="O221" s="259"/>
      <c r="P221" s="261"/>
      <c r="Q221" s="262"/>
      <c r="R221" s="263"/>
      <c r="S221" s="261"/>
      <c r="T221" s="262"/>
      <c r="U221" s="263"/>
      <c r="V221" s="261"/>
      <c r="W221" s="262"/>
      <c r="X221" s="263"/>
      <c r="Y221" s="261"/>
      <c r="Z221" s="262"/>
      <c r="AA221" s="263"/>
      <c r="AB221" s="261"/>
      <c r="AC221" s="262"/>
      <c r="AD221" s="263"/>
      <c r="AH221" s="61" t="str">
        <f t="shared" si="18"/>
        <v/>
      </c>
      <c r="AI221" s="62">
        <f t="shared" si="19"/>
        <v>0</v>
      </c>
      <c r="AJ221" s="63">
        <f t="shared" si="20"/>
        <v>0</v>
      </c>
      <c r="AK221" s="131">
        <f t="shared" si="21"/>
        <v>0</v>
      </c>
      <c r="AL221" s="71">
        <f t="shared" si="22"/>
        <v>15</v>
      </c>
      <c r="AM221" s="81">
        <f t="shared" si="23"/>
        <v>0</v>
      </c>
      <c r="AN221" s="81">
        <f t="shared" si="24"/>
        <v>0</v>
      </c>
      <c r="AO221" s="81">
        <f t="shared" si="25"/>
        <v>0</v>
      </c>
      <c r="AP221"/>
      <c r="AQ221"/>
      <c r="AR221"/>
      <c r="AS221"/>
    </row>
    <row r="222" spans="3:45" ht="15" customHeight="1" x14ac:dyDescent="0.25">
      <c r="C222" s="86" t="s">
        <v>59</v>
      </c>
      <c r="D222" s="236" t="str">
        <f t="shared" si="15"/>
        <v/>
      </c>
      <c r="E222" s="237"/>
      <c r="F222" s="237"/>
      <c r="G222" s="237"/>
      <c r="H222" s="237"/>
      <c r="I222" s="237"/>
      <c r="J222" s="238"/>
      <c r="K222" s="258" t="str">
        <f t="shared" si="16"/>
        <v/>
      </c>
      <c r="L222" s="259"/>
      <c r="M222" s="258" t="str">
        <f t="shared" si="17"/>
        <v/>
      </c>
      <c r="N222" s="260"/>
      <c r="O222" s="259"/>
      <c r="P222" s="261"/>
      <c r="Q222" s="262"/>
      <c r="R222" s="263"/>
      <c r="S222" s="261"/>
      <c r="T222" s="262"/>
      <c r="U222" s="263"/>
      <c r="V222" s="261"/>
      <c r="W222" s="262"/>
      <c r="X222" s="263"/>
      <c r="Y222" s="261"/>
      <c r="Z222" s="262"/>
      <c r="AA222" s="263"/>
      <c r="AB222" s="261"/>
      <c r="AC222" s="262"/>
      <c r="AD222" s="263"/>
      <c r="AH222" s="61" t="str">
        <f t="shared" si="18"/>
        <v/>
      </c>
      <c r="AI222" s="62">
        <f t="shared" si="19"/>
        <v>0</v>
      </c>
      <c r="AJ222" s="63">
        <f t="shared" si="20"/>
        <v>0</v>
      </c>
      <c r="AK222" s="131">
        <f t="shared" si="21"/>
        <v>0</v>
      </c>
      <c r="AL222" s="71">
        <f t="shared" si="22"/>
        <v>15</v>
      </c>
      <c r="AM222" s="81">
        <f t="shared" si="23"/>
        <v>0</v>
      </c>
      <c r="AN222" s="81">
        <f t="shared" si="24"/>
        <v>0</v>
      </c>
      <c r="AO222" s="81">
        <f t="shared" si="25"/>
        <v>0</v>
      </c>
      <c r="AP222"/>
      <c r="AQ222"/>
      <c r="AR222"/>
      <c r="AS222"/>
    </row>
    <row r="223" spans="3:45" ht="15" customHeight="1" x14ac:dyDescent="0.25">
      <c r="C223" s="86" t="s">
        <v>60</v>
      </c>
      <c r="D223" s="236" t="str">
        <f t="shared" si="15"/>
        <v/>
      </c>
      <c r="E223" s="237"/>
      <c r="F223" s="237"/>
      <c r="G223" s="237"/>
      <c r="H223" s="237"/>
      <c r="I223" s="237"/>
      <c r="J223" s="238"/>
      <c r="K223" s="258" t="str">
        <f t="shared" si="16"/>
        <v/>
      </c>
      <c r="L223" s="259"/>
      <c r="M223" s="258" t="str">
        <f t="shared" si="17"/>
        <v/>
      </c>
      <c r="N223" s="260"/>
      <c r="O223" s="259"/>
      <c r="P223" s="261"/>
      <c r="Q223" s="262"/>
      <c r="R223" s="263"/>
      <c r="S223" s="261"/>
      <c r="T223" s="262"/>
      <c r="U223" s="263"/>
      <c r="V223" s="261"/>
      <c r="W223" s="262"/>
      <c r="X223" s="263"/>
      <c r="Y223" s="261"/>
      <c r="Z223" s="262"/>
      <c r="AA223" s="263"/>
      <c r="AB223" s="261"/>
      <c r="AC223" s="262"/>
      <c r="AD223" s="263"/>
      <c r="AH223" s="61" t="str">
        <f t="shared" si="18"/>
        <v/>
      </c>
      <c r="AI223" s="62">
        <f t="shared" si="19"/>
        <v>0</v>
      </c>
      <c r="AJ223" s="63">
        <f t="shared" si="20"/>
        <v>0</v>
      </c>
      <c r="AK223" s="131">
        <f t="shared" si="21"/>
        <v>0</v>
      </c>
      <c r="AL223" s="71">
        <f t="shared" si="22"/>
        <v>15</v>
      </c>
      <c r="AM223" s="81">
        <f t="shared" si="23"/>
        <v>0</v>
      </c>
      <c r="AN223" s="81">
        <f t="shared" si="24"/>
        <v>0</v>
      </c>
      <c r="AO223" s="81">
        <f t="shared" si="25"/>
        <v>0</v>
      </c>
      <c r="AP223"/>
      <c r="AQ223"/>
      <c r="AR223"/>
      <c r="AS223"/>
    </row>
    <row r="224" spans="3:45" ht="15" customHeight="1" x14ac:dyDescent="0.25">
      <c r="C224" s="86" t="s">
        <v>61</v>
      </c>
      <c r="D224" s="236" t="str">
        <f t="shared" si="15"/>
        <v/>
      </c>
      <c r="E224" s="237"/>
      <c r="F224" s="237"/>
      <c r="G224" s="237"/>
      <c r="H224" s="237"/>
      <c r="I224" s="237"/>
      <c r="J224" s="238"/>
      <c r="K224" s="258" t="str">
        <f t="shared" si="16"/>
        <v/>
      </c>
      <c r="L224" s="259"/>
      <c r="M224" s="258" t="str">
        <f t="shared" si="17"/>
        <v/>
      </c>
      <c r="N224" s="260"/>
      <c r="O224" s="259"/>
      <c r="P224" s="261"/>
      <c r="Q224" s="262"/>
      <c r="R224" s="263"/>
      <c r="S224" s="261"/>
      <c r="T224" s="262"/>
      <c r="U224" s="263"/>
      <c r="V224" s="261"/>
      <c r="W224" s="262"/>
      <c r="X224" s="263"/>
      <c r="Y224" s="261"/>
      <c r="Z224" s="262"/>
      <c r="AA224" s="263"/>
      <c r="AB224" s="261"/>
      <c r="AC224" s="262"/>
      <c r="AD224" s="263"/>
      <c r="AH224" s="61" t="str">
        <f t="shared" si="18"/>
        <v/>
      </c>
      <c r="AI224" s="62">
        <f t="shared" si="19"/>
        <v>0</v>
      </c>
      <c r="AJ224" s="63">
        <f t="shared" si="20"/>
        <v>0</v>
      </c>
      <c r="AK224" s="131">
        <f t="shared" si="21"/>
        <v>0</v>
      </c>
      <c r="AL224" s="71">
        <f t="shared" si="22"/>
        <v>15</v>
      </c>
      <c r="AM224" s="81">
        <f t="shared" si="23"/>
        <v>0</v>
      </c>
      <c r="AN224" s="81">
        <f t="shared" si="24"/>
        <v>0</v>
      </c>
      <c r="AO224" s="81">
        <f t="shared" si="25"/>
        <v>0</v>
      </c>
      <c r="AP224"/>
      <c r="AQ224"/>
      <c r="AR224"/>
      <c r="AS224"/>
    </row>
    <row r="225" spans="3:45" ht="15" customHeight="1" x14ac:dyDescent="0.25">
      <c r="C225" s="86" t="s">
        <v>62</v>
      </c>
      <c r="D225" s="236" t="str">
        <f t="shared" si="15"/>
        <v/>
      </c>
      <c r="E225" s="237"/>
      <c r="F225" s="237"/>
      <c r="G225" s="237"/>
      <c r="H225" s="237"/>
      <c r="I225" s="237"/>
      <c r="J225" s="238"/>
      <c r="K225" s="258" t="str">
        <f t="shared" si="16"/>
        <v/>
      </c>
      <c r="L225" s="259"/>
      <c r="M225" s="258" t="str">
        <f t="shared" si="17"/>
        <v/>
      </c>
      <c r="N225" s="260"/>
      <c r="O225" s="259"/>
      <c r="P225" s="261"/>
      <c r="Q225" s="262"/>
      <c r="R225" s="263"/>
      <c r="S225" s="261"/>
      <c r="T225" s="262"/>
      <c r="U225" s="263"/>
      <c r="V225" s="261"/>
      <c r="W225" s="262"/>
      <c r="X225" s="263"/>
      <c r="Y225" s="261"/>
      <c r="Z225" s="262"/>
      <c r="AA225" s="263"/>
      <c r="AB225" s="261"/>
      <c r="AC225" s="262"/>
      <c r="AD225" s="263"/>
      <c r="AH225" s="61" t="str">
        <f t="shared" si="18"/>
        <v/>
      </c>
      <c r="AI225" s="62">
        <f t="shared" si="19"/>
        <v>0</v>
      </c>
      <c r="AJ225" s="63">
        <f t="shared" si="20"/>
        <v>0</v>
      </c>
      <c r="AK225" s="131">
        <f t="shared" si="21"/>
        <v>0</v>
      </c>
      <c r="AL225" s="71">
        <f t="shared" si="22"/>
        <v>15</v>
      </c>
      <c r="AM225" s="81">
        <f t="shared" si="23"/>
        <v>0</v>
      </c>
      <c r="AN225" s="81">
        <f t="shared" si="24"/>
        <v>0</v>
      </c>
      <c r="AO225" s="81">
        <f t="shared" si="25"/>
        <v>0</v>
      </c>
      <c r="AP225"/>
      <c r="AQ225"/>
      <c r="AR225"/>
      <c r="AS225"/>
    </row>
    <row r="226" spans="3:45" ht="15" customHeight="1" x14ac:dyDescent="0.25">
      <c r="C226" s="86" t="s">
        <v>63</v>
      </c>
      <c r="D226" s="236" t="str">
        <f t="shared" si="15"/>
        <v/>
      </c>
      <c r="E226" s="237"/>
      <c r="F226" s="237"/>
      <c r="G226" s="237"/>
      <c r="H226" s="237"/>
      <c r="I226" s="237"/>
      <c r="J226" s="238"/>
      <c r="K226" s="258" t="str">
        <f t="shared" si="16"/>
        <v/>
      </c>
      <c r="L226" s="259"/>
      <c r="M226" s="258" t="str">
        <f t="shared" si="17"/>
        <v/>
      </c>
      <c r="N226" s="260"/>
      <c r="O226" s="259"/>
      <c r="P226" s="261"/>
      <c r="Q226" s="262"/>
      <c r="R226" s="263"/>
      <c r="S226" s="261"/>
      <c r="T226" s="262"/>
      <c r="U226" s="263"/>
      <c r="V226" s="261"/>
      <c r="W226" s="262"/>
      <c r="X226" s="263"/>
      <c r="Y226" s="261"/>
      <c r="Z226" s="262"/>
      <c r="AA226" s="263"/>
      <c r="AB226" s="261"/>
      <c r="AC226" s="262"/>
      <c r="AD226" s="263"/>
      <c r="AH226" s="61" t="str">
        <f t="shared" si="18"/>
        <v/>
      </c>
      <c r="AI226" s="62">
        <f t="shared" si="19"/>
        <v>0</v>
      </c>
      <c r="AJ226" s="63">
        <f t="shared" si="20"/>
        <v>0</v>
      </c>
      <c r="AK226" s="131">
        <f t="shared" si="21"/>
        <v>0</v>
      </c>
      <c r="AL226" s="71">
        <f t="shared" si="22"/>
        <v>15</v>
      </c>
      <c r="AM226" s="81">
        <f t="shared" si="23"/>
        <v>0</v>
      </c>
      <c r="AN226" s="81">
        <f t="shared" si="24"/>
        <v>0</v>
      </c>
      <c r="AO226" s="81">
        <f t="shared" si="25"/>
        <v>0</v>
      </c>
      <c r="AP226"/>
      <c r="AQ226"/>
      <c r="AR226"/>
      <c r="AS226"/>
    </row>
    <row r="227" spans="3:45" ht="15" customHeight="1" x14ac:dyDescent="0.25">
      <c r="C227" s="86" t="s">
        <v>64</v>
      </c>
      <c r="D227" s="236" t="str">
        <f t="shared" si="15"/>
        <v/>
      </c>
      <c r="E227" s="237"/>
      <c r="F227" s="237"/>
      <c r="G227" s="237"/>
      <c r="H227" s="237"/>
      <c r="I227" s="237"/>
      <c r="J227" s="238"/>
      <c r="K227" s="258" t="str">
        <f t="shared" si="16"/>
        <v/>
      </c>
      <c r="L227" s="259"/>
      <c r="M227" s="258" t="str">
        <f t="shared" si="17"/>
        <v/>
      </c>
      <c r="N227" s="260"/>
      <c r="O227" s="259"/>
      <c r="P227" s="261"/>
      <c r="Q227" s="262"/>
      <c r="R227" s="263"/>
      <c r="S227" s="261"/>
      <c r="T227" s="262"/>
      <c r="U227" s="263"/>
      <c r="V227" s="261"/>
      <c r="W227" s="262"/>
      <c r="X227" s="263"/>
      <c r="Y227" s="261"/>
      <c r="Z227" s="262"/>
      <c r="AA227" s="263"/>
      <c r="AB227" s="261"/>
      <c r="AC227" s="262"/>
      <c r="AD227" s="263"/>
      <c r="AH227" s="61" t="str">
        <f t="shared" si="18"/>
        <v/>
      </c>
      <c r="AI227" s="62">
        <f t="shared" si="19"/>
        <v>0</v>
      </c>
      <c r="AJ227" s="63">
        <f t="shared" si="20"/>
        <v>0</v>
      </c>
      <c r="AK227" s="131">
        <f t="shared" si="21"/>
        <v>0</v>
      </c>
      <c r="AL227" s="71">
        <f t="shared" si="22"/>
        <v>15</v>
      </c>
      <c r="AM227" s="81">
        <f t="shared" si="23"/>
        <v>0</v>
      </c>
      <c r="AN227" s="81">
        <f t="shared" si="24"/>
        <v>0</v>
      </c>
      <c r="AO227" s="81">
        <f t="shared" si="25"/>
        <v>0</v>
      </c>
      <c r="AP227"/>
      <c r="AQ227"/>
      <c r="AR227"/>
      <c r="AS227"/>
    </row>
    <row r="228" spans="3:45" ht="15" customHeight="1" x14ac:dyDescent="0.25">
      <c r="C228" s="86" t="s">
        <v>65</v>
      </c>
      <c r="D228" s="236" t="str">
        <f t="shared" si="15"/>
        <v/>
      </c>
      <c r="E228" s="237"/>
      <c r="F228" s="237"/>
      <c r="G228" s="237"/>
      <c r="H228" s="237"/>
      <c r="I228" s="237"/>
      <c r="J228" s="238"/>
      <c r="K228" s="258" t="str">
        <f t="shared" si="16"/>
        <v/>
      </c>
      <c r="L228" s="259"/>
      <c r="M228" s="258" t="str">
        <f t="shared" si="17"/>
        <v/>
      </c>
      <c r="N228" s="260"/>
      <c r="O228" s="259"/>
      <c r="P228" s="261"/>
      <c r="Q228" s="262"/>
      <c r="R228" s="263"/>
      <c r="S228" s="261"/>
      <c r="T228" s="262"/>
      <c r="U228" s="263"/>
      <c r="V228" s="261"/>
      <c r="W228" s="262"/>
      <c r="X228" s="263"/>
      <c r="Y228" s="261"/>
      <c r="Z228" s="262"/>
      <c r="AA228" s="263"/>
      <c r="AB228" s="261"/>
      <c r="AC228" s="262"/>
      <c r="AD228" s="263"/>
      <c r="AH228" s="61" t="str">
        <f t="shared" si="18"/>
        <v/>
      </c>
      <c r="AI228" s="62">
        <f t="shared" si="19"/>
        <v>0</v>
      </c>
      <c r="AJ228" s="63">
        <f t="shared" si="20"/>
        <v>0</v>
      </c>
      <c r="AK228" s="131">
        <f t="shared" si="21"/>
        <v>0</v>
      </c>
      <c r="AL228" s="71">
        <f t="shared" si="22"/>
        <v>15</v>
      </c>
      <c r="AM228" s="81">
        <f t="shared" si="23"/>
        <v>0</v>
      </c>
      <c r="AN228" s="81">
        <f t="shared" si="24"/>
        <v>0</v>
      </c>
      <c r="AO228" s="81">
        <f t="shared" si="25"/>
        <v>0</v>
      </c>
      <c r="AP228"/>
      <c r="AQ228"/>
      <c r="AR228"/>
      <c r="AS228"/>
    </row>
    <row r="229" spans="3:45" ht="15" customHeight="1" x14ac:dyDescent="0.25">
      <c r="C229" s="86" t="s">
        <v>128</v>
      </c>
      <c r="D229" s="236" t="str">
        <f t="shared" si="15"/>
        <v/>
      </c>
      <c r="E229" s="237"/>
      <c r="F229" s="237"/>
      <c r="G229" s="237"/>
      <c r="H229" s="237"/>
      <c r="I229" s="237"/>
      <c r="J229" s="238"/>
      <c r="K229" s="258" t="str">
        <f t="shared" si="16"/>
        <v/>
      </c>
      <c r="L229" s="259"/>
      <c r="M229" s="258" t="str">
        <f t="shared" si="17"/>
        <v/>
      </c>
      <c r="N229" s="260"/>
      <c r="O229" s="259"/>
      <c r="P229" s="261"/>
      <c r="Q229" s="262"/>
      <c r="R229" s="263"/>
      <c r="S229" s="261"/>
      <c r="T229" s="262"/>
      <c r="U229" s="263"/>
      <c r="V229" s="261"/>
      <c r="W229" s="262"/>
      <c r="X229" s="263"/>
      <c r="Y229" s="261"/>
      <c r="Z229" s="262"/>
      <c r="AA229" s="263"/>
      <c r="AB229" s="261"/>
      <c r="AC229" s="262"/>
      <c r="AD229" s="263"/>
      <c r="AH229" s="61" t="str">
        <f t="shared" si="18"/>
        <v/>
      </c>
      <c r="AI229" s="62">
        <f t="shared" si="19"/>
        <v>0</v>
      </c>
      <c r="AJ229" s="63">
        <f t="shared" si="20"/>
        <v>0</v>
      </c>
      <c r="AK229" s="131">
        <f t="shared" si="21"/>
        <v>0</v>
      </c>
      <c r="AL229" s="71">
        <f t="shared" si="22"/>
        <v>15</v>
      </c>
      <c r="AM229" s="81">
        <f t="shared" si="23"/>
        <v>0</v>
      </c>
      <c r="AN229" s="81">
        <f t="shared" si="24"/>
        <v>0</v>
      </c>
      <c r="AO229" s="81">
        <f t="shared" si="25"/>
        <v>0</v>
      </c>
      <c r="AP229"/>
      <c r="AQ229"/>
      <c r="AR229"/>
      <c r="AS229"/>
    </row>
    <row r="230" spans="3:45" ht="15" customHeight="1" x14ac:dyDescent="0.25">
      <c r="C230" s="86" t="s">
        <v>212</v>
      </c>
      <c r="D230" s="236" t="str">
        <f t="shared" si="15"/>
        <v/>
      </c>
      <c r="E230" s="237"/>
      <c r="F230" s="237"/>
      <c r="G230" s="237"/>
      <c r="H230" s="237"/>
      <c r="I230" s="237"/>
      <c r="J230" s="238"/>
      <c r="K230" s="258" t="str">
        <f t="shared" si="16"/>
        <v/>
      </c>
      <c r="L230" s="259"/>
      <c r="M230" s="258" t="str">
        <f t="shared" si="17"/>
        <v/>
      </c>
      <c r="N230" s="260"/>
      <c r="O230" s="259"/>
      <c r="P230" s="261"/>
      <c r="Q230" s="262"/>
      <c r="R230" s="263"/>
      <c r="S230" s="261"/>
      <c r="T230" s="262"/>
      <c r="U230" s="263"/>
      <c r="V230" s="261"/>
      <c r="W230" s="262"/>
      <c r="X230" s="263"/>
      <c r="Y230" s="261"/>
      <c r="Z230" s="262"/>
      <c r="AA230" s="263"/>
      <c r="AB230" s="261"/>
      <c r="AC230" s="262"/>
      <c r="AD230" s="263"/>
      <c r="AH230" s="61" t="str">
        <f t="shared" si="18"/>
        <v/>
      </c>
      <c r="AI230" s="62">
        <f t="shared" si="19"/>
        <v>0</v>
      </c>
      <c r="AJ230" s="63">
        <f t="shared" si="20"/>
        <v>0</v>
      </c>
      <c r="AK230" s="131">
        <f t="shared" si="21"/>
        <v>0</v>
      </c>
      <c r="AL230" s="71">
        <f t="shared" si="22"/>
        <v>15</v>
      </c>
      <c r="AM230" s="81">
        <f t="shared" si="23"/>
        <v>0</v>
      </c>
      <c r="AN230" s="81">
        <f t="shared" si="24"/>
        <v>0</v>
      </c>
      <c r="AO230" s="81">
        <f t="shared" si="25"/>
        <v>0</v>
      </c>
      <c r="AP230"/>
      <c r="AQ230"/>
      <c r="AR230"/>
      <c r="AS230"/>
    </row>
    <row r="231" spans="3:45" ht="15" customHeight="1" x14ac:dyDescent="0.25">
      <c r="C231" s="86" t="s">
        <v>213</v>
      </c>
      <c r="D231" s="236" t="str">
        <f t="shared" si="15"/>
        <v/>
      </c>
      <c r="E231" s="237"/>
      <c r="F231" s="237"/>
      <c r="G231" s="237"/>
      <c r="H231" s="237"/>
      <c r="I231" s="237"/>
      <c r="J231" s="238"/>
      <c r="K231" s="258" t="str">
        <f t="shared" si="16"/>
        <v/>
      </c>
      <c r="L231" s="259"/>
      <c r="M231" s="258" t="str">
        <f t="shared" si="17"/>
        <v/>
      </c>
      <c r="N231" s="260"/>
      <c r="O231" s="259"/>
      <c r="P231" s="261"/>
      <c r="Q231" s="262"/>
      <c r="R231" s="263"/>
      <c r="S231" s="261"/>
      <c r="T231" s="262"/>
      <c r="U231" s="263"/>
      <c r="V231" s="261"/>
      <c r="W231" s="262"/>
      <c r="X231" s="263"/>
      <c r="Y231" s="261"/>
      <c r="Z231" s="262"/>
      <c r="AA231" s="263"/>
      <c r="AB231" s="261"/>
      <c r="AC231" s="262"/>
      <c r="AD231" s="263"/>
      <c r="AH231" s="61" t="str">
        <f t="shared" si="18"/>
        <v/>
      </c>
      <c r="AI231" s="62">
        <f t="shared" si="19"/>
        <v>0</v>
      </c>
      <c r="AJ231" s="63">
        <f t="shared" si="20"/>
        <v>0</v>
      </c>
      <c r="AK231" s="131">
        <f t="shared" si="21"/>
        <v>0</v>
      </c>
      <c r="AL231" s="71">
        <f t="shared" si="22"/>
        <v>15</v>
      </c>
      <c r="AM231" s="81">
        <f t="shared" si="23"/>
        <v>0</v>
      </c>
      <c r="AN231" s="81">
        <f t="shared" si="24"/>
        <v>0</v>
      </c>
      <c r="AO231" s="81">
        <f t="shared" si="25"/>
        <v>0</v>
      </c>
      <c r="AP231"/>
      <c r="AQ231"/>
      <c r="AR231"/>
      <c r="AS231"/>
    </row>
    <row r="232" spans="3:45" ht="15" customHeight="1" x14ac:dyDescent="0.25">
      <c r="C232" s="86" t="s">
        <v>214</v>
      </c>
      <c r="D232" s="236" t="str">
        <f t="shared" si="15"/>
        <v/>
      </c>
      <c r="E232" s="237"/>
      <c r="F232" s="237"/>
      <c r="G232" s="237"/>
      <c r="H232" s="237"/>
      <c r="I232" s="237"/>
      <c r="J232" s="238"/>
      <c r="K232" s="258" t="str">
        <f t="shared" si="16"/>
        <v/>
      </c>
      <c r="L232" s="259"/>
      <c r="M232" s="258" t="str">
        <f t="shared" si="17"/>
        <v/>
      </c>
      <c r="N232" s="260"/>
      <c r="O232" s="259"/>
      <c r="P232" s="261"/>
      <c r="Q232" s="262"/>
      <c r="R232" s="263"/>
      <c r="S232" s="261"/>
      <c r="T232" s="262"/>
      <c r="U232" s="263"/>
      <c r="V232" s="261"/>
      <c r="W232" s="262"/>
      <c r="X232" s="263"/>
      <c r="Y232" s="261"/>
      <c r="Z232" s="262"/>
      <c r="AA232" s="263"/>
      <c r="AB232" s="261"/>
      <c r="AC232" s="262"/>
      <c r="AD232" s="263"/>
      <c r="AH232" s="61" t="str">
        <f t="shared" si="18"/>
        <v/>
      </c>
      <c r="AI232" s="62">
        <f t="shared" si="19"/>
        <v>0</v>
      </c>
      <c r="AJ232" s="63">
        <f t="shared" si="20"/>
        <v>0</v>
      </c>
      <c r="AK232" s="131">
        <f t="shared" si="21"/>
        <v>0</v>
      </c>
      <c r="AL232" s="71">
        <f t="shared" si="22"/>
        <v>15</v>
      </c>
      <c r="AM232" s="81">
        <f t="shared" si="23"/>
        <v>0</v>
      </c>
      <c r="AN232" s="81">
        <f t="shared" si="24"/>
        <v>0</v>
      </c>
      <c r="AO232" s="81">
        <f t="shared" si="25"/>
        <v>0</v>
      </c>
      <c r="AP232"/>
      <c r="AQ232"/>
      <c r="AR232"/>
      <c r="AS232"/>
    </row>
    <row r="233" spans="3:45" ht="15" customHeight="1" x14ac:dyDescent="0.25">
      <c r="C233" s="86" t="s">
        <v>215</v>
      </c>
      <c r="D233" s="236" t="str">
        <f t="shared" si="15"/>
        <v/>
      </c>
      <c r="E233" s="237"/>
      <c r="F233" s="237"/>
      <c r="G233" s="237"/>
      <c r="H233" s="237"/>
      <c r="I233" s="237"/>
      <c r="J233" s="238"/>
      <c r="K233" s="258" t="str">
        <f t="shared" si="16"/>
        <v/>
      </c>
      <c r="L233" s="259"/>
      <c r="M233" s="258" t="str">
        <f t="shared" si="17"/>
        <v/>
      </c>
      <c r="N233" s="260"/>
      <c r="O233" s="259"/>
      <c r="P233" s="261"/>
      <c r="Q233" s="262"/>
      <c r="R233" s="263"/>
      <c r="S233" s="261"/>
      <c r="T233" s="262"/>
      <c r="U233" s="263"/>
      <c r="V233" s="261"/>
      <c r="W233" s="262"/>
      <c r="X233" s="263"/>
      <c r="Y233" s="261"/>
      <c r="Z233" s="262"/>
      <c r="AA233" s="263"/>
      <c r="AB233" s="261"/>
      <c r="AC233" s="262"/>
      <c r="AD233" s="263"/>
      <c r="AH233" s="61" t="str">
        <f t="shared" si="18"/>
        <v/>
      </c>
      <c r="AI233" s="62">
        <f t="shared" si="19"/>
        <v>0</v>
      </c>
      <c r="AJ233" s="63">
        <f t="shared" si="20"/>
        <v>0</v>
      </c>
      <c r="AK233" s="131">
        <f t="shared" si="21"/>
        <v>0</v>
      </c>
      <c r="AL233" s="71">
        <f t="shared" si="22"/>
        <v>15</v>
      </c>
      <c r="AM233" s="81">
        <f t="shared" si="23"/>
        <v>0</v>
      </c>
      <c r="AN233" s="81">
        <f t="shared" si="24"/>
        <v>0</v>
      </c>
      <c r="AO233" s="81">
        <f t="shared" si="25"/>
        <v>0</v>
      </c>
      <c r="AP233"/>
      <c r="AQ233"/>
      <c r="AR233"/>
      <c r="AS233"/>
    </row>
    <row r="234" spans="3:45" ht="15" customHeight="1" x14ac:dyDescent="0.25">
      <c r="C234" s="86" t="s">
        <v>216</v>
      </c>
      <c r="D234" s="236" t="str">
        <f t="shared" si="15"/>
        <v/>
      </c>
      <c r="E234" s="237"/>
      <c r="F234" s="237"/>
      <c r="G234" s="237"/>
      <c r="H234" s="237"/>
      <c r="I234" s="237"/>
      <c r="J234" s="238"/>
      <c r="K234" s="258" t="str">
        <f t="shared" si="16"/>
        <v/>
      </c>
      <c r="L234" s="259"/>
      <c r="M234" s="258" t="str">
        <f t="shared" si="17"/>
        <v/>
      </c>
      <c r="N234" s="260"/>
      <c r="O234" s="259"/>
      <c r="P234" s="261"/>
      <c r="Q234" s="262"/>
      <c r="R234" s="263"/>
      <c r="S234" s="261"/>
      <c r="T234" s="262"/>
      <c r="U234" s="263"/>
      <c r="V234" s="261"/>
      <c r="W234" s="262"/>
      <c r="X234" s="263"/>
      <c r="Y234" s="261"/>
      <c r="Z234" s="262"/>
      <c r="AA234" s="263"/>
      <c r="AB234" s="261"/>
      <c r="AC234" s="262"/>
      <c r="AD234" s="263"/>
      <c r="AH234" s="61" t="str">
        <f t="shared" si="18"/>
        <v/>
      </c>
      <c r="AI234" s="62">
        <f t="shared" si="19"/>
        <v>0</v>
      </c>
      <c r="AJ234" s="63">
        <f t="shared" si="20"/>
        <v>0</v>
      </c>
      <c r="AK234" s="131">
        <f t="shared" si="21"/>
        <v>0</v>
      </c>
      <c r="AL234" s="71">
        <f t="shared" si="22"/>
        <v>15</v>
      </c>
      <c r="AM234" s="81">
        <f t="shared" si="23"/>
        <v>0</v>
      </c>
      <c r="AN234" s="81">
        <f t="shared" si="24"/>
        <v>0</v>
      </c>
      <c r="AO234" s="81">
        <f t="shared" si="25"/>
        <v>0</v>
      </c>
      <c r="AP234"/>
      <c r="AQ234"/>
      <c r="AR234"/>
      <c r="AS234"/>
    </row>
    <row r="235" spans="3:45" ht="15" customHeight="1" x14ac:dyDescent="0.25">
      <c r="C235" s="86" t="s">
        <v>217</v>
      </c>
      <c r="D235" s="236" t="str">
        <f t="shared" si="15"/>
        <v/>
      </c>
      <c r="E235" s="237"/>
      <c r="F235" s="237"/>
      <c r="G235" s="237"/>
      <c r="H235" s="237"/>
      <c r="I235" s="237"/>
      <c r="J235" s="238"/>
      <c r="K235" s="258" t="str">
        <f t="shared" si="16"/>
        <v/>
      </c>
      <c r="L235" s="259"/>
      <c r="M235" s="258" t="str">
        <f t="shared" si="17"/>
        <v/>
      </c>
      <c r="N235" s="260"/>
      <c r="O235" s="259"/>
      <c r="P235" s="261"/>
      <c r="Q235" s="262"/>
      <c r="R235" s="263"/>
      <c r="S235" s="261"/>
      <c r="T235" s="262"/>
      <c r="U235" s="263"/>
      <c r="V235" s="261"/>
      <c r="W235" s="262"/>
      <c r="X235" s="263"/>
      <c r="Y235" s="261"/>
      <c r="Z235" s="262"/>
      <c r="AA235" s="263"/>
      <c r="AB235" s="261"/>
      <c r="AC235" s="262"/>
      <c r="AD235" s="263"/>
      <c r="AH235" s="61" t="str">
        <f t="shared" si="18"/>
        <v/>
      </c>
      <c r="AI235" s="62">
        <f t="shared" si="19"/>
        <v>0</v>
      </c>
      <c r="AJ235" s="63">
        <f t="shared" si="20"/>
        <v>0</v>
      </c>
      <c r="AK235" s="131">
        <f t="shared" si="21"/>
        <v>0</v>
      </c>
      <c r="AL235" s="71">
        <f t="shared" si="22"/>
        <v>15</v>
      </c>
      <c r="AM235" s="81">
        <f t="shared" si="23"/>
        <v>0</v>
      </c>
      <c r="AN235" s="81">
        <f t="shared" si="24"/>
        <v>0</v>
      </c>
      <c r="AO235" s="81">
        <f t="shared" si="25"/>
        <v>0</v>
      </c>
      <c r="AP235"/>
      <c r="AQ235"/>
      <c r="AR235"/>
      <c r="AS235"/>
    </row>
    <row r="236" spans="3:45" ht="15" customHeight="1" x14ac:dyDescent="0.25">
      <c r="C236" s="86" t="s">
        <v>218</v>
      </c>
      <c r="D236" s="236" t="str">
        <f t="shared" si="15"/>
        <v/>
      </c>
      <c r="E236" s="237"/>
      <c r="F236" s="237"/>
      <c r="G236" s="237"/>
      <c r="H236" s="237"/>
      <c r="I236" s="237"/>
      <c r="J236" s="238"/>
      <c r="K236" s="258" t="str">
        <f t="shared" si="16"/>
        <v/>
      </c>
      <c r="L236" s="259"/>
      <c r="M236" s="258" t="str">
        <f t="shared" si="17"/>
        <v/>
      </c>
      <c r="N236" s="260"/>
      <c r="O236" s="259"/>
      <c r="P236" s="261"/>
      <c r="Q236" s="262"/>
      <c r="R236" s="263"/>
      <c r="S236" s="261"/>
      <c r="T236" s="262"/>
      <c r="U236" s="263"/>
      <c r="V236" s="261"/>
      <c r="W236" s="262"/>
      <c r="X236" s="263"/>
      <c r="Y236" s="261"/>
      <c r="Z236" s="262"/>
      <c r="AA236" s="263"/>
      <c r="AB236" s="261"/>
      <c r="AC236" s="262"/>
      <c r="AD236" s="263"/>
      <c r="AH236" s="61" t="str">
        <f t="shared" si="18"/>
        <v/>
      </c>
      <c r="AI236" s="62">
        <f t="shared" si="19"/>
        <v>0</v>
      </c>
      <c r="AJ236" s="63">
        <f t="shared" si="20"/>
        <v>0</v>
      </c>
      <c r="AK236" s="131">
        <f t="shared" si="21"/>
        <v>0</v>
      </c>
      <c r="AL236" s="71">
        <f t="shared" si="22"/>
        <v>15</v>
      </c>
      <c r="AM236" s="81">
        <f t="shared" si="23"/>
        <v>0</v>
      </c>
      <c r="AN236" s="81">
        <f t="shared" si="24"/>
        <v>0</v>
      </c>
      <c r="AO236" s="81">
        <f t="shared" si="25"/>
        <v>0</v>
      </c>
      <c r="AP236"/>
      <c r="AQ236"/>
      <c r="AR236"/>
      <c r="AS236"/>
    </row>
    <row r="237" spans="3:45" ht="15" customHeight="1" x14ac:dyDescent="0.25">
      <c r="C237" s="86" t="s">
        <v>219</v>
      </c>
      <c r="D237" s="236" t="str">
        <f t="shared" si="15"/>
        <v/>
      </c>
      <c r="E237" s="237"/>
      <c r="F237" s="237"/>
      <c r="G237" s="237"/>
      <c r="H237" s="237"/>
      <c r="I237" s="237"/>
      <c r="J237" s="238"/>
      <c r="K237" s="258" t="str">
        <f t="shared" si="16"/>
        <v/>
      </c>
      <c r="L237" s="259"/>
      <c r="M237" s="258" t="str">
        <f t="shared" si="17"/>
        <v/>
      </c>
      <c r="N237" s="260"/>
      <c r="O237" s="259"/>
      <c r="P237" s="261"/>
      <c r="Q237" s="262"/>
      <c r="R237" s="263"/>
      <c r="S237" s="261"/>
      <c r="T237" s="262"/>
      <c r="U237" s="263"/>
      <c r="V237" s="261"/>
      <c r="W237" s="262"/>
      <c r="X237" s="263"/>
      <c r="Y237" s="261"/>
      <c r="Z237" s="262"/>
      <c r="AA237" s="263"/>
      <c r="AB237" s="261"/>
      <c r="AC237" s="262"/>
      <c r="AD237" s="263"/>
      <c r="AH237" s="61" t="str">
        <f t="shared" si="18"/>
        <v/>
      </c>
      <c r="AI237" s="62">
        <f t="shared" si="19"/>
        <v>0</v>
      </c>
      <c r="AJ237" s="63">
        <f t="shared" si="20"/>
        <v>0</v>
      </c>
      <c r="AK237" s="131">
        <f t="shared" si="21"/>
        <v>0</v>
      </c>
      <c r="AL237" s="71">
        <f t="shared" si="22"/>
        <v>15</v>
      </c>
      <c r="AM237" s="81">
        <f t="shared" si="23"/>
        <v>0</v>
      </c>
      <c r="AN237" s="81">
        <f t="shared" si="24"/>
        <v>0</v>
      </c>
      <c r="AO237" s="81">
        <f t="shared" si="25"/>
        <v>0</v>
      </c>
      <c r="AP237"/>
      <c r="AQ237"/>
      <c r="AR237"/>
      <c r="AS237"/>
    </row>
    <row r="238" spans="3:45" ht="15" customHeight="1" x14ac:dyDescent="0.25">
      <c r="C238" s="86" t="s">
        <v>220</v>
      </c>
      <c r="D238" s="236" t="str">
        <f t="shared" si="15"/>
        <v/>
      </c>
      <c r="E238" s="237"/>
      <c r="F238" s="237"/>
      <c r="G238" s="237"/>
      <c r="H238" s="237"/>
      <c r="I238" s="237"/>
      <c r="J238" s="238"/>
      <c r="K238" s="258" t="str">
        <f t="shared" si="16"/>
        <v/>
      </c>
      <c r="L238" s="259"/>
      <c r="M238" s="258" t="str">
        <f t="shared" si="17"/>
        <v/>
      </c>
      <c r="N238" s="260"/>
      <c r="O238" s="259"/>
      <c r="P238" s="261"/>
      <c r="Q238" s="262"/>
      <c r="R238" s="263"/>
      <c r="S238" s="261"/>
      <c r="T238" s="262"/>
      <c r="U238" s="263"/>
      <c r="V238" s="261"/>
      <c r="W238" s="262"/>
      <c r="X238" s="263"/>
      <c r="Y238" s="261"/>
      <c r="Z238" s="262"/>
      <c r="AA238" s="263"/>
      <c r="AB238" s="261"/>
      <c r="AC238" s="262"/>
      <c r="AD238" s="263"/>
      <c r="AH238" s="61" t="str">
        <f t="shared" si="18"/>
        <v/>
      </c>
      <c r="AI238" s="62">
        <f t="shared" si="19"/>
        <v>0</v>
      </c>
      <c r="AJ238" s="63">
        <f t="shared" si="20"/>
        <v>0</v>
      </c>
      <c r="AK238" s="131">
        <f t="shared" si="21"/>
        <v>0</v>
      </c>
      <c r="AL238" s="71">
        <f t="shared" si="22"/>
        <v>15</v>
      </c>
      <c r="AM238" s="81">
        <f t="shared" si="23"/>
        <v>0</v>
      </c>
      <c r="AN238" s="81">
        <f t="shared" si="24"/>
        <v>0</v>
      </c>
      <c r="AO238" s="81">
        <f t="shared" si="25"/>
        <v>0</v>
      </c>
      <c r="AP238"/>
      <c r="AQ238"/>
      <c r="AR238"/>
      <c r="AS238"/>
    </row>
    <row r="239" spans="3:45" ht="15" customHeight="1" x14ac:dyDescent="0.25">
      <c r="C239" s="86" t="s">
        <v>221</v>
      </c>
      <c r="D239" s="236" t="str">
        <f t="shared" si="15"/>
        <v/>
      </c>
      <c r="E239" s="237"/>
      <c r="F239" s="237"/>
      <c r="G239" s="237"/>
      <c r="H239" s="237"/>
      <c r="I239" s="237"/>
      <c r="J239" s="238"/>
      <c r="K239" s="258" t="str">
        <f t="shared" si="16"/>
        <v/>
      </c>
      <c r="L239" s="259"/>
      <c r="M239" s="258" t="str">
        <f t="shared" si="17"/>
        <v/>
      </c>
      <c r="N239" s="260"/>
      <c r="O239" s="259"/>
      <c r="P239" s="261"/>
      <c r="Q239" s="262"/>
      <c r="R239" s="263"/>
      <c r="S239" s="261"/>
      <c r="T239" s="262"/>
      <c r="U239" s="263"/>
      <c r="V239" s="261"/>
      <c r="W239" s="262"/>
      <c r="X239" s="263"/>
      <c r="Y239" s="261"/>
      <c r="Z239" s="262"/>
      <c r="AA239" s="263"/>
      <c r="AB239" s="261"/>
      <c r="AC239" s="262"/>
      <c r="AD239" s="263"/>
      <c r="AH239" s="61" t="str">
        <f t="shared" si="18"/>
        <v/>
      </c>
      <c r="AI239" s="62">
        <f t="shared" si="19"/>
        <v>0</v>
      </c>
      <c r="AJ239" s="63">
        <f t="shared" si="20"/>
        <v>0</v>
      </c>
      <c r="AK239" s="131">
        <f t="shared" si="21"/>
        <v>0</v>
      </c>
      <c r="AL239" s="71">
        <f t="shared" si="22"/>
        <v>15</v>
      </c>
      <c r="AM239" s="81">
        <f t="shared" si="23"/>
        <v>0</v>
      </c>
      <c r="AN239" s="81">
        <f t="shared" si="24"/>
        <v>0</v>
      </c>
      <c r="AO239" s="81">
        <f t="shared" si="25"/>
        <v>0</v>
      </c>
      <c r="AP239"/>
      <c r="AQ239"/>
      <c r="AR239"/>
      <c r="AS239"/>
    </row>
    <row r="240" spans="3:45" ht="15" customHeight="1" x14ac:dyDescent="0.25">
      <c r="C240" s="86" t="s">
        <v>222</v>
      </c>
      <c r="D240" s="236" t="str">
        <f t="shared" si="15"/>
        <v/>
      </c>
      <c r="E240" s="237"/>
      <c r="F240" s="237"/>
      <c r="G240" s="237"/>
      <c r="H240" s="237"/>
      <c r="I240" s="237"/>
      <c r="J240" s="238"/>
      <c r="K240" s="258" t="str">
        <f t="shared" si="16"/>
        <v/>
      </c>
      <c r="L240" s="259"/>
      <c r="M240" s="258" t="str">
        <f t="shared" si="17"/>
        <v/>
      </c>
      <c r="N240" s="260"/>
      <c r="O240" s="259"/>
      <c r="P240" s="261"/>
      <c r="Q240" s="262"/>
      <c r="R240" s="263"/>
      <c r="S240" s="261"/>
      <c r="T240" s="262"/>
      <c r="U240" s="263"/>
      <c r="V240" s="261"/>
      <c r="W240" s="262"/>
      <c r="X240" s="263"/>
      <c r="Y240" s="261"/>
      <c r="Z240" s="262"/>
      <c r="AA240" s="263"/>
      <c r="AB240" s="261"/>
      <c r="AC240" s="262"/>
      <c r="AD240" s="263"/>
      <c r="AH240" s="61" t="str">
        <f t="shared" si="18"/>
        <v/>
      </c>
      <c r="AI240" s="62">
        <f t="shared" si="19"/>
        <v>0</v>
      </c>
      <c r="AJ240" s="63">
        <f t="shared" si="20"/>
        <v>0</v>
      </c>
      <c r="AK240" s="131">
        <f t="shared" si="21"/>
        <v>0</v>
      </c>
      <c r="AL240" s="71">
        <f t="shared" si="22"/>
        <v>15</v>
      </c>
      <c r="AM240" s="81">
        <f t="shared" si="23"/>
        <v>0</v>
      </c>
      <c r="AN240" s="81">
        <f t="shared" si="24"/>
        <v>0</v>
      </c>
      <c r="AO240" s="81">
        <f t="shared" si="25"/>
        <v>0</v>
      </c>
      <c r="AP240"/>
      <c r="AQ240"/>
      <c r="AR240"/>
      <c r="AS240"/>
    </row>
    <row r="241" spans="3:45" ht="15" customHeight="1" x14ac:dyDescent="0.25">
      <c r="C241" s="86" t="s">
        <v>223</v>
      </c>
      <c r="D241" s="236" t="str">
        <f t="shared" si="15"/>
        <v/>
      </c>
      <c r="E241" s="237"/>
      <c r="F241" s="237"/>
      <c r="G241" s="237"/>
      <c r="H241" s="237"/>
      <c r="I241" s="237"/>
      <c r="J241" s="238"/>
      <c r="K241" s="258" t="str">
        <f t="shared" si="16"/>
        <v/>
      </c>
      <c r="L241" s="259"/>
      <c r="M241" s="258" t="str">
        <f t="shared" si="17"/>
        <v/>
      </c>
      <c r="N241" s="260"/>
      <c r="O241" s="259"/>
      <c r="P241" s="261"/>
      <c r="Q241" s="262"/>
      <c r="R241" s="263"/>
      <c r="S241" s="261"/>
      <c r="T241" s="262"/>
      <c r="U241" s="263"/>
      <c r="V241" s="261"/>
      <c r="W241" s="262"/>
      <c r="X241" s="263"/>
      <c r="Y241" s="261"/>
      <c r="Z241" s="262"/>
      <c r="AA241" s="263"/>
      <c r="AB241" s="261"/>
      <c r="AC241" s="262"/>
      <c r="AD241" s="263"/>
      <c r="AH241" s="61" t="str">
        <f t="shared" si="18"/>
        <v/>
      </c>
      <c r="AI241" s="62">
        <f t="shared" si="19"/>
        <v>0</v>
      </c>
      <c r="AJ241" s="63">
        <f t="shared" si="20"/>
        <v>0</v>
      </c>
      <c r="AK241" s="131">
        <f t="shared" si="21"/>
        <v>0</v>
      </c>
      <c r="AL241" s="71">
        <f t="shared" si="22"/>
        <v>15</v>
      </c>
      <c r="AM241" s="81">
        <f t="shared" si="23"/>
        <v>0</v>
      </c>
      <c r="AN241" s="81">
        <f t="shared" si="24"/>
        <v>0</v>
      </c>
      <c r="AO241" s="81">
        <f t="shared" si="25"/>
        <v>0</v>
      </c>
      <c r="AP241"/>
      <c r="AQ241"/>
      <c r="AR241"/>
      <c r="AS241"/>
    </row>
    <row r="242" spans="3:45" ht="15" customHeight="1" x14ac:dyDescent="0.25">
      <c r="C242" s="86" t="s">
        <v>224</v>
      </c>
      <c r="D242" s="236" t="str">
        <f t="shared" si="15"/>
        <v/>
      </c>
      <c r="E242" s="237"/>
      <c r="F242" s="237"/>
      <c r="G242" s="237"/>
      <c r="H242" s="237"/>
      <c r="I242" s="237"/>
      <c r="J242" s="238"/>
      <c r="K242" s="258" t="str">
        <f t="shared" si="16"/>
        <v/>
      </c>
      <c r="L242" s="259"/>
      <c r="M242" s="258" t="str">
        <f t="shared" si="17"/>
        <v/>
      </c>
      <c r="N242" s="260"/>
      <c r="O242" s="259"/>
      <c r="P242" s="261"/>
      <c r="Q242" s="262"/>
      <c r="R242" s="263"/>
      <c r="S242" s="261"/>
      <c r="T242" s="262"/>
      <c r="U242" s="263"/>
      <c r="V242" s="261"/>
      <c r="W242" s="262"/>
      <c r="X242" s="263"/>
      <c r="Y242" s="261"/>
      <c r="Z242" s="262"/>
      <c r="AA242" s="263"/>
      <c r="AB242" s="261"/>
      <c r="AC242" s="262"/>
      <c r="AD242" s="263"/>
      <c r="AH242" s="61" t="str">
        <f t="shared" si="18"/>
        <v/>
      </c>
      <c r="AI242" s="62">
        <f t="shared" si="19"/>
        <v>0</v>
      </c>
      <c r="AJ242" s="63">
        <f t="shared" si="20"/>
        <v>0</v>
      </c>
      <c r="AK242" s="131">
        <f t="shared" si="21"/>
        <v>0</v>
      </c>
      <c r="AL242" s="71">
        <f t="shared" si="22"/>
        <v>15</v>
      </c>
      <c r="AM242" s="81">
        <f t="shared" si="23"/>
        <v>0</v>
      </c>
      <c r="AN242" s="81">
        <f t="shared" si="24"/>
        <v>0</v>
      </c>
      <c r="AO242" s="81">
        <f t="shared" si="25"/>
        <v>0</v>
      </c>
      <c r="AP242"/>
      <c r="AQ242"/>
      <c r="AR242"/>
      <c r="AS242"/>
    </row>
    <row r="243" spans="3:45" ht="15" customHeight="1" x14ac:dyDescent="0.25">
      <c r="C243" s="86" t="s">
        <v>225</v>
      </c>
      <c r="D243" s="236" t="str">
        <f t="shared" si="15"/>
        <v/>
      </c>
      <c r="E243" s="237"/>
      <c r="F243" s="237"/>
      <c r="G243" s="237"/>
      <c r="H243" s="237"/>
      <c r="I243" s="237"/>
      <c r="J243" s="238"/>
      <c r="K243" s="258" t="str">
        <f t="shared" si="16"/>
        <v/>
      </c>
      <c r="L243" s="259"/>
      <c r="M243" s="258" t="str">
        <f t="shared" si="17"/>
        <v/>
      </c>
      <c r="N243" s="260"/>
      <c r="O243" s="259"/>
      <c r="P243" s="261"/>
      <c r="Q243" s="262"/>
      <c r="R243" s="263"/>
      <c r="S243" s="261"/>
      <c r="T243" s="262"/>
      <c r="U243" s="263"/>
      <c r="V243" s="261"/>
      <c r="W243" s="262"/>
      <c r="X243" s="263"/>
      <c r="Y243" s="261"/>
      <c r="Z243" s="262"/>
      <c r="AA243" s="263"/>
      <c r="AB243" s="261"/>
      <c r="AC243" s="262"/>
      <c r="AD243" s="263"/>
      <c r="AH243" s="61" t="str">
        <f t="shared" si="18"/>
        <v/>
      </c>
      <c r="AI243" s="62">
        <f t="shared" si="19"/>
        <v>0</v>
      </c>
      <c r="AJ243" s="63">
        <f t="shared" si="20"/>
        <v>0</v>
      </c>
      <c r="AK243" s="131">
        <f t="shared" si="21"/>
        <v>0</v>
      </c>
      <c r="AL243" s="71">
        <f t="shared" si="22"/>
        <v>15</v>
      </c>
      <c r="AM243" s="81">
        <f t="shared" si="23"/>
        <v>0</v>
      </c>
      <c r="AN243" s="81">
        <f t="shared" si="24"/>
        <v>0</v>
      </c>
      <c r="AO243" s="81">
        <f t="shared" si="25"/>
        <v>0</v>
      </c>
      <c r="AP243"/>
      <c r="AQ243"/>
      <c r="AR243"/>
      <c r="AS243"/>
    </row>
    <row r="244" spans="3:45" ht="15" customHeight="1" x14ac:dyDescent="0.25">
      <c r="C244" s="86" t="s">
        <v>226</v>
      </c>
      <c r="D244" s="236" t="str">
        <f t="shared" si="15"/>
        <v/>
      </c>
      <c r="E244" s="237"/>
      <c r="F244" s="237"/>
      <c r="G244" s="237"/>
      <c r="H244" s="237"/>
      <c r="I244" s="237"/>
      <c r="J244" s="238"/>
      <c r="K244" s="258" t="str">
        <f t="shared" si="16"/>
        <v/>
      </c>
      <c r="L244" s="259"/>
      <c r="M244" s="258" t="str">
        <f t="shared" si="17"/>
        <v/>
      </c>
      <c r="N244" s="260"/>
      <c r="O244" s="259"/>
      <c r="P244" s="261"/>
      <c r="Q244" s="262"/>
      <c r="R244" s="263"/>
      <c r="S244" s="261"/>
      <c r="T244" s="262"/>
      <c r="U244" s="263"/>
      <c r="V244" s="261"/>
      <c r="W244" s="262"/>
      <c r="X244" s="263"/>
      <c r="Y244" s="261"/>
      <c r="Z244" s="262"/>
      <c r="AA244" s="263"/>
      <c r="AB244" s="261"/>
      <c r="AC244" s="262"/>
      <c r="AD244" s="263"/>
      <c r="AH244" s="61" t="str">
        <f t="shared" si="18"/>
        <v/>
      </c>
      <c r="AI244" s="62">
        <f t="shared" si="19"/>
        <v>0</v>
      </c>
      <c r="AJ244" s="63">
        <f t="shared" si="20"/>
        <v>0</v>
      </c>
      <c r="AK244" s="131">
        <f t="shared" si="21"/>
        <v>0</v>
      </c>
      <c r="AL244" s="71">
        <f t="shared" si="22"/>
        <v>15</v>
      </c>
      <c r="AM244" s="81">
        <f t="shared" si="23"/>
        <v>0</v>
      </c>
      <c r="AN244" s="81">
        <f t="shared" si="24"/>
        <v>0</v>
      </c>
      <c r="AO244" s="81">
        <f t="shared" si="25"/>
        <v>0</v>
      </c>
      <c r="AP244"/>
      <c r="AQ244"/>
      <c r="AR244"/>
      <c r="AS244"/>
    </row>
    <row r="245" spans="3:45" ht="15" customHeight="1" x14ac:dyDescent="0.25">
      <c r="C245" s="86" t="s">
        <v>227</v>
      </c>
      <c r="D245" s="236" t="str">
        <f t="shared" si="15"/>
        <v/>
      </c>
      <c r="E245" s="237"/>
      <c r="F245" s="237"/>
      <c r="G245" s="237"/>
      <c r="H245" s="237"/>
      <c r="I245" s="237"/>
      <c r="J245" s="238"/>
      <c r="K245" s="258" t="str">
        <f t="shared" si="16"/>
        <v/>
      </c>
      <c r="L245" s="259"/>
      <c r="M245" s="258" t="str">
        <f t="shared" si="17"/>
        <v/>
      </c>
      <c r="N245" s="260"/>
      <c r="O245" s="259"/>
      <c r="P245" s="261"/>
      <c r="Q245" s="262"/>
      <c r="R245" s="263"/>
      <c r="S245" s="261"/>
      <c r="T245" s="262"/>
      <c r="U245" s="263"/>
      <c r="V245" s="261"/>
      <c r="W245" s="262"/>
      <c r="X245" s="263"/>
      <c r="Y245" s="261"/>
      <c r="Z245" s="262"/>
      <c r="AA245" s="263"/>
      <c r="AB245" s="261"/>
      <c r="AC245" s="262"/>
      <c r="AD245" s="263"/>
      <c r="AH245" s="61" t="str">
        <f t="shared" si="18"/>
        <v/>
      </c>
      <c r="AI245" s="62">
        <f t="shared" si="19"/>
        <v>0</v>
      </c>
      <c r="AJ245" s="63">
        <f t="shared" si="20"/>
        <v>0</v>
      </c>
      <c r="AK245" s="131">
        <f t="shared" si="21"/>
        <v>0</v>
      </c>
      <c r="AL245" s="71">
        <f t="shared" si="22"/>
        <v>15</v>
      </c>
      <c r="AM245" s="81">
        <f t="shared" si="23"/>
        <v>0</v>
      </c>
      <c r="AN245" s="81">
        <f t="shared" si="24"/>
        <v>0</v>
      </c>
      <c r="AO245" s="81">
        <f t="shared" si="25"/>
        <v>0</v>
      </c>
      <c r="AP245"/>
      <c r="AQ245"/>
      <c r="AR245"/>
      <c r="AS245"/>
    </row>
    <row r="246" spans="3:45" ht="15" customHeight="1" x14ac:dyDescent="0.25">
      <c r="C246" s="86" t="s">
        <v>228</v>
      </c>
      <c r="D246" s="236" t="str">
        <f t="shared" si="15"/>
        <v/>
      </c>
      <c r="E246" s="237"/>
      <c r="F246" s="237"/>
      <c r="G246" s="237"/>
      <c r="H246" s="237"/>
      <c r="I246" s="237"/>
      <c r="J246" s="238"/>
      <c r="K246" s="258" t="str">
        <f t="shared" si="16"/>
        <v/>
      </c>
      <c r="L246" s="259"/>
      <c r="M246" s="258" t="str">
        <f t="shared" si="17"/>
        <v/>
      </c>
      <c r="N246" s="260"/>
      <c r="O246" s="259"/>
      <c r="P246" s="261"/>
      <c r="Q246" s="262"/>
      <c r="R246" s="263"/>
      <c r="S246" s="261"/>
      <c r="T246" s="262"/>
      <c r="U246" s="263"/>
      <c r="V246" s="261"/>
      <c r="W246" s="262"/>
      <c r="X246" s="263"/>
      <c r="Y246" s="261"/>
      <c r="Z246" s="262"/>
      <c r="AA246" s="263"/>
      <c r="AB246" s="261"/>
      <c r="AC246" s="262"/>
      <c r="AD246" s="263"/>
      <c r="AH246" s="61" t="str">
        <f t="shared" si="18"/>
        <v/>
      </c>
      <c r="AI246" s="62">
        <f t="shared" si="19"/>
        <v>0</v>
      </c>
      <c r="AJ246" s="63">
        <f t="shared" si="20"/>
        <v>0</v>
      </c>
      <c r="AK246" s="131">
        <f t="shared" si="21"/>
        <v>0</v>
      </c>
      <c r="AL246" s="71">
        <f t="shared" si="22"/>
        <v>15</v>
      </c>
      <c r="AM246" s="81">
        <f t="shared" si="23"/>
        <v>0</v>
      </c>
      <c r="AN246" s="81">
        <f t="shared" si="24"/>
        <v>0</v>
      </c>
      <c r="AO246" s="81">
        <f t="shared" si="25"/>
        <v>0</v>
      </c>
      <c r="AP246"/>
      <c r="AQ246"/>
      <c r="AR246"/>
      <c r="AS246"/>
    </row>
    <row r="247" spans="3:45" ht="15" customHeight="1" x14ac:dyDescent="0.25">
      <c r="C247" s="86" t="s">
        <v>229</v>
      </c>
      <c r="D247" s="236" t="str">
        <f t="shared" si="15"/>
        <v/>
      </c>
      <c r="E247" s="237"/>
      <c r="F247" s="237"/>
      <c r="G247" s="237"/>
      <c r="H247" s="237"/>
      <c r="I247" s="237"/>
      <c r="J247" s="238"/>
      <c r="K247" s="258" t="str">
        <f t="shared" si="16"/>
        <v/>
      </c>
      <c r="L247" s="259"/>
      <c r="M247" s="258" t="str">
        <f t="shared" si="17"/>
        <v/>
      </c>
      <c r="N247" s="260"/>
      <c r="O247" s="259"/>
      <c r="P247" s="261"/>
      <c r="Q247" s="262"/>
      <c r="R247" s="263"/>
      <c r="S247" s="261"/>
      <c r="T247" s="262"/>
      <c r="U247" s="263"/>
      <c r="V247" s="261"/>
      <c r="W247" s="262"/>
      <c r="X247" s="263"/>
      <c r="Y247" s="261"/>
      <c r="Z247" s="262"/>
      <c r="AA247" s="263"/>
      <c r="AB247" s="261"/>
      <c r="AC247" s="262"/>
      <c r="AD247" s="263"/>
      <c r="AH247" s="61" t="str">
        <f t="shared" si="18"/>
        <v/>
      </c>
      <c r="AI247" s="62">
        <f t="shared" si="19"/>
        <v>0</v>
      </c>
      <c r="AJ247" s="63">
        <f t="shared" si="20"/>
        <v>0</v>
      </c>
      <c r="AK247" s="131">
        <f t="shared" si="21"/>
        <v>0</v>
      </c>
      <c r="AL247" s="71">
        <f t="shared" si="22"/>
        <v>15</v>
      </c>
      <c r="AM247" s="81">
        <f t="shared" si="23"/>
        <v>0</v>
      </c>
      <c r="AN247" s="81">
        <f t="shared" si="24"/>
        <v>0</v>
      </c>
      <c r="AO247" s="81">
        <f t="shared" si="25"/>
        <v>0</v>
      </c>
      <c r="AP247"/>
      <c r="AQ247"/>
      <c r="AR247"/>
      <c r="AS247"/>
    </row>
    <row r="248" spans="3:45" ht="15" customHeight="1" x14ac:dyDescent="0.25">
      <c r="C248" s="86" t="s">
        <v>230</v>
      </c>
      <c r="D248" s="236" t="str">
        <f t="shared" si="15"/>
        <v/>
      </c>
      <c r="E248" s="237"/>
      <c r="F248" s="237"/>
      <c r="G248" s="237"/>
      <c r="H248" s="237"/>
      <c r="I248" s="237"/>
      <c r="J248" s="238"/>
      <c r="K248" s="258" t="str">
        <f t="shared" si="16"/>
        <v/>
      </c>
      <c r="L248" s="259"/>
      <c r="M248" s="258" t="str">
        <f t="shared" si="17"/>
        <v/>
      </c>
      <c r="N248" s="260"/>
      <c r="O248" s="259"/>
      <c r="P248" s="261"/>
      <c r="Q248" s="262"/>
      <c r="R248" s="263"/>
      <c r="S248" s="261"/>
      <c r="T248" s="262"/>
      <c r="U248" s="263"/>
      <c r="V248" s="261"/>
      <c r="W248" s="262"/>
      <c r="X248" s="263"/>
      <c r="Y248" s="261"/>
      <c r="Z248" s="262"/>
      <c r="AA248" s="263"/>
      <c r="AB248" s="261"/>
      <c r="AC248" s="262"/>
      <c r="AD248" s="263"/>
      <c r="AH248" s="61" t="str">
        <f t="shared" si="18"/>
        <v/>
      </c>
      <c r="AI248" s="62">
        <f t="shared" si="19"/>
        <v>0</v>
      </c>
      <c r="AJ248" s="63">
        <f t="shared" si="20"/>
        <v>0</v>
      </c>
      <c r="AK248" s="131">
        <f t="shared" si="21"/>
        <v>0</v>
      </c>
      <c r="AL248" s="71">
        <f t="shared" si="22"/>
        <v>15</v>
      </c>
      <c r="AM248" s="81">
        <f t="shared" si="23"/>
        <v>0</v>
      </c>
      <c r="AN248" s="81">
        <f t="shared" si="24"/>
        <v>0</v>
      </c>
      <c r="AO248" s="81">
        <f t="shared" si="25"/>
        <v>0</v>
      </c>
      <c r="AP248"/>
      <c r="AQ248"/>
      <c r="AR248"/>
      <c r="AS248"/>
    </row>
    <row r="249" spans="3:45" ht="15" customHeight="1" x14ac:dyDescent="0.25">
      <c r="C249" s="86" t="s">
        <v>231</v>
      </c>
      <c r="D249" s="236" t="str">
        <f t="shared" si="15"/>
        <v/>
      </c>
      <c r="E249" s="237"/>
      <c r="F249" s="237"/>
      <c r="G249" s="237"/>
      <c r="H249" s="237"/>
      <c r="I249" s="237"/>
      <c r="J249" s="238"/>
      <c r="K249" s="258" t="str">
        <f t="shared" si="16"/>
        <v/>
      </c>
      <c r="L249" s="259"/>
      <c r="M249" s="258" t="str">
        <f t="shared" si="17"/>
        <v/>
      </c>
      <c r="N249" s="260"/>
      <c r="O249" s="259"/>
      <c r="P249" s="261"/>
      <c r="Q249" s="262"/>
      <c r="R249" s="263"/>
      <c r="S249" s="261"/>
      <c r="T249" s="262"/>
      <c r="U249" s="263"/>
      <c r="V249" s="261"/>
      <c r="W249" s="262"/>
      <c r="X249" s="263"/>
      <c r="Y249" s="261"/>
      <c r="Z249" s="262"/>
      <c r="AA249" s="263"/>
      <c r="AB249" s="261"/>
      <c r="AC249" s="262"/>
      <c r="AD249" s="263"/>
      <c r="AH249" s="61" t="str">
        <f t="shared" si="18"/>
        <v/>
      </c>
      <c r="AI249" s="62">
        <f t="shared" si="19"/>
        <v>0</v>
      </c>
      <c r="AJ249" s="63">
        <f t="shared" si="20"/>
        <v>0</v>
      </c>
      <c r="AK249" s="131">
        <f t="shared" si="21"/>
        <v>0</v>
      </c>
      <c r="AL249" s="71">
        <f t="shared" si="22"/>
        <v>15</v>
      </c>
      <c r="AM249" s="81">
        <f t="shared" si="23"/>
        <v>0</v>
      </c>
      <c r="AN249" s="81">
        <f t="shared" si="24"/>
        <v>0</v>
      </c>
      <c r="AO249" s="81">
        <f t="shared" si="25"/>
        <v>0</v>
      </c>
      <c r="AP249"/>
      <c r="AQ249"/>
      <c r="AR249"/>
      <c r="AS249"/>
    </row>
    <row r="250" spans="3:45" ht="15" customHeight="1" x14ac:dyDescent="0.25">
      <c r="C250" s="86" t="s">
        <v>232</v>
      </c>
      <c r="D250" s="236" t="str">
        <f t="shared" si="15"/>
        <v/>
      </c>
      <c r="E250" s="237"/>
      <c r="F250" s="237"/>
      <c r="G250" s="237"/>
      <c r="H250" s="237"/>
      <c r="I250" s="237"/>
      <c r="J250" s="238"/>
      <c r="K250" s="258" t="str">
        <f t="shared" si="16"/>
        <v/>
      </c>
      <c r="L250" s="259"/>
      <c r="M250" s="258" t="str">
        <f t="shared" si="17"/>
        <v/>
      </c>
      <c r="N250" s="260"/>
      <c r="O250" s="259"/>
      <c r="P250" s="261"/>
      <c r="Q250" s="262"/>
      <c r="R250" s="263"/>
      <c r="S250" s="261"/>
      <c r="T250" s="262"/>
      <c r="U250" s="263"/>
      <c r="V250" s="261"/>
      <c r="W250" s="262"/>
      <c r="X250" s="263"/>
      <c r="Y250" s="261"/>
      <c r="Z250" s="262"/>
      <c r="AA250" s="263"/>
      <c r="AB250" s="261"/>
      <c r="AC250" s="262"/>
      <c r="AD250" s="263"/>
      <c r="AH250" s="61" t="str">
        <f t="shared" si="18"/>
        <v/>
      </c>
      <c r="AI250" s="62">
        <f t="shared" si="19"/>
        <v>0</v>
      </c>
      <c r="AJ250" s="63">
        <f t="shared" si="20"/>
        <v>0</v>
      </c>
      <c r="AK250" s="131">
        <f t="shared" si="21"/>
        <v>0</v>
      </c>
      <c r="AL250" s="71">
        <f t="shared" si="22"/>
        <v>15</v>
      </c>
      <c r="AM250" s="81">
        <f t="shared" si="23"/>
        <v>0</v>
      </c>
      <c r="AN250" s="81">
        <f t="shared" si="24"/>
        <v>0</v>
      </c>
      <c r="AO250" s="81">
        <f t="shared" si="25"/>
        <v>0</v>
      </c>
      <c r="AP250"/>
      <c r="AQ250"/>
      <c r="AR250"/>
      <c r="AS250"/>
    </row>
    <row r="251" spans="3:45" ht="15" customHeight="1" x14ac:dyDescent="0.25">
      <c r="C251" s="86" t="s">
        <v>233</v>
      </c>
      <c r="D251" s="236" t="str">
        <f t="shared" si="15"/>
        <v/>
      </c>
      <c r="E251" s="237"/>
      <c r="F251" s="237"/>
      <c r="G251" s="237"/>
      <c r="H251" s="237"/>
      <c r="I251" s="237"/>
      <c r="J251" s="238"/>
      <c r="K251" s="258" t="str">
        <f t="shared" si="16"/>
        <v/>
      </c>
      <c r="L251" s="259"/>
      <c r="M251" s="258" t="str">
        <f t="shared" si="17"/>
        <v/>
      </c>
      <c r="N251" s="260"/>
      <c r="O251" s="259"/>
      <c r="P251" s="261"/>
      <c r="Q251" s="262"/>
      <c r="R251" s="263"/>
      <c r="S251" s="261"/>
      <c r="T251" s="262"/>
      <c r="U251" s="263"/>
      <c r="V251" s="261"/>
      <c r="W251" s="262"/>
      <c r="X251" s="263"/>
      <c r="Y251" s="261"/>
      <c r="Z251" s="262"/>
      <c r="AA251" s="263"/>
      <c r="AB251" s="261"/>
      <c r="AC251" s="262"/>
      <c r="AD251" s="263"/>
      <c r="AH251" s="61" t="str">
        <f t="shared" si="18"/>
        <v/>
      </c>
      <c r="AI251" s="62">
        <f t="shared" si="19"/>
        <v>0</v>
      </c>
      <c r="AJ251" s="63">
        <f t="shared" si="20"/>
        <v>0</v>
      </c>
      <c r="AK251" s="131">
        <f t="shared" si="21"/>
        <v>0</v>
      </c>
      <c r="AL251" s="71">
        <f t="shared" si="22"/>
        <v>15</v>
      </c>
      <c r="AM251" s="81">
        <f t="shared" si="23"/>
        <v>0</v>
      </c>
      <c r="AN251" s="81">
        <f t="shared" si="24"/>
        <v>0</v>
      </c>
      <c r="AO251" s="81">
        <f t="shared" si="25"/>
        <v>0</v>
      </c>
      <c r="AP251"/>
      <c r="AQ251"/>
      <c r="AR251"/>
      <c r="AS251"/>
    </row>
    <row r="252" spans="3:45" ht="15" customHeight="1" x14ac:dyDescent="0.25">
      <c r="C252" s="86" t="s">
        <v>234</v>
      </c>
      <c r="D252" s="236" t="str">
        <f t="shared" si="15"/>
        <v/>
      </c>
      <c r="E252" s="237"/>
      <c r="F252" s="237"/>
      <c r="G252" s="237"/>
      <c r="H252" s="237"/>
      <c r="I252" s="237"/>
      <c r="J252" s="238"/>
      <c r="K252" s="258" t="str">
        <f t="shared" si="16"/>
        <v/>
      </c>
      <c r="L252" s="259"/>
      <c r="M252" s="258" t="str">
        <f t="shared" si="17"/>
        <v/>
      </c>
      <c r="N252" s="260"/>
      <c r="O252" s="259"/>
      <c r="P252" s="261"/>
      <c r="Q252" s="262"/>
      <c r="R252" s="263"/>
      <c r="S252" s="261"/>
      <c r="T252" s="262"/>
      <c r="U252" s="263"/>
      <c r="V252" s="261"/>
      <c r="W252" s="262"/>
      <c r="X252" s="263"/>
      <c r="Y252" s="261"/>
      <c r="Z252" s="262"/>
      <c r="AA252" s="263"/>
      <c r="AB252" s="261"/>
      <c r="AC252" s="262"/>
      <c r="AD252" s="263"/>
      <c r="AH252" s="61" t="str">
        <f t="shared" si="18"/>
        <v/>
      </c>
      <c r="AI252" s="62">
        <f t="shared" si="19"/>
        <v>0</v>
      </c>
      <c r="AJ252" s="63">
        <f t="shared" si="20"/>
        <v>0</v>
      </c>
      <c r="AK252" s="131">
        <f t="shared" si="21"/>
        <v>0</v>
      </c>
      <c r="AL252" s="71">
        <f t="shared" si="22"/>
        <v>15</v>
      </c>
      <c r="AM252" s="81">
        <f t="shared" si="23"/>
        <v>0</v>
      </c>
      <c r="AN252" s="81">
        <f t="shared" si="24"/>
        <v>0</v>
      </c>
      <c r="AO252" s="81">
        <f t="shared" si="25"/>
        <v>0</v>
      </c>
      <c r="AP252"/>
      <c r="AQ252"/>
      <c r="AR252"/>
      <c r="AS252"/>
    </row>
    <row r="253" spans="3:45" ht="15" customHeight="1" x14ac:dyDescent="0.25">
      <c r="C253" s="86" t="s">
        <v>235</v>
      </c>
      <c r="D253" s="236" t="str">
        <f t="shared" si="15"/>
        <v/>
      </c>
      <c r="E253" s="237"/>
      <c r="F253" s="237"/>
      <c r="G253" s="237"/>
      <c r="H253" s="237"/>
      <c r="I253" s="237"/>
      <c r="J253" s="238"/>
      <c r="K253" s="258" t="str">
        <f t="shared" si="16"/>
        <v/>
      </c>
      <c r="L253" s="259"/>
      <c r="M253" s="258" t="str">
        <f t="shared" si="17"/>
        <v/>
      </c>
      <c r="N253" s="260"/>
      <c r="O253" s="259"/>
      <c r="P253" s="261"/>
      <c r="Q253" s="262"/>
      <c r="R253" s="263"/>
      <c r="S253" s="261"/>
      <c r="T253" s="262"/>
      <c r="U253" s="263"/>
      <c r="V253" s="261"/>
      <c r="W253" s="262"/>
      <c r="X253" s="263"/>
      <c r="Y253" s="261"/>
      <c r="Z253" s="262"/>
      <c r="AA253" s="263"/>
      <c r="AB253" s="261"/>
      <c r="AC253" s="262"/>
      <c r="AD253" s="263"/>
      <c r="AH253" s="61" t="str">
        <f t="shared" si="18"/>
        <v/>
      </c>
      <c r="AI253" s="62">
        <f t="shared" si="19"/>
        <v>0</v>
      </c>
      <c r="AJ253" s="63">
        <f t="shared" si="20"/>
        <v>0</v>
      </c>
      <c r="AK253" s="131">
        <f t="shared" si="21"/>
        <v>0</v>
      </c>
      <c r="AL253" s="71">
        <f t="shared" si="22"/>
        <v>15</v>
      </c>
      <c r="AM253" s="81">
        <f t="shared" si="23"/>
        <v>0</v>
      </c>
      <c r="AN253" s="81">
        <f t="shared" si="24"/>
        <v>0</v>
      </c>
      <c r="AO253" s="81">
        <f t="shared" si="25"/>
        <v>0</v>
      </c>
      <c r="AP253"/>
      <c r="AQ253"/>
      <c r="AR253"/>
      <c r="AS253"/>
    </row>
    <row r="254" spans="3:45" ht="15" customHeight="1" x14ac:dyDescent="0.25">
      <c r="C254" s="86" t="s">
        <v>236</v>
      </c>
      <c r="D254" s="236" t="str">
        <f t="shared" si="15"/>
        <v/>
      </c>
      <c r="E254" s="237"/>
      <c r="F254" s="237"/>
      <c r="G254" s="237"/>
      <c r="H254" s="237"/>
      <c r="I254" s="237"/>
      <c r="J254" s="238"/>
      <c r="K254" s="258" t="str">
        <f t="shared" si="16"/>
        <v/>
      </c>
      <c r="L254" s="259"/>
      <c r="M254" s="258" t="str">
        <f t="shared" si="17"/>
        <v/>
      </c>
      <c r="N254" s="260"/>
      <c r="O254" s="259"/>
      <c r="P254" s="261"/>
      <c r="Q254" s="262"/>
      <c r="R254" s="263"/>
      <c r="S254" s="261"/>
      <c r="T254" s="262"/>
      <c r="U254" s="263"/>
      <c r="V254" s="261"/>
      <c r="W254" s="262"/>
      <c r="X254" s="263"/>
      <c r="Y254" s="261"/>
      <c r="Z254" s="262"/>
      <c r="AA254" s="263"/>
      <c r="AB254" s="261"/>
      <c r="AC254" s="262"/>
      <c r="AD254" s="263"/>
      <c r="AH254" s="61" t="str">
        <f t="shared" si="18"/>
        <v/>
      </c>
      <c r="AI254" s="62">
        <f t="shared" si="19"/>
        <v>0</v>
      </c>
      <c r="AJ254" s="63">
        <f t="shared" si="20"/>
        <v>0</v>
      </c>
      <c r="AK254" s="131">
        <f t="shared" si="21"/>
        <v>0</v>
      </c>
      <c r="AL254" s="71">
        <f t="shared" si="22"/>
        <v>15</v>
      </c>
      <c r="AM254" s="81">
        <f t="shared" si="23"/>
        <v>0</v>
      </c>
      <c r="AN254" s="81">
        <f t="shared" si="24"/>
        <v>0</v>
      </c>
      <c r="AO254" s="81">
        <f t="shared" si="25"/>
        <v>0</v>
      </c>
      <c r="AP254"/>
      <c r="AQ254"/>
      <c r="AR254"/>
      <c r="AS254"/>
    </row>
    <row r="255" spans="3:45" ht="15" customHeight="1" x14ac:dyDescent="0.25">
      <c r="C255" s="86" t="s">
        <v>237</v>
      </c>
      <c r="D255" s="236" t="str">
        <f t="shared" si="15"/>
        <v/>
      </c>
      <c r="E255" s="237"/>
      <c r="F255" s="237"/>
      <c r="G255" s="237"/>
      <c r="H255" s="237"/>
      <c r="I255" s="237"/>
      <c r="J255" s="238"/>
      <c r="K255" s="258" t="str">
        <f t="shared" si="16"/>
        <v/>
      </c>
      <c r="L255" s="259"/>
      <c r="M255" s="258" t="str">
        <f t="shared" si="17"/>
        <v/>
      </c>
      <c r="N255" s="260"/>
      <c r="O255" s="259"/>
      <c r="P255" s="261"/>
      <c r="Q255" s="262"/>
      <c r="R255" s="263"/>
      <c r="S255" s="261"/>
      <c r="T255" s="262"/>
      <c r="U255" s="263"/>
      <c r="V255" s="261"/>
      <c r="W255" s="262"/>
      <c r="X255" s="263"/>
      <c r="Y255" s="261"/>
      <c r="Z255" s="262"/>
      <c r="AA255" s="263"/>
      <c r="AB255" s="261"/>
      <c r="AC255" s="262"/>
      <c r="AD255" s="263"/>
      <c r="AH255" s="61" t="str">
        <f t="shared" si="18"/>
        <v/>
      </c>
      <c r="AI255" s="62">
        <f t="shared" si="19"/>
        <v>0</v>
      </c>
      <c r="AJ255" s="63">
        <f t="shared" si="20"/>
        <v>0</v>
      </c>
      <c r="AK255" s="131">
        <f t="shared" si="21"/>
        <v>0</v>
      </c>
      <c r="AL255" s="71">
        <f t="shared" si="22"/>
        <v>15</v>
      </c>
      <c r="AM255" s="81">
        <f t="shared" si="23"/>
        <v>0</v>
      </c>
      <c r="AN255" s="81">
        <f t="shared" si="24"/>
        <v>0</v>
      </c>
      <c r="AO255" s="81">
        <f t="shared" si="25"/>
        <v>0</v>
      </c>
      <c r="AP255"/>
      <c r="AQ255"/>
      <c r="AR255"/>
      <c r="AS255"/>
    </row>
    <row r="256" spans="3:45" ht="15" customHeight="1" x14ac:dyDescent="0.25">
      <c r="C256" s="86" t="s">
        <v>238</v>
      </c>
      <c r="D256" s="236" t="str">
        <f t="shared" si="15"/>
        <v/>
      </c>
      <c r="E256" s="237"/>
      <c r="F256" s="237"/>
      <c r="G256" s="237"/>
      <c r="H256" s="237"/>
      <c r="I256" s="237"/>
      <c r="J256" s="238"/>
      <c r="K256" s="258" t="str">
        <f t="shared" si="16"/>
        <v/>
      </c>
      <c r="L256" s="259"/>
      <c r="M256" s="258" t="str">
        <f t="shared" si="17"/>
        <v/>
      </c>
      <c r="N256" s="260"/>
      <c r="O256" s="259"/>
      <c r="P256" s="261"/>
      <c r="Q256" s="262"/>
      <c r="R256" s="263"/>
      <c r="S256" s="261"/>
      <c r="T256" s="262"/>
      <c r="U256" s="263"/>
      <c r="V256" s="261"/>
      <c r="W256" s="262"/>
      <c r="X256" s="263"/>
      <c r="Y256" s="261"/>
      <c r="Z256" s="262"/>
      <c r="AA256" s="263"/>
      <c r="AB256" s="261"/>
      <c r="AC256" s="262"/>
      <c r="AD256" s="263"/>
      <c r="AH256" s="61" t="str">
        <f t="shared" si="18"/>
        <v/>
      </c>
      <c r="AI256" s="62">
        <f t="shared" si="19"/>
        <v>0</v>
      </c>
      <c r="AJ256" s="63">
        <f t="shared" si="20"/>
        <v>0</v>
      </c>
      <c r="AK256" s="131">
        <f t="shared" si="21"/>
        <v>0</v>
      </c>
      <c r="AL256" s="71">
        <f t="shared" si="22"/>
        <v>15</v>
      </c>
      <c r="AM256" s="81">
        <f t="shared" si="23"/>
        <v>0</v>
      </c>
      <c r="AN256" s="81">
        <f t="shared" si="24"/>
        <v>0</v>
      </c>
      <c r="AO256" s="81">
        <f t="shared" si="25"/>
        <v>0</v>
      </c>
      <c r="AP256"/>
      <c r="AQ256"/>
      <c r="AR256"/>
      <c r="AS256"/>
    </row>
    <row r="257" spans="3:45" ht="15" customHeight="1" x14ac:dyDescent="0.25">
      <c r="C257" s="86" t="s">
        <v>239</v>
      </c>
      <c r="D257" s="236" t="str">
        <f t="shared" si="15"/>
        <v/>
      </c>
      <c r="E257" s="237"/>
      <c r="F257" s="237"/>
      <c r="G257" s="237"/>
      <c r="H257" s="237"/>
      <c r="I257" s="237"/>
      <c r="J257" s="238"/>
      <c r="K257" s="258" t="str">
        <f t="shared" si="16"/>
        <v/>
      </c>
      <c r="L257" s="259"/>
      <c r="M257" s="258" t="str">
        <f t="shared" si="17"/>
        <v/>
      </c>
      <c r="N257" s="260"/>
      <c r="O257" s="259"/>
      <c r="P257" s="261"/>
      <c r="Q257" s="262"/>
      <c r="R257" s="263"/>
      <c r="S257" s="261"/>
      <c r="T257" s="262"/>
      <c r="U257" s="263"/>
      <c r="V257" s="261"/>
      <c r="W257" s="262"/>
      <c r="X257" s="263"/>
      <c r="Y257" s="261"/>
      <c r="Z257" s="262"/>
      <c r="AA257" s="263"/>
      <c r="AB257" s="261"/>
      <c r="AC257" s="262"/>
      <c r="AD257" s="263"/>
      <c r="AH257" s="61" t="str">
        <f t="shared" si="18"/>
        <v/>
      </c>
      <c r="AI257" s="62">
        <f t="shared" si="19"/>
        <v>0</v>
      </c>
      <c r="AJ257" s="63">
        <f t="shared" si="20"/>
        <v>0</v>
      </c>
      <c r="AK257" s="131">
        <f t="shared" si="21"/>
        <v>0</v>
      </c>
      <c r="AL257" s="71">
        <f t="shared" si="22"/>
        <v>15</v>
      </c>
      <c r="AM257" s="81">
        <f t="shared" si="23"/>
        <v>0</v>
      </c>
      <c r="AN257" s="81">
        <f t="shared" si="24"/>
        <v>0</v>
      </c>
      <c r="AO257" s="81">
        <f t="shared" si="25"/>
        <v>0</v>
      </c>
      <c r="AP257"/>
      <c r="AQ257"/>
      <c r="AR257"/>
      <c r="AS257"/>
    </row>
    <row r="258" spans="3:45" ht="15" customHeight="1" x14ac:dyDescent="0.25">
      <c r="C258" s="86" t="s">
        <v>240</v>
      </c>
      <c r="D258" s="236" t="str">
        <f t="shared" si="15"/>
        <v/>
      </c>
      <c r="E258" s="237"/>
      <c r="F258" s="237"/>
      <c r="G258" s="237"/>
      <c r="H258" s="237"/>
      <c r="I258" s="237"/>
      <c r="J258" s="238"/>
      <c r="K258" s="258" t="str">
        <f t="shared" si="16"/>
        <v/>
      </c>
      <c r="L258" s="259"/>
      <c r="M258" s="258" t="str">
        <f t="shared" si="17"/>
        <v/>
      </c>
      <c r="N258" s="260"/>
      <c r="O258" s="259"/>
      <c r="P258" s="261"/>
      <c r="Q258" s="262"/>
      <c r="R258" s="263"/>
      <c r="S258" s="261"/>
      <c r="T258" s="262"/>
      <c r="U258" s="263"/>
      <c r="V258" s="261"/>
      <c r="W258" s="262"/>
      <c r="X258" s="263"/>
      <c r="Y258" s="261"/>
      <c r="Z258" s="262"/>
      <c r="AA258" s="263"/>
      <c r="AB258" s="261"/>
      <c r="AC258" s="262"/>
      <c r="AD258" s="263"/>
      <c r="AH258" s="61" t="str">
        <f t="shared" si="18"/>
        <v/>
      </c>
      <c r="AI258" s="62">
        <f t="shared" si="19"/>
        <v>0</v>
      </c>
      <c r="AJ258" s="63">
        <f t="shared" si="20"/>
        <v>0</v>
      </c>
      <c r="AK258" s="131">
        <f t="shared" si="21"/>
        <v>0</v>
      </c>
      <c r="AL258" s="71">
        <f t="shared" si="22"/>
        <v>15</v>
      </c>
      <c r="AM258" s="81">
        <f t="shared" si="23"/>
        <v>0</v>
      </c>
      <c r="AN258" s="81">
        <f t="shared" si="24"/>
        <v>0</v>
      </c>
      <c r="AO258" s="81">
        <f t="shared" si="25"/>
        <v>0</v>
      </c>
      <c r="AP258"/>
      <c r="AQ258"/>
      <c r="AR258"/>
      <c r="AS258"/>
    </row>
    <row r="259" spans="3:45" ht="15" customHeight="1" x14ac:dyDescent="0.25">
      <c r="C259" s="86" t="s">
        <v>241</v>
      </c>
      <c r="D259" s="236" t="str">
        <f t="shared" si="15"/>
        <v/>
      </c>
      <c r="E259" s="237"/>
      <c r="F259" s="237"/>
      <c r="G259" s="237"/>
      <c r="H259" s="237"/>
      <c r="I259" s="237"/>
      <c r="J259" s="238"/>
      <c r="K259" s="258" t="str">
        <f t="shared" si="16"/>
        <v/>
      </c>
      <c r="L259" s="259"/>
      <c r="M259" s="258" t="str">
        <f t="shared" si="17"/>
        <v/>
      </c>
      <c r="N259" s="260"/>
      <c r="O259" s="259"/>
      <c r="P259" s="261"/>
      <c r="Q259" s="262"/>
      <c r="R259" s="263"/>
      <c r="S259" s="261"/>
      <c r="T259" s="262"/>
      <c r="U259" s="263"/>
      <c r="V259" s="261"/>
      <c r="W259" s="262"/>
      <c r="X259" s="263"/>
      <c r="Y259" s="261"/>
      <c r="Z259" s="262"/>
      <c r="AA259" s="263"/>
      <c r="AB259" s="261"/>
      <c r="AC259" s="262"/>
      <c r="AD259" s="263"/>
      <c r="AH259" s="61" t="str">
        <f t="shared" si="18"/>
        <v/>
      </c>
      <c r="AI259" s="62">
        <f t="shared" si="19"/>
        <v>0</v>
      </c>
      <c r="AJ259" s="63">
        <f t="shared" si="20"/>
        <v>0</v>
      </c>
      <c r="AK259" s="131">
        <f t="shared" si="21"/>
        <v>0</v>
      </c>
      <c r="AL259" s="71">
        <f t="shared" si="22"/>
        <v>15</v>
      </c>
      <c r="AM259" s="81">
        <f t="shared" si="23"/>
        <v>0</v>
      </c>
      <c r="AN259" s="81">
        <f t="shared" si="24"/>
        <v>0</v>
      </c>
      <c r="AO259" s="81">
        <f t="shared" si="25"/>
        <v>0</v>
      </c>
      <c r="AP259"/>
      <c r="AQ259"/>
      <c r="AR259"/>
      <c r="AS259"/>
    </row>
    <row r="260" spans="3:45" ht="15" customHeight="1" x14ac:dyDescent="0.25">
      <c r="C260" s="86" t="s">
        <v>242</v>
      </c>
      <c r="D260" s="236" t="str">
        <f t="shared" si="15"/>
        <v/>
      </c>
      <c r="E260" s="237"/>
      <c r="F260" s="237"/>
      <c r="G260" s="237"/>
      <c r="H260" s="237"/>
      <c r="I260" s="237"/>
      <c r="J260" s="238"/>
      <c r="K260" s="258" t="str">
        <f t="shared" si="16"/>
        <v/>
      </c>
      <c r="L260" s="259"/>
      <c r="M260" s="258" t="str">
        <f t="shared" si="17"/>
        <v/>
      </c>
      <c r="N260" s="260"/>
      <c r="O260" s="259"/>
      <c r="P260" s="261"/>
      <c r="Q260" s="262"/>
      <c r="R260" s="263"/>
      <c r="S260" s="261"/>
      <c r="T260" s="262"/>
      <c r="U260" s="263"/>
      <c r="V260" s="261"/>
      <c r="W260" s="262"/>
      <c r="X260" s="263"/>
      <c r="Y260" s="261"/>
      <c r="Z260" s="262"/>
      <c r="AA260" s="263"/>
      <c r="AB260" s="261"/>
      <c r="AC260" s="262"/>
      <c r="AD260" s="263"/>
      <c r="AH260" s="61" t="str">
        <f t="shared" si="18"/>
        <v/>
      </c>
      <c r="AI260" s="62">
        <f t="shared" si="19"/>
        <v>0</v>
      </c>
      <c r="AJ260" s="63">
        <f t="shared" si="20"/>
        <v>0</v>
      </c>
      <c r="AK260" s="131">
        <f t="shared" si="21"/>
        <v>0</v>
      </c>
      <c r="AL260" s="71">
        <f t="shared" si="22"/>
        <v>15</v>
      </c>
      <c r="AM260" s="81">
        <f t="shared" si="23"/>
        <v>0</v>
      </c>
      <c r="AN260" s="81">
        <f t="shared" si="24"/>
        <v>0</v>
      </c>
      <c r="AO260" s="81">
        <f t="shared" si="25"/>
        <v>0</v>
      </c>
      <c r="AP260"/>
      <c r="AQ260"/>
      <c r="AR260"/>
      <c r="AS260"/>
    </row>
    <row r="261" spans="3:45" ht="15" customHeight="1" x14ac:dyDescent="0.25">
      <c r="C261" s="86" t="s">
        <v>243</v>
      </c>
      <c r="D261" s="236" t="str">
        <f t="shared" si="15"/>
        <v/>
      </c>
      <c r="E261" s="237"/>
      <c r="F261" s="237"/>
      <c r="G261" s="237"/>
      <c r="H261" s="237"/>
      <c r="I261" s="237"/>
      <c r="J261" s="238"/>
      <c r="K261" s="258" t="str">
        <f t="shared" si="16"/>
        <v/>
      </c>
      <c r="L261" s="259"/>
      <c r="M261" s="258" t="str">
        <f t="shared" si="17"/>
        <v/>
      </c>
      <c r="N261" s="260"/>
      <c r="O261" s="259"/>
      <c r="P261" s="261"/>
      <c r="Q261" s="262"/>
      <c r="R261" s="263"/>
      <c r="S261" s="261"/>
      <c r="T261" s="262"/>
      <c r="U261" s="263"/>
      <c r="V261" s="261"/>
      <c r="W261" s="262"/>
      <c r="X261" s="263"/>
      <c r="Y261" s="261"/>
      <c r="Z261" s="262"/>
      <c r="AA261" s="263"/>
      <c r="AB261" s="261"/>
      <c r="AC261" s="262"/>
      <c r="AD261" s="263"/>
      <c r="AH261" s="61" t="str">
        <f t="shared" si="18"/>
        <v/>
      </c>
      <c r="AI261" s="62">
        <f t="shared" si="19"/>
        <v>0</v>
      </c>
      <c r="AJ261" s="63">
        <f t="shared" si="20"/>
        <v>0</v>
      </c>
      <c r="AK261" s="131">
        <f t="shared" si="21"/>
        <v>0</v>
      </c>
      <c r="AL261" s="71">
        <f t="shared" si="22"/>
        <v>15</v>
      </c>
      <c r="AM261" s="81">
        <f t="shared" si="23"/>
        <v>0</v>
      </c>
      <c r="AN261" s="81">
        <f t="shared" si="24"/>
        <v>0</v>
      </c>
      <c r="AO261" s="81">
        <f t="shared" si="25"/>
        <v>0</v>
      </c>
      <c r="AP261"/>
      <c r="AQ261"/>
      <c r="AR261"/>
      <c r="AS261"/>
    </row>
    <row r="262" spans="3:45" ht="15" customHeight="1" x14ac:dyDescent="0.25">
      <c r="C262" s="86" t="s">
        <v>244</v>
      </c>
      <c r="D262" s="236" t="str">
        <f t="shared" si="15"/>
        <v/>
      </c>
      <c r="E262" s="237"/>
      <c r="F262" s="237"/>
      <c r="G262" s="237"/>
      <c r="H262" s="237"/>
      <c r="I262" s="237"/>
      <c r="J262" s="238"/>
      <c r="K262" s="258" t="str">
        <f t="shared" si="16"/>
        <v/>
      </c>
      <c r="L262" s="259"/>
      <c r="M262" s="258" t="str">
        <f t="shared" si="17"/>
        <v/>
      </c>
      <c r="N262" s="260"/>
      <c r="O262" s="259"/>
      <c r="P262" s="261"/>
      <c r="Q262" s="262"/>
      <c r="R262" s="263"/>
      <c r="S262" s="261"/>
      <c r="T262" s="262"/>
      <c r="U262" s="263"/>
      <c r="V262" s="261"/>
      <c r="W262" s="262"/>
      <c r="X262" s="263"/>
      <c r="Y262" s="261"/>
      <c r="Z262" s="262"/>
      <c r="AA262" s="263"/>
      <c r="AB262" s="261"/>
      <c r="AC262" s="262"/>
      <c r="AD262" s="263"/>
      <c r="AH262" s="61" t="str">
        <f t="shared" si="18"/>
        <v/>
      </c>
      <c r="AI262" s="62">
        <f t="shared" si="19"/>
        <v>0</v>
      </c>
      <c r="AJ262" s="63">
        <f t="shared" si="20"/>
        <v>0</v>
      </c>
      <c r="AK262" s="131">
        <f t="shared" si="21"/>
        <v>0</v>
      </c>
      <c r="AL262" s="71">
        <f t="shared" si="22"/>
        <v>15</v>
      </c>
      <c r="AM262" s="81">
        <f t="shared" si="23"/>
        <v>0</v>
      </c>
      <c r="AN262" s="81">
        <f t="shared" si="24"/>
        <v>0</v>
      </c>
      <c r="AO262" s="81">
        <f t="shared" si="25"/>
        <v>0</v>
      </c>
      <c r="AP262"/>
      <c r="AQ262"/>
      <c r="AR262"/>
      <c r="AS262"/>
    </row>
    <row r="263" spans="3:45" ht="15" customHeight="1" x14ac:dyDescent="0.25">
      <c r="C263" s="86" t="s">
        <v>245</v>
      </c>
      <c r="D263" s="236" t="str">
        <f t="shared" si="15"/>
        <v/>
      </c>
      <c r="E263" s="237"/>
      <c r="F263" s="237"/>
      <c r="G263" s="237"/>
      <c r="H263" s="237"/>
      <c r="I263" s="237"/>
      <c r="J263" s="238"/>
      <c r="K263" s="258" t="str">
        <f t="shared" si="16"/>
        <v/>
      </c>
      <c r="L263" s="259"/>
      <c r="M263" s="258" t="str">
        <f t="shared" si="17"/>
        <v/>
      </c>
      <c r="N263" s="260"/>
      <c r="O263" s="259"/>
      <c r="P263" s="261"/>
      <c r="Q263" s="262"/>
      <c r="R263" s="263"/>
      <c r="S263" s="261"/>
      <c r="T263" s="262"/>
      <c r="U263" s="263"/>
      <c r="V263" s="261"/>
      <c r="W263" s="262"/>
      <c r="X263" s="263"/>
      <c r="Y263" s="261"/>
      <c r="Z263" s="262"/>
      <c r="AA263" s="263"/>
      <c r="AB263" s="261"/>
      <c r="AC263" s="262"/>
      <c r="AD263" s="263"/>
      <c r="AH263" s="61" t="str">
        <f t="shared" si="18"/>
        <v/>
      </c>
      <c r="AI263" s="62">
        <f t="shared" si="19"/>
        <v>0</v>
      </c>
      <c r="AJ263" s="63">
        <f t="shared" si="20"/>
        <v>0</v>
      </c>
      <c r="AK263" s="131">
        <f t="shared" si="21"/>
        <v>0</v>
      </c>
      <c r="AL263" s="71">
        <f t="shared" si="22"/>
        <v>15</v>
      </c>
      <c r="AM263" s="81">
        <f t="shared" si="23"/>
        <v>0</v>
      </c>
      <c r="AN263" s="81">
        <f t="shared" si="24"/>
        <v>0</v>
      </c>
      <c r="AO263" s="81">
        <f t="shared" si="25"/>
        <v>0</v>
      </c>
      <c r="AP263"/>
      <c r="AQ263"/>
      <c r="AR263"/>
      <c r="AS263"/>
    </row>
    <row r="264" spans="3:45" ht="15" customHeight="1" x14ac:dyDescent="0.25">
      <c r="C264" s="86" t="s">
        <v>246</v>
      </c>
      <c r="D264" s="236" t="str">
        <f t="shared" si="15"/>
        <v/>
      </c>
      <c r="E264" s="237"/>
      <c r="F264" s="237"/>
      <c r="G264" s="237"/>
      <c r="H264" s="237"/>
      <c r="I264" s="237"/>
      <c r="J264" s="238"/>
      <c r="K264" s="258" t="str">
        <f t="shared" si="16"/>
        <v/>
      </c>
      <c r="L264" s="259"/>
      <c r="M264" s="258" t="str">
        <f t="shared" si="17"/>
        <v/>
      </c>
      <c r="N264" s="260"/>
      <c r="O264" s="259"/>
      <c r="P264" s="261"/>
      <c r="Q264" s="262"/>
      <c r="R264" s="263"/>
      <c r="S264" s="261"/>
      <c r="T264" s="262"/>
      <c r="U264" s="263"/>
      <c r="V264" s="261"/>
      <c r="W264" s="262"/>
      <c r="X264" s="263"/>
      <c r="Y264" s="261"/>
      <c r="Z264" s="262"/>
      <c r="AA264" s="263"/>
      <c r="AB264" s="261"/>
      <c r="AC264" s="262"/>
      <c r="AD264" s="263"/>
      <c r="AH264" s="61" t="str">
        <f t="shared" si="18"/>
        <v/>
      </c>
      <c r="AI264" s="62">
        <f t="shared" si="19"/>
        <v>0</v>
      </c>
      <c r="AJ264" s="63">
        <f t="shared" si="20"/>
        <v>0</v>
      </c>
      <c r="AK264" s="131">
        <f t="shared" si="21"/>
        <v>0</v>
      </c>
      <c r="AL264" s="71">
        <f t="shared" si="22"/>
        <v>15</v>
      </c>
      <c r="AM264" s="81">
        <f t="shared" si="23"/>
        <v>0</v>
      </c>
      <c r="AN264" s="81">
        <f t="shared" si="24"/>
        <v>0</v>
      </c>
      <c r="AO264" s="81">
        <f t="shared" si="25"/>
        <v>0</v>
      </c>
      <c r="AP264"/>
      <c r="AQ264"/>
      <c r="AR264"/>
      <c r="AS264"/>
    </row>
    <row r="265" spans="3:45" ht="15" customHeight="1" x14ac:dyDescent="0.25">
      <c r="C265" s="86" t="s">
        <v>247</v>
      </c>
      <c r="D265" s="236" t="str">
        <f t="shared" si="15"/>
        <v/>
      </c>
      <c r="E265" s="237"/>
      <c r="F265" s="237"/>
      <c r="G265" s="237"/>
      <c r="H265" s="237"/>
      <c r="I265" s="237"/>
      <c r="J265" s="238"/>
      <c r="K265" s="258" t="str">
        <f t="shared" si="16"/>
        <v/>
      </c>
      <c r="L265" s="259"/>
      <c r="M265" s="258" t="str">
        <f t="shared" si="17"/>
        <v/>
      </c>
      <c r="N265" s="260"/>
      <c r="O265" s="259"/>
      <c r="P265" s="261"/>
      <c r="Q265" s="262"/>
      <c r="R265" s="263"/>
      <c r="S265" s="261"/>
      <c r="T265" s="262"/>
      <c r="U265" s="263"/>
      <c r="V265" s="261"/>
      <c r="W265" s="262"/>
      <c r="X265" s="263"/>
      <c r="Y265" s="261"/>
      <c r="Z265" s="262"/>
      <c r="AA265" s="263"/>
      <c r="AB265" s="261"/>
      <c r="AC265" s="262"/>
      <c r="AD265" s="263"/>
      <c r="AH265" s="61" t="str">
        <f t="shared" si="18"/>
        <v/>
      </c>
      <c r="AI265" s="62">
        <f t="shared" si="19"/>
        <v>0</v>
      </c>
      <c r="AJ265" s="63">
        <f t="shared" si="20"/>
        <v>0</v>
      </c>
      <c r="AK265" s="131">
        <f t="shared" si="21"/>
        <v>0</v>
      </c>
      <c r="AL265" s="71">
        <f t="shared" si="22"/>
        <v>15</v>
      </c>
      <c r="AM265" s="81">
        <f t="shared" si="23"/>
        <v>0</v>
      </c>
      <c r="AN265" s="81">
        <f t="shared" si="24"/>
        <v>0</v>
      </c>
      <c r="AO265" s="81">
        <f t="shared" si="25"/>
        <v>0</v>
      </c>
      <c r="AP265"/>
      <c r="AQ265"/>
      <c r="AR265"/>
      <c r="AS265"/>
    </row>
    <row r="266" spans="3:45" ht="15" customHeight="1" x14ac:dyDescent="0.25">
      <c r="C266" s="86" t="s">
        <v>248</v>
      </c>
      <c r="D266" s="236" t="str">
        <f t="shared" si="15"/>
        <v/>
      </c>
      <c r="E266" s="237"/>
      <c r="F266" s="237"/>
      <c r="G266" s="237"/>
      <c r="H266" s="237"/>
      <c r="I266" s="237"/>
      <c r="J266" s="238"/>
      <c r="K266" s="258" t="str">
        <f t="shared" si="16"/>
        <v/>
      </c>
      <c r="L266" s="259"/>
      <c r="M266" s="258" t="str">
        <f t="shared" si="17"/>
        <v/>
      </c>
      <c r="N266" s="260"/>
      <c r="O266" s="259"/>
      <c r="P266" s="261"/>
      <c r="Q266" s="262"/>
      <c r="R266" s="263"/>
      <c r="S266" s="261"/>
      <c r="T266" s="262"/>
      <c r="U266" s="263"/>
      <c r="V266" s="261"/>
      <c r="W266" s="262"/>
      <c r="X266" s="263"/>
      <c r="Y266" s="261"/>
      <c r="Z266" s="262"/>
      <c r="AA266" s="263"/>
      <c r="AB266" s="261"/>
      <c r="AC266" s="262"/>
      <c r="AD266" s="263"/>
      <c r="AH266" s="61" t="str">
        <f t="shared" si="18"/>
        <v/>
      </c>
      <c r="AI266" s="62">
        <f t="shared" si="19"/>
        <v>0</v>
      </c>
      <c r="AJ266" s="63">
        <f t="shared" si="20"/>
        <v>0</v>
      </c>
      <c r="AK266" s="131">
        <f t="shared" si="21"/>
        <v>0</v>
      </c>
      <c r="AL266" s="71">
        <f t="shared" si="22"/>
        <v>15</v>
      </c>
      <c r="AM266" s="81">
        <f t="shared" si="23"/>
        <v>0</v>
      </c>
      <c r="AN266" s="81">
        <f t="shared" si="24"/>
        <v>0</v>
      </c>
      <c r="AO266" s="81">
        <f t="shared" si="25"/>
        <v>0</v>
      </c>
      <c r="AP266"/>
      <c r="AQ266"/>
      <c r="AR266"/>
      <c r="AS266"/>
    </row>
    <row r="267" spans="3:45" ht="15" customHeight="1" x14ac:dyDescent="0.25">
      <c r="C267" s="86" t="s">
        <v>249</v>
      </c>
      <c r="D267" s="236" t="str">
        <f t="shared" si="15"/>
        <v/>
      </c>
      <c r="E267" s="237"/>
      <c r="F267" s="237"/>
      <c r="G267" s="237"/>
      <c r="H267" s="237"/>
      <c r="I267" s="237"/>
      <c r="J267" s="238"/>
      <c r="K267" s="258" t="str">
        <f t="shared" si="16"/>
        <v/>
      </c>
      <c r="L267" s="259"/>
      <c r="M267" s="258" t="str">
        <f t="shared" si="17"/>
        <v/>
      </c>
      <c r="N267" s="260"/>
      <c r="O267" s="259"/>
      <c r="P267" s="261"/>
      <c r="Q267" s="262"/>
      <c r="R267" s="263"/>
      <c r="S267" s="261"/>
      <c r="T267" s="262"/>
      <c r="U267" s="263"/>
      <c r="V267" s="261"/>
      <c r="W267" s="262"/>
      <c r="X267" s="263"/>
      <c r="Y267" s="261"/>
      <c r="Z267" s="262"/>
      <c r="AA267" s="263"/>
      <c r="AB267" s="261"/>
      <c r="AC267" s="262"/>
      <c r="AD267" s="263"/>
      <c r="AH267" s="61" t="str">
        <f t="shared" si="18"/>
        <v/>
      </c>
      <c r="AI267" s="62">
        <f t="shared" si="19"/>
        <v>0</v>
      </c>
      <c r="AJ267" s="63">
        <f t="shared" si="20"/>
        <v>0</v>
      </c>
      <c r="AK267" s="131">
        <f t="shared" si="21"/>
        <v>0</v>
      </c>
      <c r="AL267" s="71">
        <f t="shared" si="22"/>
        <v>15</v>
      </c>
      <c r="AM267" s="81">
        <f t="shared" si="23"/>
        <v>0</v>
      </c>
      <c r="AN267" s="81">
        <f t="shared" si="24"/>
        <v>0</v>
      </c>
      <c r="AO267" s="81">
        <f t="shared" si="25"/>
        <v>0</v>
      </c>
      <c r="AP267"/>
      <c r="AQ267"/>
      <c r="AR267"/>
      <c r="AS267"/>
    </row>
    <row r="268" spans="3:45" ht="15" customHeight="1" x14ac:dyDescent="0.25">
      <c r="C268" s="86" t="s">
        <v>250</v>
      </c>
      <c r="D268" s="236" t="str">
        <f t="shared" ref="D268:D322" si="26">IF(D133="","",D133)</f>
        <v/>
      </c>
      <c r="E268" s="237"/>
      <c r="F268" s="237"/>
      <c r="G268" s="237"/>
      <c r="H268" s="237"/>
      <c r="I268" s="237"/>
      <c r="J268" s="238"/>
      <c r="K268" s="258" t="str">
        <f t="shared" ref="K268:K322" si="27">IF(OR(AN268=1,AO268=1),"X","")</f>
        <v/>
      </c>
      <c r="L268" s="259"/>
      <c r="M268" s="258" t="str">
        <f t="shared" ref="M268:M322" si="28">IF(OR(P133="",P133=0),"",P133)</f>
        <v/>
      </c>
      <c r="N268" s="260"/>
      <c r="O268" s="259"/>
      <c r="P268" s="261"/>
      <c r="Q268" s="262"/>
      <c r="R268" s="263"/>
      <c r="S268" s="261"/>
      <c r="T268" s="262"/>
      <c r="U268" s="263"/>
      <c r="V268" s="261"/>
      <c r="W268" s="262"/>
      <c r="X268" s="263"/>
      <c r="Y268" s="261"/>
      <c r="Z268" s="262"/>
      <c r="AA268" s="263"/>
      <c r="AB268" s="261"/>
      <c r="AC268" s="262"/>
      <c r="AD268" s="263"/>
      <c r="AH268" s="61" t="str">
        <f t="shared" ref="AH268:AH322" si="29">M268</f>
        <v/>
      </c>
      <c r="AI268" s="62">
        <f t="shared" ref="AI268:AI322" si="30">COUNTIF(P268:AD268,"NS")</f>
        <v>0</v>
      </c>
      <c r="AJ268" s="63">
        <f t="shared" ref="AJ268:AJ322" si="31">SUM(P268:AD268)</f>
        <v>0</v>
      </c>
      <c r="AK268" s="131">
        <f t="shared" ref="AK268:AK322" si="32">IF($AG$201=1800,0,IF(OR(AND(AH268=0,AI268&gt;0),AND(AH268="NS",AJ268&gt;0),AND(AH268="NS",AJ268=0,AI268=0)),1,IF(OR(AND(AI268&gt;=2,AJ268&lt;AH268),AND(AH268="NS",AJ268=0,AI268&gt;0),AH268=AJ268,K268="X",D268=""),0,1)))</f>
        <v>0</v>
      </c>
      <c r="AL268" s="71">
        <f t="shared" ref="AL268:AL321" si="33">+COUNTBLANK(P268:AD268)</f>
        <v>15</v>
      </c>
      <c r="AM268" s="81">
        <f t="shared" ref="AM268:AM322" si="34">IF(OR(AND(D268="",K268="",AL268=15),AND(D268&lt;&gt;"",K268="",AL268=10),AND(D268&lt;&gt;"",K268="X",AL268=15)),0,1)</f>
        <v>0</v>
      </c>
      <c r="AN268" s="81">
        <f t="shared" ref="AN268:AN322" si="35">IF(OR(K133="",K133=1),0,1)</f>
        <v>0</v>
      </c>
      <c r="AO268" s="81">
        <f t="shared" ref="AO268:AO322" si="36">IF(OR(P133&lt;&gt;0,P133=""),0,1)</f>
        <v>0</v>
      </c>
      <c r="AP268"/>
      <c r="AQ268"/>
      <c r="AR268"/>
      <c r="AS268"/>
    </row>
    <row r="269" spans="3:45" ht="15" customHeight="1" x14ac:dyDescent="0.25">
      <c r="C269" s="86" t="s">
        <v>251</v>
      </c>
      <c r="D269" s="236" t="str">
        <f t="shared" si="26"/>
        <v/>
      </c>
      <c r="E269" s="237"/>
      <c r="F269" s="237"/>
      <c r="G269" s="237"/>
      <c r="H269" s="237"/>
      <c r="I269" s="237"/>
      <c r="J269" s="238"/>
      <c r="K269" s="258" t="str">
        <f t="shared" si="27"/>
        <v/>
      </c>
      <c r="L269" s="259"/>
      <c r="M269" s="258" t="str">
        <f t="shared" si="28"/>
        <v/>
      </c>
      <c r="N269" s="260"/>
      <c r="O269" s="259"/>
      <c r="P269" s="261"/>
      <c r="Q269" s="262"/>
      <c r="R269" s="263"/>
      <c r="S269" s="261"/>
      <c r="T269" s="262"/>
      <c r="U269" s="263"/>
      <c r="V269" s="261"/>
      <c r="W269" s="262"/>
      <c r="X269" s="263"/>
      <c r="Y269" s="261"/>
      <c r="Z269" s="262"/>
      <c r="AA269" s="263"/>
      <c r="AB269" s="261"/>
      <c r="AC269" s="262"/>
      <c r="AD269" s="263"/>
      <c r="AH269" s="61" t="str">
        <f t="shared" si="29"/>
        <v/>
      </c>
      <c r="AI269" s="62">
        <f t="shared" si="30"/>
        <v>0</v>
      </c>
      <c r="AJ269" s="63">
        <f t="shared" si="31"/>
        <v>0</v>
      </c>
      <c r="AK269" s="131">
        <f t="shared" si="32"/>
        <v>0</v>
      </c>
      <c r="AL269" s="71">
        <f t="shared" si="33"/>
        <v>15</v>
      </c>
      <c r="AM269" s="81">
        <f t="shared" si="34"/>
        <v>0</v>
      </c>
      <c r="AN269" s="81">
        <f t="shared" si="35"/>
        <v>0</v>
      </c>
      <c r="AO269" s="81">
        <f t="shared" si="36"/>
        <v>0</v>
      </c>
      <c r="AP269"/>
      <c r="AQ269"/>
      <c r="AR269"/>
      <c r="AS269"/>
    </row>
    <row r="270" spans="3:45" ht="15" customHeight="1" x14ac:dyDescent="0.25">
      <c r="C270" s="86" t="s">
        <v>252</v>
      </c>
      <c r="D270" s="236" t="str">
        <f t="shared" si="26"/>
        <v/>
      </c>
      <c r="E270" s="237"/>
      <c r="F270" s="237"/>
      <c r="G270" s="237"/>
      <c r="H270" s="237"/>
      <c r="I270" s="237"/>
      <c r="J270" s="238"/>
      <c r="K270" s="258" t="str">
        <f t="shared" si="27"/>
        <v/>
      </c>
      <c r="L270" s="259"/>
      <c r="M270" s="258" t="str">
        <f t="shared" si="28"/>
        <v/>
      </c>
      <c r="N270" s="260"/>
      <c r="O270" s="259"/>
      <c r="P270" s="261"/>
      <c r="Q270" s="262"/>
      <c r="R270" s="263"/>
      <c r="S270" s="261"/>
      <c r="T270" s="262"/>
      <c r="U270" s="263"/>
      <c r="V270" s="261"/>
      <c r="W270" s="262"/>
      <c r="X270" s="263"/>
      <c r="Y270" s="261"/>
      <c r="Z270" s="262"/>
      <c r="AA270" s="263"/>
      <c r="AB270" s="261"/>
      <c r="AC270" s="262"/>
      <c r="AD270" s="263"/>
      <c r="AH270" s="61" t="str">
        <f t="shared" si="29"/>
        <v/>
      </c>
      <c r="AI270" s="62">
        <f t="shared" si="30"/>
        <v>0</v>
      </c>
      <c r="AJ270" s="63">
        <f t="shared" si="31"/>
        <v>0</v>
      </c>
      <c r="AK270" s="131">
        <f t="shared" si="32"/>
        <v>0</v>
      </c>
      <c r="AL270" s="71">
        <f t="shared" si="33"/>
        <v>15</v>
      </c>
      <c r="AM270" s="81">
        <f t="shared" si="34"/>
        <v>0</v>
      </c>
      <c r="AN270" s="81">
        <f t="shared" si="35"/>
        <v>0</v>
      </c>
      <c r="AO270" s="81">
        <f t="shared" si="36"/>
        <v>0</v>
      </c>
      <c r="AP270"/>
      <c r="AQ270"/>
      <c r="AR270"/>
      <c r="AS270"/>
    </row>
    <row r="271" spans="3:45" ht="15" customHeight="1" x14ac:dyDescent="0.25">
      <c r="C271" s="86" t="s">
        <v>253</v>
      </c>
      <c r="D271" s="236" t="str">
        <f t="shared" si="26"/>
        <v/>
      </c>
      <c r="E271" s="237"/>
      <c r="F271" s="237"/>
      <c r="G271" s="237"/>
      <c r="H271" s="237"/>
      <c r="I271" s="237"/>
      <c r="J271" s="238"/>
      <c r="K271" s="258" t="str">
        <f t="shared" si="27"/>
        <v/>
      </c>
      <c r="L271" s="259"/>
      <c r="M271" s="258" t="str">
        <f t="shared" si="28"/>
        <v/>
      </c>
      <c r="N271" s="260"/>
      <c r="O271" s="259"/>
      <c r="P271" s="261"/>
      <c r="Q271" s="262"/>
      <c r="R271" s="263"/>
      <c r="S271" s="261"/>
      <c r="T271" s="262"/>
      <c r="U271" s="263"/>
      <c r="V271" s="261"/>
      <c r="W271" s="262"/>
      <c r="X271" s="263"/>
      <c r="Y271" s="261"/>
      <c r="Z271" s="262"/>
      <c r="AA271" s="263"/>
      <c r="AB271" s="261"/>
      <c r="AC271" s="262"/>
      <c r="AD271" s="263"/>
      <c r="AH271" s="61" t="str">
        <f t="shared" si="29"/>
        <v/>
      </c>
      <c r="AI271" s="62">
        <f t="shared" si="30"/>
        <v>0</v>
      </c>
      <c r="AJ271" s="63">
        <f t="shared" si="31"/>
        <v>0</v>
      </c>
      <c r="AK271" s="131">
        <f t="shared" si="32"/>
        <v>0</v>
      </c>
      <c r="AL271" s="71">
        <f t="shared" si="33"/>
        <v>15</v>
      </c>
      <c r="AM271" s="81">
        <f t="shared" si="34"/>
        <v>0</v>
      </c>
      <c r="AN271" s="81">
        <f t="shared" si="35"/>
        <v>0</v>
      </c>
      <c r="AO271" s="81">
        <f t="shared" si="36"/>
        <v>0</v>
      </c>
      <c r="AP271"/>
      <c r="AQ271"/>
      <c r="AR271"/>
      <c r="AS271"/>
    </row>
    <row r="272" spans="3:45" ht="15" customHeight="1" x14ac:dyDescent="0.25">
      <c r="C272" s="86" t="s">
        <v>254</v>
      </c>
      <c r="D272" s="236" t="str">
        <f t="shared" si="26"/>
        <v/>
      </c>
      <c r="E272" s="237"/>
      <c r="F272" s="237"/>
      <c r="G272" s="237"/>
      <c r="H272" s="237"/>
      <c r="I272" s="237"/>
      <c r="J272" s="238"/>
      <c r="K272" s="258" t="str">
        <f t="shared" si="27"/>
        <v/>
      </c>
      <c r="L272" s="259"/>
      <c r="M272" s="258" t="str">
        <f t="shared" si="28"/>
        <v/>
      </c>
      <c r="N272" s="260"/>
      <c r="O272" s="259"/>
      <c r="P272" s="261"/>
      <c r="Q272" s="262"/>
      <c r="R272" s="263"/>
      <c r="S272" s="261"/>
      <c r="T272" s="262"/>
      <c r="U272" s="263"/>
      <c r="V272" s="261"/>
      <c r="W272" s="262"/>
      <c r="X272" s="263"/>
      <c r="Y272" s="261"/>
      <c r="Z272" s="262"/>
      <c r="AA272" s="263"/>
      <c r="AB272" s="261"/>
      <c r="AC272" s="262"/>
      <c r="AD272" s="263"/>
      <c r="AH272" s="61" t="str">
        <f t="shared" si="29"/>
        <v/>
      </c>
      <c r="AI272" s="62">
        <f t="shared" si="30"/>
        <v>0</v>
      </c>
      <c r="AJ272" s="63">
        <f t="shared" si="31"/>
        <v>0</v>
      </c>
      <c r="AK272" s="131">
        <f t="shared" si="32"/>
        <v>0</v>
      </c>
      <c r="AL272" s="71">
        <f t="shared" si="33"/>
        <v>15</v>
      </c>
      <c r="AM272" s="81">
        <f t="shared" si="34"/>
        <v>0</v>
      </c>
      <c r="AN272" s="81">
        <f t="shared" si="35"/>
        <v>0</v>
      </c>
      <c r="AO272" s="81">
        <f t="shared" si="36"/>
        <v>0</v>
      </c>
      <c r="AP272"/>
      <c r="AQ272"/>
      <c r="AR272"/>
      <c r="AS272"/>
    </row>
    <row r="273" spans="3:45" ht="15" customHeight="1" x14ac:dyDescent="0.25">
      <c r="C273" s="86" t="s">
        <v>255</v>
      </c>
      <c r="D273" s="236" t="str">
        <f t="shared" si="26"/>
        <v/>
      </c>
      <c r="E273" s="237"/>
      <c r="F273" s="237"/>
      <c r="G273" s="237"/>
      <c r="H273" s="237"/>
      <c r="I273" s="237"/>
      <c r="J273" s="238"/>
      <c r="K273" s="258" t="str">
        <f t="shared" si="27"/>
        <v/>
      </c>
      <c r="L273" s="259"/>
      <c r="M273" s="258" t="str">
        <f t="shared" si="28"/>
        <v/>
      </c>
      <c r="N273" s="260"/>
      <c r="O273" s="259"/>
      <c r="P273" s="261"/>
      <c r="Q273" s="262"/>
      <c r="R273" s="263"/>
      <c r="S273" s="261"/>
      <c r="T273" s="262"/>
      <c r="U273" s="263"/>
      <c r="V273" s="261"/>
      <c r="W273" s="262"/>
      <c r="X273" s="263"/>
      <c r="Y273" s="261"/>
      <c r="Z273" s="262"/>
      <c r="AA273" s="263"/>
      <c r="AB273" s="261"/>
      <c r="AC273" s="262"/>
      <c r="AD273" s="263"/>
      <c r="AH273" s="61" t="str">
        <f t="shared" si="29"/>
        <v/>
      </c>
      <c r="AI273" s="62">
        <f t="shared" si="30"/>
        <v>0</v>
      </c>
      <c r="AJ273" s="63">
        <f t="shared" si="31"/>
        <v>0</v>
      </c>
      <c r="AK273" s="131">
        <f t="shared" si="32"/>
        <v>0</v>
      </c>
      <c r="AL273" s="71">
        <f t="shared" si="33"/>
        <v>15</v>
      </c>
      <c r="AM273" s="81">
        <f t="shared" si="34"/>
        <v>0</v>
      </c>
      <c r="AN273" s="81">
        <f t="shared" si="35"/>
        <v>0</v>
      </c>
      <c r="AO273" s="81">
        <f t="shared" si="36"/>
        <v>0</v>
      </c>
      <c r="AP273"/>
      <c r="AQ273"/>
      <c r="AR273"/>
      <c r="AS273"/>
    </row>
    <row r="274" spans="3:45" ht="15" customHeight="1" x14ac:dyDescent="0.25">
      <c r="C274" s="86" t="s">
        <v>256</v>
      </c>
      <c r="D274" s="236" t="str">
        <f t="shared" si="26"/>
        <v/>
      </c>
      <c r="E274" s="237"/>
      <c r="F274" s="237"/>
      <c r="G274" s="237"/>
      <c r="H274" s="237"/>
      <c r="I274" s="237"/>
      <c r="J274" s="238"/>
      <c r="K274" s="258" t="str">
        <f t="shared" si="27"/>
        <v/>
      </c>
      <c r="L274" s="259"/>
      <c r="M274" s="258" t="str">
        <f t="shared" si="28"/>
        <v/>
      </c>
      <c r="N274" s="260"/>
      <c r="O274" s="259"/>
      <c r="P274" s="261"/>
      <c r="Q274" s="262"/>
      <c r="R274" s="263"/>
      <c r="S274" s="261"/>
      <c r="T274" s="262"/>
      <c r="U274" s="263"/>
      <c r="V274" s="261"/>
      <c r="W274" s="262"/>
      <c r="X274" s="263"/>
      <c r="Y274" s="261"/>
      <c r="Z274" s="262"/>
      <c r="AA274" s="263"/>
      <c r="AB274" s="261"/>
      <c r="AC274" s="262"/>
      <c r="AD274" s="263"/>
      <c r="AH274" s="61" t="str">
        <f t="shared" si="29"/>
        <v/>
      </c>
      <c r="AI274" s="62">
        <f t="shared" si="30"/>
        <v>0</v>
      </c>
      <c r="AJ274" s="63">
        <f t="shared" si="31"/>
        <v>0</v>
      </c>
      <c r="AK274" s="131">
        <f t="shared" si="32"/>
        <v>0</v>
      </c>
      <c r="AL274" s="71">
        <f t="shared" si="33"/>
        <v>15</v>
      </c>
      <c r="AM274" s="81">
        <f t="shared" si="34"/>
        <v>0</v>
      </c>
      <c r="AN274" s="81">
        <f t="shared" si="35"/>
        <v>0</v>
      </c>
      <c r="AO274" s="81">
        <f t="shared" si="36"/>
        <v>0</v>
      </c>
      <c r="AP274"/>
      <c r="AQ274"/>
      <c r="AR274"/>
      <c r="AS274"/>
    </row>
    <row r="275" spans="3:45" ht="15" customHeight="1" x14ac:dyDescent="0.25">
      <c r="C275" s="86" t="s">
        <v>257</v>
      </c>
      <c r="D275" s="236" t="str">
        <f t="shared" si="26"/>
        <v/>
      </c>
      <c r="E275" s="237"/>
      <c r="F275" s="237"/>
      <c r="G275" s="237"/>
      <c r="H275" s="237"/>
      <c r="I275" s="237"/>
      <c r="J275" s="238"/>
      <c r="K275" s="258" t="str">
        <f t="shared" si="27"/>
        <v/>
      </c>
      <c r="L275" s="259"/>
      <c r="M275" s="258" t="str">
        <f t="shared" si="28"/>
        <v/>
      </c>
      <c r="N275" s="260"/>
      <c r="O275" s="259"/>
      <c r="P275" s="261"/>
      <c r="Q275" s="262"/>
      <c r="R275" s="263"/>
      <c r="S275" s="261"/>
      <c r="T275" s="262"/>
      <c r="U275" s="263"/>
      <c r="V275" s="261"/>
      <c r="W275" s="262"/>
      <c r="X275" s="263"/>
      <c r="Y275" s="261"/>
      <c r="Z275" s="262"/>
      <c r="AA275" s="263"/>
      <c r="AB275" s="261"/>
      <c r="AC275" s="262"/>
      <c r="AD275" s="263"/>
      <c r="AH275" s="61" t="str">
        <f t="shared" si="29"/>
        <v/>
      </c>
      <c r="AI275" s="62">
        <f t="shared" si="30"/>
        <v>0</v>
      </c>
      <c r="AJ275" s="63">
        <f t="shared" si="31"/>
        <v>0</v>
      </c>
      <c r="AK275" s="131">
        <f t="shared" si="32"/>
        <v>0</v>
      </c>
      <c r="AL275" s="71">
        <f t="shared" si="33"/>
        <v>15</v>
      </c>
      <c r="AM275" s="81">
        <f t="shared" si="34"/>
        <v>0</v>
      </c>
      <c r="AN275" s="81">
        <f t="shared" si="35"/>
        <v>0</v>
      </c>
      <c r="AO275" s="81">
        <f t="shared" si="36"/>
        <v>0</v>
      </c>
      <c r="AP275"/>
      <c r="AQ275"/>
      <c r="AR275"/>
      <c r="AS275"/>
    </row>
    <row r="276" spans="3:45" ht="15" customHeight="1" x14ac:dyDescent="0.25">
      <c r="C276" s="86" t="s">
        <v>258</v>
      </c>
      <c r="D276" s="236" t="str">
        <f t="shared" si="26"/>
        <v/>
      </c>
      <c r="E276" s="237"/>
      <c r="F276" s="237"/>
      <c r="G276" s="237"/>
      <c r="H276" s="237"/>
      <c r="I276" s="237"/>
      <c r="J276" s="238"/>
      <c r="K276" s="258" t="str">
        <f t="shared" si="27"/>
        <v/>
      </c>
      <c r="L276" s="259"/>
      <c r="M276" s="258" t="str">
        <f t="shared" si="28"/>
        <v/>
      </c>
      <c r="N276" s="260"/>
      <c r="O276" s="259"/>
      <c r="P276" s="261"/>
      <c r="Q276" s="262"/>
      <c r="R276" s="263"/>
      <c r="S276" s="261"/>
      <c r="T276" s="262"/>
      <c r="U276" s="263"/>
      <c r="V276" s="261"/>
      <c r="W276" s="262"/>
      <c r="X276" s="263"/>
      <c r="Y276" s="261"/>
      <c r="Z276" s="262"/>
      <c r="AA276" s="263"/>
      <c r="AB276" s="261"/>
      <c r="AC276" s="262"/>
      <c r="AD276" s="263"/>
      <c r="AH276" s="61" t="str">
        <f t="shared" si="29"/>
        <v/>
      </c>
      <c r="AI276" s="62">
        <f t="shared" si="30"/>
        <v>0</v>
      </c>
      <c r="AJ276" s="63">
        <f t="shared" si="31"/>
        <v>0</v>
      </c>
      <c r="AK276" s="131">
        <f t="shared" si="32"/>
        <v>0</v>
      </c>
      <c r="AL276" s="71">
        <f t="shared" si="33"/>
        <v>15</v>
      </c>
      <c r="AM276" s="81">
        <f t="shared" si="34"/>
        <v>0</v>
      </c>
      <c r="AN276" s="81">
        <f t="shared" si="35"/>
        <v>0</v>
      </c>
      <c r="AO276" s="81">
        <f t="shared" si="36"/>
        <v>0</v>
      </c>
      <c r="AP276"/>
      <c r="AQ276"/>
      <c r="AR276"/>
      <c r="AS276"/>
    </row>
    <row r="277" spans="3:45" ht="15" customHeight="1" x14ac:dyDescent="0.25">
      <c r="C277" s="86" t="s">
        <v>259</v>
      </c>
      <c r="D277" s="236" t="str">
        <f t="shared" si="26"/>
        <v/>
      </c>
      <c r="E277" s="237"/>
      <c r="F277" s="237"/>
      <c r="G277" s="237"/>
      <c r="H277" s="237"/>
      <c r="I277" s="237"/>
      <c r="J277" s="238"/>
      <c r="K277" s="258" t="str">
        <f t="shared" si="27"/>
        <v/>
      </c>
      <c r="L277" s="259"/>
      <c r="M277" s="258" t="str">
        <f t="shared" si="28"/>
        <v/>
      </c>
      <c r="N277" s="260"/>
      <c r="O277" s="259"/>
      <c r="P277" s="261"/>
      <c r="Q277" s="262"/>
      <c r="R277" s="263"/>
      <c r="S277" s="261"/>
      <c r="T277" s="262"/>
      <c r="U277" s="263"/>
      <c r="V277" s="261"/>
      <c r="W277" s="262"/>
      <c r="X277" s="263"/>
      <c r="Y277" s="261"/>
      <c r="Z277" s="262"/>
      <c r="AA277" s="263"/>
      <c r="AB277" s="261"/>
      <c r="AC277" s="262"/>
      <c r="AD277" s="263"/>
      <c r="AH277" s="61" t="str">
        <f t="shared" si="29"/>
        <v/>
      </c>
      <c r="AI277" s="62">
        <f t="shared" si="30"/>
        <v>0</v>
      </c>
      <c r="AJ277" s="63">
        <f t="shared" si="31"/>
        <v>0</v>
      </c>
      <c r="AK277" s="131">
        <f t="shared" si="32"/>
        <v>0</v>
      </c>
      <c r="AL277" s="71">
        <f t="shared" si="33"/>
        <v>15</v>
      </c>
      <c r="AM277" s="81">
        <f t="shared" si="34"/>
        <v>0</v>
      </c>
      <c r="AN277" s="81">
        <f t="shared" si="35"/>
        <v>0</v>
      </c>
      <c r="AO277" s="81">
        <f t="shared" si="36"/>
        <v>0</v>
      </c>
      <c r="AP277"/>
      <c r="AQ277"/>
      <c r="AR277"/>
      <c r="AS277"/>
    </row>
    <row r="278" spans="3:45" ht="15" customHeight="1" x14ac:dyDescent="0.25">
      <c r="C278" s="86" t="s">
        <v>260</v>
      </c>
      <c r="D278" s="236" t="str">
        <f t="shared" si="26"/>
        <v/>
      </c>
      <c r="E278" s="237"/>
      <c r="F278" s="237"/>
      <c r="G278" s="237"/>
      <c r="H278" s="237"/>
      <c r="I278" s="237"/>
      <c r="J278" s="238"/>
      <c r="K278" s="258" t="str">
        <f t="shared" si="27"/>
        <v/>
      </c>
      <c r="L278" s="259"/>
      <c r="M278" s="258" t="str">
        <f t="shared" si="28"/>
        <v/>
      </c>
      <c r="N278" s="260"/>
      <c r="O278" s="259"/>
      <c r="P278" s="261"/>
      <c r="Q278" s="262"/>
      <c r="R278" s="263"/>
      <c r="S278" s="261"/>
      <c r="T278" s="262"/>
      <c r="U278" s="263"/>
      <c r="V278" s="261"/>
      <c r="W278" s="262"/>
      <c r="X278" s="263"/>
      <c r="Y278" s="261"/>
      <c r="Z278" s="262"/>
      <c r="AA278" s="263"/>
      <c r="AB278" s="261"/>
      <c r="AC278" s="262"/>
      <c r="AD278" s="263"/>
      <c r="AH278" s="61" t="str">
        <f t="shared" si="29"/>
        <v/>
      </c>
      <c r="AI278" s="62">
        <f t="shared" si="30"/>
        <v>0</v>
      </c>
      <c r="AJ278" s="63">
        <f t="shared" si="31"/>
        <v>0</v>
      </c>
      <c r="AK278" s="131">
        <f t="shared" si="32"/>
        <v>0</v>
      </c>
      <c r="AL278" s="71">
        <f t="shared" si="33"/>
        <v>15</v>
      </c>
      <c r="AM278" s="81">
        <f t="shared" si="34"/>
        <v>0</v>
      </c>
      <c r="AN278" s="81">
        <f t="shared" si="35"/>
        <v>0</v>
      </c>
      <c r="AO278" s="81">
        <f t="shared" si="36"/>
        <v>0</v>
      </c>
      <c r="AP278"/>
      <c r="AQ278"/>
      <c r="AR278"/>
      <c r="AS278"/>
    </row>
    <row r="279" spans="3:45" ht="15" customHeight="1" x14ac:dyDescent="0.25">
      <c r="C279" s="86" t="s">
        <v>261</v>
      </c>
      <c r="D279" s="236" t="str">
        <f t="shared" si="26"/>
        <v/>
      </c>
      <c r="E279" s="237"/>
      <c r="F279" s="237"/>
      <c r="G279" s="237"/>
      <c r="H279" s="237"/>
      <c r="I279" s="237"/>
      <c r="J279" s="238"/>
      <c r="K279" s="258" t="str">
        <f t="shared" si="27"/>
        <v/>
      </c>
      <c r="L279" s="259"/>
      <c r="M279" s="258" t="str">
        <f t="shared" si="28"/>
        <v/>
      </c>
      <c r="N279" s="260"/>
      <c r="O279" s="259"/>
      <c r="P279" s="261"/>
      <c r="Q279" s="262"/>
      <c r="R279" s="263"/>
      <c r="S279" s="261"/>
      <c r="T279" s="262"/>
      <c r="U279" s="263"/>
      <c r="V279" s="261"/>
      <c r="W279" s="262"/>
      <c r="X279" s="263"/>
      <c r="Y279" s="261"/>
      <c r="Z279" s="262"/>
      <c r="AA279" s="263"/>
      <c r="AB279" s="261"/>
      <c r="AC279" s="262"/>
      <c r="AD279" s="263"/>
      <c r="AH279" s="61" t="str">
        <f t="shared" si="29"/>
        <v/>
      </c>
      <c r="AI279" s="62">
        <f t="shared" si="30"/>
        <v>0</v>
      </c>
      <c r="AJ279" s="63">
        <f t="shared" si="31"/>
        <v>0</v>
      </c>
      <c r="AK279" s="131">
        <f t="shared" si="32"/>
        <v>0</v>
      </c>
      <c r="AL279" s="71">
        <f t="shared" si="33"/>
        <v>15</v>
      </c>
      <c r="AM279" s="81">
        <f t="shared" si="34"/>
        <v>0</v>
      </c>
      <c r="AN279" s="81">
        <f t="shared" si="35"/>
        <v>0</v>
      </c>
      <c r="AO279" s="81">
        <f t="shared" si="36"/>
        <v>0</v>
      </c>
      <c r="AP279"/>
      <c r="AQ279"/>
      <c r="AR279"/>
      <c r="AS279"/>
    </row>
    <row r="280" spans="3:45" ht="15" customHeight="1" x14ac:dyDescent="0.25">
      <c r="C280" s="86" t="s">
        <v>262</v>
      </c>
      <c r="D280" s="236" t="str">
        <f t="shared" si="26"/>
        <v/>
      </c>
      <c r="E280" s="237"/>
      <c r="F280" s="237"/>
      <c r="G280" s="237"/>
      <c r="H280" s="237"/>
      <c r="I280" s="237"/>
      <c r="J280" s="238"/>
      <c r="K280" s="258" t="str">
        <f t="shared" si="27"/>
        <v/>
      </c>
      <c r="L280" s="259"/>
      <c r="M280" s="258" t="str">
        <f t="shared" si="28"/>
        <v/>
      </c>
      <c r="N280" s="260"/>
      <c r="O280" s="259"/>
      <c r="P280" s="261"/>
      <c r="Q280" s="262"/>
      <c r="R280" s="263"/>
      <c r="S280" s="261"/>
      <c r="T280" s="262"/>
      <c r="U280" s="263"/>
      <c r="V280" s="261"/>
      <c r="W280" s="262"/>
      <c r="X280" s="263"/>
      <c r="Y280" s="261"/>
      <c r="Z280" s="262"/>
      <c r="AA280" s="263"/>
      <c r="AB280" s="261"/>
      <c r="AC280" s="262"/>
      <c r="AD280" s="263"/>
      <c r="AH280" s="61" t="str">
        <f t="shared" si="29"/>
        <v/>
      </c>
      <c r="AI280" s="62">
        <f t="shared" si="30"/>
        <v>0</v>
      </c>
      <c r="AJ280" s="63">
        <f t="shared" si="31"/>
        <v>0</v>
      </c>
      <c r="AK280" s="131">
        <f t="shared" si="32"/>
        <v>0</v>
      </c>
      <c r="AL280" s="71">
        <f t="shared" si="33"/>
        <v>15</v>
      </c>
      <c r="AM280" s="81">
        <f t="shared" si="34"/>
        <v>0</v>
      </c>
      <c r="AN280" s="81">
        <f t="shared" si="35"/>
        <v>0</v>
      </c>
      <c r="AO280" s="81">
        <f t="shared" si="36"/>
        <v>0</v>
      </c>
      <c r="AP280"/>
      <c r="AQ280"/>
      <c r="AR280"/>
      <c r="AS280"/>
    </row>
    <row r="281" spans="3:45" ht="15" customHeight="1" x14ac:dyDescent="0.25">
      <c r="C281" s="86" t="s">
        <v>263</v>
      </c>
      <c r="D281" s="236" t="str">
        <f t="shared" si="26"/>
        <v/>
      </c>
      <c r="E281" s="237"/>
      <c r="F281" s="237"/>
      <c r="G281" s="237"/>
      <c r="H281" s="237"/>
      <c r="I281" s="237"/>
      <c r="J281" s="238"/>
      <c r="K281" s="258" t="str">
        <f t="shared" si="27"/>
        <v/>
      </c>
      <c r="L281" s="259"/>
      <c r="M281" s="258" t="str">
        <f t="shared" si="28"/>
        <v/>
      </c>
      <c r="N281" s="260"/>
      <c r="O281" s="259"/>
      <c r="P281" s="261"/>
      <c r="Q281" s="262"/>
      <c r="R281" s="263"/>
      <c r="S281" s="261"/>
      <c r="T281" s="262"/>
      <c r="U281" s="263"/>
      <c r="V281" s="261"/>
      <c r="W281" s="262"/>
      <c r="X281" s="263"/>
      <c r="Y281" s="261"/>
      <c r="Z281" s="262"/>
      <c r="AA281" s="263"/>
      <c r="AB281" s="261"/>
      <c r="AC281" s="262"/>
      <c r="AD281" s="263"/>
      <c r="AH281" s="61" t="str">
        <f t="shared" si="29"/>
        <v/>
      </c>
      <c r="AI281" s="62">
        <f t="shared" si="30"/>
        <v>0</v>
      </c>
      <c r="AJ281" s="63">
        <f t="shared" si="31"/>
        <v>0</v>
      </c>
      <c r="AK281" s="131">
        <f t="shared" si="32"/>
        <v>0</v>
      </c>
      <c r="AL281" s="71">
        <f t="shared" si="33"/>
        <v>15</v>
      </c>
      <c r="AM281" s="81">
        <f t="shared" si="34"/>
        <v>0</v>
      </c>
      <c r="AN281" s="81">
        <f t="shared" si="35"/>
        <v>0</v>
      </c>
      <c r="AO281" s="81">
        <f t="shared" si="36"/>
        <v>0</v>
      </c>
      <c r="AP281"/>
      <c r="AQ281"/>
      <c r="AR281"/>
      <c r="AS281"/>
    </row>
    <row r="282" spans="3:45" ht="15" customHeight="1" x14ac:dyDescent="0.25">
      <c r="C282" s="86" t="s">
        <v>264</v>
      </c>
      <c r="D282" s="236" t="str">
        <f t="shared" si="26"/>
        <v/>
      </c>
      <c r="E282" s="237"/>
      <c r="F282" s="237"/>
      <c r="G282" s="237"/>
      <c r="H282" s="237"/>
      <c r="I282" s="237"/>
      <c r="J282" s="238"/>
      <c r="K282" s="258" t="str">
        <f t="shared" si="27"/>
        <v/>
      </c>
      <c r="L282" s="259"/>
      <c r="M282" s="258" t="str">
        <f t="shared" si="28"/>
        <v/>
      </c>
      <c r="N282" s="260"/>
      <c r="O282" s="259"/>
      <c r="P282" s="261"/>
      <c r="Q282" s="262"/>
      <c r="R282" s="263"/>
      <c r="S282" s="261"/>
      <c r="T282" s="262"/>
      <c r="U282" s="263"/>
      <c r="V282" s="261"/>
      <c r="W282" s="262"/>
      <c r="X282" s="263"/>
      <c r="Y282" s="261"/>
      <c r="Z282" s="262"/>
      <c r="AA282" s="263"/>
      <c r="AB282" s="261"/>
      <c r="AC282" s="262"/>
      <c r="AD282" s="263"/>
      <c r="AH282" s="61" t="str">
        <f t="shared" si="29"/>
        <v/>
      </c>
      <c r="AI282" s="62">
        <f t="shared" si="30"/>
        <v>0</v>
      </c>
      <c r="AJ282" s="63">
        <f t="shared" si="31"/>
        <v>0</v>
      </c>
      <c r="AK282" s="131">
        <f t="shared" si="32"/>
        <v>0</v>
      </c>
      <c r="AL282" s="71">
        <f t="shared" si="33"/>
        <v>15</v>
      </c>
      <c r="AM282" s="81">
        <f t="shared" si="34"/>
        <v>0</v>
      </c>
      <c r="AN282" s="81">
        <f t="shared" si="35"/>
        <v>0</v>
      </c>
      <c r="AO282" s="81">
        <f t="shared" si="36"/>
        <v>0</v>
      </c>
      <c r="AP282"/>
      <c r="AQ282"/>
      <c r="AR282"/>
      <c r="AS282"/>
    </row>
    <row r="283" spans="3:45" ht="15" customHeight="1" x14ac:dyDescent="0.25">
      <c r="C283" s="86" t="s">
        <v>265</v>
      </c>
      <c r="D283" s="236" t="str">
        <f t="shared" si="26"/>
        <v/>
      </c>
      <c r="E283" s="237"/>
      <c r="F283" s="237"/>
      <c r="G283" s="237"/>
      <c r="H283" s="237"/>
      <c r="I283" s="237"/>
      <c r="J283" s="238"/>
      <c r="K283" s="258" t="str">
        <f t="shared" si="27"/>
        <v/>
      </c>
      <c r="L283" s="259"/>
      <c r="M283" s="258" t="str">
        <f t="shared" si="28"/>
        <v/>
      </c>
      <c r="N283" s="260"/>
      <c r="O283" s="259"/>
      <c r="P283" s="261"/>
      <c r="Q283" s="262"/>
      <c r="R283" s="263"/>
      <c r="S283" s="261"/>
      <c r="T283" s="262"/>
      <c r="U283" s="263"/>
      <c r="V283" s="261"/>
      <c r="W283" s="262"/>
      <c r="X283" s="263"/>
      <c r="Y283" s="261"/>
      <c r="Z283" s="262"/>
      <c r="AA283" s="263"/>
      <c r="AB283" s="261"/>
      <c r="AC283" s="262"/>
      <c r="AD283" s="263"/>
      <c r="AH283" s="61" t="str">
        <f t="shared" si="29"/>
        <v/>
      </c>
      <c r="AI283" s="62">
        <f t="shared" si="30"/>
        <v>0</v>
      </c>
      <c r="AJ283" s="63">
        <f t="shared" si="31"/>
        <v>0</v>
      </c>
      <c r="AK283" s="131">
        <f t="shared" si="32"/>
        <v>0</v>
      </c>
      <c r="AL283" s="71">
        <f t="shared" si="33"/>
        <v>15</v>
      </c>
      <c r="AM283" s="81">
        <f t="shared" si="34"/>
        <v>0</v>
      </c>
      <c r="AN283" s="81">
        <f t="shared" si="35"/>
        <v>0</v>
      </c>
      <c r="AO283" s="81">
        <f t="shared" si="36"/>
        <v>0</v>
      </c>
      <c r="AP283"/>
      <c r="AQ283"/>
      <c r="AR283"/>
      <c r="AS283"/>
    </row>
    <row r="284" spans="3:45" ht="15" customHeight="1" x14ac:dyDescent="0.25">
      <c r="C284" s="86" t="s">
        <v>266</v>
      </c>
      <c r="D284" s="236" t="str">
        <f t="shared" si="26"/>
        <v/>
      </c>
      <c r="E284" s="237"/>
      <c r="F284" s="237"/>
      <c r="G284" s="237"/>
      <c r="H284" s="237"/>
      <c r="I284" s="237"/>
      <c r="J284" s="238"/>
      <c r="K284" s="258" t="str">
        <f t="shared" si="27"/>
        <v/>
      </c>
      <c r="L284" s="259"/>
      <c r="M284" s="258" t="str">
        <f t="shared" si="28"/>
        <v/>
      </c>
      <c r="N284" s="260"/>
      <c r="O284" s="259"/>
      <c r="P284" s="261"/>
      <c r="Q284" s="262"/>
      <c r="R284" s="263"/>
      <c r="S284" s="261"/>
      <c r="T284" s="262"/>
      <c r="U284" s="263"/>
      <c r="V284" s="261"/>
      <c r="W284" s="262"/>
      <c r="X284" s="263"/>
      <c r="Y284" s="261"/>
      <c r="Z284" s="262"/>
      <c r="AA284" s="263"/>
      <c r="AB284" s="261"/>
      <c r="AC284" s="262"/>
      <c r="AD284" s="263"/>
      <c r="AH284" s="61" t="str">
        <f t="shared" si="29"/>
        <v/>
      </c>
      <c r="AI284" s="62">
        <f t="shared" si="30"/>
        <v>0</v>
      </c>
      <c r="AJ284" s="63">
        <f t="shared" si="31"/>
        <v>0</v>
      </c>
      <c r="AK284" s="131">
        <f t="shared" si="32"/>
        <v>0</v>
      </c>
      <c r="AL284" s="71">
        <f t="shared" si="33"/>
        <v>15</v>
      </c>
      <c r="AM284" s="81">
        <f t="shared" si="34"/>
        <v>0</v>
      </c>
      <c r="AN284" s="81">
        <f t="shared" si="35"/>
        <v>0</v>
      </c>
      <c r="AO284" s="81">
        <f t="shared" si="36"/>
        <v>0</v>
      </c>
      <c r="AP284"/>
      <c r="AQ284"/>
      <c r="AR284"/>
      <c r="AS284"/>
    </row>
    <row r="285" spans="3:45" ht="15" customHeight="1" x14ac:dyDescent="0.25">
      <c r="C285" s="86" t="s">
        <v>267</v>
      </c>
      <c r="D285" s="236" t="str">
        <f t="shared" si="26"/>
        <v/>
      </c>
      <c r="E285" s="237"/>
      <c r="F285" s="237"/>
      <c r="G285" s="237"/>
      <c r="H285" s="237"/>
      <c r="I285" s="237"/>
      <c r="J285" s="238"/>
      <c r="K285" s="258" t="str">
        <f t="shared" si="27"/>
        <v/>
      </c>
      <c r="L285" s="259"/>
      <c r="M285" s="258" t="str">
        <f t="shared" si="28"/>
        <v/>
      </c>
      <c r="N285" s="260"/>
      <c r="O285" s="259"/>
      <c r="P285" s="261"/>
      <c r="Q285" s="262"/>
      <c r="R285" s="263"/>
      <c r="S285" s="261"/>
      <c r="T285" s="262"/>
      <c r="U285" s="263"/>
      <c r="V285" s="261"/>
      <c r="W285" s="262"/>
      <c r="X285" s="263"/>
      <c r="Y285" s="261"/>
      <c r="Z285" s="262"/>
      <c r="AA285" s="263"/>
      <c r="AB285" s="261"/>
      <c r="AC285" s="262"/>
      <c r="AD285" s="263"/>
      <c r="AH285" s="61" t="str">
        <f t="shared" si="29"/>
        <v/>
      </c>
      <c r="AI285" s="62">
        <f t="shared" si="30"/>
        <v>0</v>
      </c>
      <c r="AJ285" s="63">
        <f t="shared" si="31"/>
        <v>0</v>
      </c>
      <c r="AK285" s="131">
        <f t="shared" si="32"/>
        <v>0</v>
      </c>
      <c r="AL285" s="71">
        <f t="shared" si="33"/>
        <v>15</v>
      </c>
      <c r="AM285" s="81">
        <f t="shared" si="34"/>
        <v>0</v>
      </c>
      <c r="AN285" s="81">
        <f t="shared" si="35"/>
        <v>0</v>
      </c>
      <c r="AO285" s="81">
        <f t="shared" si="36"/>
        <v>0</v>
      </c>
      <c r="AP285"/>
      <c r="AQ285"/>
      <c r="AR285"/>
      <c r="AS285"/>
    </row>
    <row r="286" spans="3:45" ht="15" customHeight="1" x14ac:dyDescent="0.25">
      <c r="C286" s="86" t="s">
        <v>268</v>
      </c>
      <c r="D286" s="236" t="str">
        <f t="shared" si="26"/>
        <v/>
      </c>
      <c r="E286" s="237"/>
      <c r="F286" s="237"/>
      <c r="G286" s="237"/>
      <c r="H286" s="237"/>
      <c r="I286" s="237"/>
      <c r="J286" s="238"/>
      <c r="K286" s="258" t="str">
        <f t="shared" si="27"/>
        <v/>
      </c>
      <c r="L286" s="259"/>
      <c r="M286" s="258" t="str">
        <f t="shared" si="28"/>
        <v/>
      </c>
      <c r="N286" s="260"/>
      <c r="O286" s="259"/>
      <c r="P286" s="261"/>
      <c r="Q286" s="262"/>
      <c r="R286" s="263"/>
      <c r="S286" s="261"/>
      <c r="T286" s="262"/>
      <c r="U286" s="263"/>
      <c r="V286" s="261"/>
      <c r="W286" s="262"/>
      <c r="X286" s="263"/>
      <c r="Y286" s="261"/>
      <c r="Z286" s="262"/>
      <c r="AA286" s="263"/>
      <c r="AB286" s="261"/>
      <c r="AC286" s="262"/>
      <c r="AD286" s="263"/>
      <c r="AH286" s="61" t="str">
        <f t="shared" si="29"/>
        <v/>
      </c>
      <c r="AI286" s="62">
        <f t="shared" si="30"/>
        <v>0</v>
      </c>
      <c r="AJ286" s="63">
        <f t="shared" si="31"/>
        <v>0</v>
      </c>
      <c r="AK286" s="131">
        <f t="shared" si="32"/>
        <v>0</v>
      </c>
      <c r="AL286" s="71">
        <f t="shared" si="33"/>
        <v>15</v>
      </c>
      <c r="AM286" s="81">
        <f t="shared" si="34"/>
        <v>0</v>
      </c>
      <c r="AN286" s="81">
        <f t="shared" si="35"/>
        <v>0</v>
      </c>
      <c r="AO286" s="81">
        <f t="shared" si="36"/>
        <v>0</v>
      </c>
      <c r="AP286"/>
      <c r="AQ286"/>
      <c r="AR286"/>
      <c r="AS286"/>
    </row>
    <row r="287" spans="3:45" ht="15" customHeight="1" x14ac:dyDescent="0.25">
      <c r="C287" s="86" t="s">
        <v>269</v>
      </c>
      <c r="D287" s="236" t="str">
        <f t="shared" si="26"/>
        <v/>
      </c>
      <c r="E287" s="237"/>
      <c r="F287" s="237"/>
      <c r="G287" s="237"/>
      <c r="H287" s="237"/>
      <c r="I287" s="237"/>
      <c r="J287" s="238"/>
      <c r="K287" s="258" t="str">
        <f t="shared" si="27"/>
        <v/>
      </c>
      <c r="L287" s="259"/>
      <c r="M287" s="258" t="str">
        <f t="shared" si="28"/>
        <v/>
      </c>
      <c r="N287" s="260"/>
      <c r="O287" s="259"/>
      <c r="P287" s="261"/>
      <c r="Q287" s="262"/>
      <c r="R287" s="263"/>
      <c r="S287" s="261"/>
      <c r="T287" s="262"/>
      <c r="U287" s="263"/>
      <c r="V287" s="261"/>
      <c r="W287" s="262"/>
      <c r="X287" s="263"/>
      <c r="Y287" s="261"/>
      <c r="Z287" s="262"/>
      <c r="AA287" s="263"/>
      <c r="AB287" s="261"/>
      <c r="AC287" s="262"/>
      <c r="AD287" s="263"/>
      <c r="AH287" s="61" t="str">
        <f t="shared" si="29"/>
        <v/>
      </c>
      <c r="AI287" s="62">
        <f t="shared" si="30"/>
        <v>0</v>
      </c>
      <c r="AJ287" s="63">
        <f t="shared" si="31"/>
        <v>0</v>
      </c>
      <c r="AK287" s="131">
        <f t="shared" si="32"/>
        <v>0</v>
      </c>
      <c r="AL287" s="71">
        <f t="shared" si="33"/>
        <v>15</v>
      </c>
      <c r="AM287" s="81">
        <f t="shared" si="34"/>
        <v>0</v>
      </c>
      <c r="AN287" s="81">
        <f t="shared" si="35"/>
        <v>0</v>
      </c>
      <c r="AO287" s="81">
        <f t="shared" si="36"/>
        <v>0</v>
      </c>
      <c r="AP287"/>
      <c r="AQ287"/>
      <c r="AR287"/>
      <c r="AS287"/>
    </row>
    <row r="288" spans="3:45" ht="15" customHeight="1" x14ac:dyDescent="0.25">
      <c r="C288" s="86" t="s">
        <v>270</v>
      </c>
      <c r="D288" s="236" t="str">
        <f t="shared" si="26"/>
        <v/>
      </c>
      <c r="E288" s="237"/>
      <c r="F288" s="237"/>
      <c r="G288" s="237"/>
      <c r="H288" s="237"/>
      <c r="I288" s="237"/>
      <c r="J288" s="238"/>
      <c r="K288" s="258" t="str">
        <f t="shared" si="27"/>
        <v/>
      </c>
      <c r="L288" s="259"/>
      <c r="M288" s="258" t="str">
        <f t="shared" si="28"/>
        <v/>
      </c>
      <c r="N288" s="260"/>
      <c r="O288" s="259"/>
      <c r="P288" s="261"/>
      <c r="Q288" s="262"/>
      <c r="R288" s="263"/>
      <c r="S288" s="261"/>
      <c r="T288" s="262"/>
      <c r="U288" s="263"/>
      <c r="V288" s="261"/>
      <c r="W288" s="262"/>
      <c r="X288" s="263"/>
      <c r="Y288" s="261"/>
      <c r="Z288" s="262"/>
      <c r="AA288" s="263"/>
      <c r="AB288" s="261"/>
      <c r="AC288" s="262"/>
      <c r="AD288" s="263"/>
      <c r="AH288" s="61" t="str">
        <f t="shared" si="29"/>
        <v/>
      </c>
      <c r="AI288" s="62">
        <f t="shared" si="30"/>
        <v>0</v>
      </c>
      <c r="AJ288" s="63">
        <f t="shared" si="31"/>
        <v>0</v>
      </c>
      <c r="AK288" s="131">
        <f t="shared" si="32"/>
        <v>0</v>
      </c>
      <c r="AL288" s="71">
        <f t="shared" si="33"/>
        <v>15</v>
      </c>
      <c r="AM288" s="81">
        <f t="shared" si="34"/>
        <v>0</v>
      </c>
      <c r="AN288" s="81">
        <f t="shared" si="35"/>
        <v>0</v>
      </c>
      <c r="AO288" s="81">
        <f t="shared" si="36"/>
        <v>0</v>
      </c>
      <c r="AP288"/>
      <c r="AQ288"/>
      <c r="AR288"/>
      <c r="AS288"/>
    </row>
    <row r="289" spans="3:45" ht="15" customHeight="1" x14ac:dyDescent="0.25">
      <c r="C289" s="86" t="s">
        <v>271</v>
      </c>
      <c r="D289" s="236" t="str">
        <f t="shared" si="26"/>
        <v/>
      </c>
      <c r="E289" s="237"/>
      <c r="F289" s="237"/>
      <c r="G289" s="237"/>
      <c r="H289" s="237"/>
      <c r="I289" s="237"/>
      <c r="J289" s="238"/>
      <c r="K289" s="258" t="str">
        <f t="shared" si="27"/>
        <v/>
      </c>
      <c r="L289" s="259"/>
      <c r="M289" s="258" t="str">
        <f t="shared" si="28"/>
        <v/>
      </c>
      <c r="N289" s="260"/>
      <c r="O289" s="259"/>
      <c r="P289" s="261"/>
      <c r="Q289" s="262"/>
      <c r="R289" s="263"/>
      <c r="S289" s="261"/>
      <c r="T289" s="262"/>
      <c r="U289" s="263"/>
      <c r="V289" s="261"/>
      <c r="W289" s="262"/>
      <c r="X289" s="263"/>
      <c r="Y289" s="261"/>
      <c r="Z289" s="262"/>
      <c r="AA289" s="263"/>
      <c r="AB289" s="261"/>
      <c r="AC289" s="262"/>
      <c r="AD289" s="263"/>
      <c r="AH289" s="61" t="str">
        <f t="shared" si="29"/>
        <v/>
      </c>
      <c r="AI289" s="62">
        <f t="shared" si="30"/>
        <v>0</v>
      </c>
      <c r="AJ289" s="63">
        <f t="shared" si="31"/>
        <v>0</v>
      </c>
      <c r="AK289" s="131">
        <f t="shared" si="32"/>
        <v>0</v>
      </c>
      <c r="AL289" s="71">
        <f t="shared" si="33"/>
        <v>15</v>
      </c>
      <c r="AM289" s="81">
        <f t="shared" si="34"/>
        <v>0</v>
      </c>
      <c r="AN289" s="81">
        <f t="shared" si="35"/>
        <v>0</v>
      </c>
      <c r="AO289" s="81">
        <f t="shared" si="36"/>
        <v>0</v>
      </c>
      <c r="AP289"/>
      <c r="AQ289"/>
      <c r="AR289"/>
      <c r="AS289"/>
    </row>
    <row r="290" spans="3:45" ht="15" customHeight="1" x14ac:dyDescent="0.25">
      <c r="C290" s="86" t="s">
        <v>272</v>
      </c>
      <c r="D290" s="236" t="str">
        <f t="shared" si="26"/>
        <v/>
      </c>
      <c r="E290" s="237"/>
      <c r="F290" s="237"/>
      <c r="G290" s="237"/>
      <c r="H290" s="237"/>
      <c r="I290" s="237"/>
      <c r="J290" s="238"/>
      <c r="K290" s="258" t="str">
        <f t="shared" si="27"/>
        <v/>
      </c>
      <c r="L290" s="259"/>
      <c r="M290" s="258" t="str">
        <f t="shared" si="28"/>
        <v/>
      </c>
      <c r="N290" s="260"/>
      <c r="O290" s="259"/>
      <c r="P290" s="261"/>
      <c r="Q290" s="262"/>
      <c r="R290" s="263"/>
      <c r="S290" s="261"/>
      <c r="T290" s="262"/>
      <c r="U290" s="263"/>
      <c r="V290" s="261"/>
      <c r="W290" s="262"/>
      <c r="X290" s="263"/>
      <c r="Y290" s="261"/>
      <c r="Z290" s="262"/>
      <c r="AA290" s="263"/>
      <c r="AB290" s="261"/>
      <c r="AC290" s="262"/>
      <c r="AD290" s="263"/>
      <c r="AH290" s="61" t="str">
        <f t="shared" si="29"/>
        <v/>
      </c>
      <c r="AI290" s="62">
        <f t="shared" si="30"/>
        <v>0</v>
      </c>
      <c r="AJ290" s="63">
        <f t="shared" si="31"/>
        <v>0</v>
      </c>
      <c r="AK290" s="131">
        <f t="shared" si="32"/>
        <v>0</v>
      </c>
      <c r="AL290" s="71">
        <f t="shared" si="33"/>
        <v>15</v>
      </c>
      <c r="AM290" s="81">
        <f t="shared" si="34"/>
        <v>0</v>
      </c>
      <c r="AN290" s="81">
        <f t="shared" si="35"/>
        <v>0</v>
      </c>
      <c r="AO290" s="81">
        <f t="shared" si="36"/>
        <v>0</v>
      </c>
      <c r="AP290"/>
      <c r="AQ290"/>
      <c r="AR290"/>
      <c r="AS290"/>
    </row>
    <row r="291" spans="3:45" ht="15" customHeight="1" x14ac:dyDescent="0.25">
      <c r="C291" s="86" t="s">
        <v>273</v>
      </c>
      <c r="D291" s="236" t="str">
        <f t="shared" si="26"/>
        <v/>
      </c>
      <c r="E291" s="237"/>
      <c r="F291" s="237"/>
      <c r="G291" s="237"/>
      <c r="H291" s="237"/>
      <c r="I291" s="237"/>
      <c r="J291" s="238"/>
      <c r="K291" s="258" t="str">
        <f t="shared" si="27"/>
        <v/>
      </c>
      <c r="L291" s="259"/>
      <c r="M291" s="258" t="str">
        <f t="shared" si="28"/>
        <v/>
      </c>
      <c r="N291" s="260"/>
      <c r="O291" s="259"/>
      <c r="P291" s="261"/>
      <c r="Q291" s="262"/>
      <c r="R291" s="263"/>
      <c r="S291" s="261"/>
      <c r="T291" s="262"/>
      <c r="U291" s="263"/>
      <c r="V291" s="261"/>
      <c r="W291" s="262"/>
      <c r="X291" s="263"/>
      <c r="Y291" s="261"/>
      <c r="Z291" s="262"/>
      <c r="AA291" s="263"/>
      <c r="AB291" s="261"/>
      <c r="AC291" s="262"/>
      <c r="AD291" s="263"/>
      <c r="AH291" s="61" t="str">
        <f t="shared" si="29"/>
        <v/>
      </c>
      <c r="AI291" s="62">
        <f t="shared" si="30"/>
        <v>0</v>
      </c>
      <c r="AJ291" s="63">
        <f t="shared" si="31"/>
        <v>0</v>
      </c>
      <c r="AK291" s="131">
        <f t="shared" si="32"/>
        <v>0</v>
      </c>
      <c r="AL291" s="71">
        <f t="shared" si="33"/>
        <v>15</v>
      </c>
      <c r="AM291" s="81">
        <f t="shared" si="34"/>
        <v>0</v>
      </c>
      <c r="AN291" s="81">
        <f t="shared" si="35"/>
        <v>0</v>
      </c>
      <c r="AO291" s="81">
        <f t="shared" si="36"/>
        <v>0</v>
      </c>
      <c r="AP291"/>
      <c r="AQ291"/>
      <c r="AR291"/>
      <c r="AS291"/>
    </row>
    <row r="292" spans="3:45" ht="15" customHeight="1" x14ac:dyDescent="0.25">
      <c r="C292" s="86" t="s">
        <v>274</v>
      </c>
      <c r="D292" s="236" t="str">
        <f t="shared" si="26"/>
        <v/>
      </c>
      <c r="E292" s="237"/>
      <c r="F292" s="237"/>
      <c r="G292" s="237"/>
      <c r="H292" s="237"/>
      <c r="I292" s="237"/>
      <c r="J292" s="238"/>
      <c r="K292" s="258" t="str">
        <f t="shared" si="27"/>
        <v/>
      </c>
      <c r="L292" s="259"/>
      <c r="M292" s="258" t="str">
        <f t="shared" si="28"/>
        <v/>
      </c>
      <c r="N292" s="260"/>
      <c r="O292" s="259"/>
      <c r="P292" s="261"/>
      <c r="Q292" s="262"/>
      <c r="R292" s="263"/>
      <c r="S292" s="261"/>
      <c r="T292" s="262"/>
      <c r="U292" s="263"/>
      <c r="V292" s="261"/>
      <c r="W292" s="262"/>
      <c r="X292" s="263"/>
      <c r="Y292" s="261"/>
      <c r="Z292" s="262"/>
      <c r="AA292" s="263"/>
      <c r="AB292" s="261"/>
      <c r="AC292" s="262"/>
      <c r="AD292" s="263"/>
      <c r="AH292" s="61" t="str">
        <f t="shared" si="29"/>
        <v/>
      </c>
      <c r="AI292" s="62">
        <f t="shared" si="30"/>
        <v>0</v>
      </c>
      <c r="AJ292" s="63">
        <f t="shared" si="31"/>
        <v>0</v>
      </c>
      <c r="AK292" s="131">
        <f t="shared" si="32"/>
        <v>0</v>
      </c>
      <c r="AL292" s="71">
        <f t="shared" si="33"/>
        <v>15</v>
      </c>
      <c r="AM292" s="81">
        <f t="shared" si="34"/>
        <v>0</v>
      </c>
      <c r="AN292" s="81">
        <f t="shared" si="35"/>
        <v>0</v>
      </c>
      <c r="AO292" s="81">
        <f t="shared" si="36"/>
        <v>0</v>
      </c>
      <c r="AP292"/>
      <c r="AQ292"/>
      <c r="AR292"/>
      <c r="AS292"/>
    </row>
    <row r="293" spans="3:45" ht="15" customHeight="1" x14ac:dyDescent="0.25">
      <c r="C293" s="86" t="s">
        <v>275</v>
      </c>
      <c r="D293" s="236" t="str">
        <f t="shared" si="26"/>
        <v/>
      </c>
      <c r="E293" s="237"/>
      <c r="F293" s="237"/>
      <c r="G293" s="237"/>
      <c r="H293" s="237"/>
      <c r="I293" s="237"/>
      <c r="J293" s="238"/>
      <c r="K293" s="258" t="str">
        <f t="shared" si="27"/>
        <v/>
      </c>
      <c r="L293" s="259"/>
      <c r="M293" s="258" t="str">
        <f t="shared" si="28"/>
        <v/>
      </c>
      <c r="N293" s="260"/>
      <c r="O293" s="259"/>
      <c r="P293" s="261"/>
      <c r="Q293" s="262"/>
      <c r="R293" s="263"/>
      <c r="S293" s="261"/>
      <c r="T293" s="262"/>
      <c r="U293" s="263"/>
      <c r="V293" s="261"/>
      <c r="W293" s="262"/>
      <c r="X293" s="263"/>
      <c r="Y293" s="261"/>
      <c r="Z293" s="262"/>
      <c r="AA293" s="263"/>
      <c r="AB293" s="261"/>
      <c r="AC293" s="262"/>
      <c r="AD293" s="263"/>
      <c r="AH293" s="61" t="str">
        <f t="shared" si="29"/>
        <v/>
      </c>
      <c r="AI293" s="62">
        <f t="shared" si="30"/>
        <v>0</v>
      </c>
      <c r="AJ293" s="63">
        <f t="shared" si="31"/>
        <v>0</v>
      </c>
      <c r="AK293" s="131">
        <f t="shared" si="32"/>
        <v>0</v>
      </c>
      <c r="AL293" s="71">
        <f t="shared" si="33"/>
        <v>15</v>
      </c>
      <c r="AM293" s="81">
        <f t="shared" si="34"/>
        <v>0</v>
      </c>
      <c r="AN293" s="81">
        <f t="shared" si="35"/>
        <v>0</v>
      </c>
      <c r="AO293" s="81">
        <f t="shared" si="36"/>
        <v>0</v>
      </c>
      <c r="AP293"/>
      <c r="AQ293"/>
      <c r="AR293"/>
      <c r="AS293"/>
    </row>
    <row r="294" spans="3:45" ht="15" customHeight="1" x14ac:dyDescent="0.25">
      <c r="C294" s="86" t="s">
        <v>276</v>
      </c>
      <c r="D294" s="236" t="str">
        <f t="shared" si="26"/>
        <v/>
      </c>
      <c r="E294" s="237"/>
      <c r="F294" s="237"/>
      <c r="G294" s="237"/>
      <c r="H294" s="237"/>
      <c r="I294" s="237"/>
      <c r="J294" s="238"/>
      <c r="K294" s="258" t="str">
        <f t="shared" si="27"/>
        <v/>
      </c>
      <c r="L294" s="259"/>
      <c r="M294" s="258" t="str">
        <f t="shared" si="28"/>
        <v/>
      </c>
      <c r="N294" s="260"/>
      <c r="O294" s="259"/>
      <c r="P294" s="261"/>
      <c r="Q294" s="262"/>
      <c r="R294" s="263"/>
      <c r="S294" s="261"/>
      <c r="T294" s="262"/>
      <c r="U294" s="263"/>
      <c r="V294" s="261"/>
      <c r="W294" s="262"/>
      <c r="X294" s="263"/>
      <c r="Y294" s="261"/>
      <c r="Z294" s="262"/>
      <c r="AA294" s="263"/>
      <c r="AB294" s="261"/>
      <c r="AC294" s="262"/>
      <c r="AD294" s="263"/>
      <c r="AH294" s="61" t="str">
        <f t="shared" si="29"/>
        <v/>
      </c>
      <c r="AI294" s="62">
        <f t="shared" si="30"/>
        <v>0</v>
      </c>
      <c r="AJ294" s="63">
        <f t="shared" si="31"/>
        <v>0</v>
      </c>
      <c r="AK294" s="131">
        <f t="shared" si="32"/>
        <v>0</v>
      </c>
      <c r="AL294" s="71">
        <f t="shared" si="33"/>
        <v>15</v>
      </c>
      <c r="AM294" s="81">
        <f t="shared" si="34"/>
        <v>0</v>
      </c>
      <c r="AN294" s="81">
        <f t="shared" si="35"/>
        <v>0</v>
      </c>
      <c r="AO294" s="81">
        <f t="shared" si="36"/>
        <v>0</v>
      </c>
      <c r="AP294"/>
      <c r="AQ294"/>
      <c r="AR294"/>
      <c r="AS294"/>
    </row>
    <row r="295" spans="3:45" ht="15" customHeight="1" x14ac:dyDescent="0.25">
      <c r="C295" s="86" t="s">
        <v>277</v>
      </c>
      <c r="D295" s="236" t="str">
        <f t="shared" si="26"/>
        <v/>
      </c>
      <c r="E295" s="237"/>
      <c r="F295" s="237"/>
      <c r="G295" s="237"/>
      <c r="H295" s="237"/>
      <c r="I295" s="237"/>
      <c r="J295" s="238"/>
      <c r="K295" s="258" t="str">
        <f t="shared" si="27"/>
        <v/>
      </c>
      <c r="L295" s="259"/>
      <c r="M295" s="258" t="str">
        <f t="shared" si="28"/>
        <v/>
      </c>
      <c r="N295" s="260"/>
      <c r="O295" s="259"/>
      <c r="P295" s="261"/>
      <c r="Q295" s="262"/>
      <c r="R295" s="263"/>
      <c r="S295" s="261"/>
      <c r="T295" s="262"/>
      <c r="U295" s="263"/>
      <c r="V295" s="261"/>
      <c r="W295" s="262"/>
      <c r="X295" s="263"/>
      <c r="Y295" s="261"/>
      <c r="Z295" s="262"/>
      <c r="AA295" s="263"/>
      <c r="AB295" s="261"/>
      <c r="AC295" s="262"/>
      <c r="AD295" s="263"/>
      <c r="AH295" s="61" t="str">
        <f t="shared" si="29"/>
        <v/>
      </c>
      <c r="AI295" s="62">
        <f t="shared" si="30"/>
        <v>0</v>
      </c>
      <c r="AJ295" s="63">
        <f t="shared" si="31"/>
        <v>0</v>
      </c>
      <c r="AK295" s="131">
        <f t="shared" si="32"/>
        <v>0</v>
      </c>
      <c r="AL295" s="71">
        <f t="shared" si="33"/>
        <v>15</v>
      </c>
      <c r="AM295" s="81">
        <f t="shared" si="34"/>
        <v>0</v>
      </c>
      <c r="AN295" s="81">
        <f t="shared" si="35"/>
        <v>0</v>
      </c>
      <c r="AO295" s="81">
        <f t="shared" si="36"/>
        <v>0</v>
      </c>
      <c r="AP295"/>
      <c r="AQ295"/>
      <c r="AR295"/>
      <c r="AS295"/>
    </row>
    <row r="296" spans="3:45" ht="15" customHeight="1" x14ac:dyDescent="0.25">
      <c r="C296" s="87" t="s">
        <v>278</v>
      </c>
      <c r="D296" s="236" t="str">
        <f t="shared" si="26"/>
        <v/>
      </c>
      <c r="E296" s="237"/>
      <c r="F296" s="237"/>
      <c r="G296" s="237"/>
      <c r="H296" s="237"/>
      <c r="I296" s="237"/>
      <c r="J296" s="238"/>
      <c r="K296" s="258" t="str">
        <f t="shared" si="27"/>
        <v/>
      </c>
      <c r="L296" s="259"/>
      <c r="M296" s="258" t="str">
        <f t="shared" si="28"/>
        <v/>
      </c>
      <c r="N296" s="260"/>
      <c r="O296" s="259"/>
      <c r="P296" s="261"/>
      <c r="Q296" s="262"/>
      <c r="R296" s="263"/>
      <c r="S296" s="261"/>
      <c r="T296" s="262"/>
      <c r="U296" s="263"/>
      <c r="V296" s="261"/>
      <c r="W296" s="262"/>
      <c r="X296" s="263"/>
      <c r="Y296" s="261"/>
      <c r="Z296" s="262"/>
      <c r="AA296" s="263"/>
      <c r="AB296" s="261"/>
      <c r="AC296" s="262"/>
      <c r="AD296" s="263"/>
      <c r="AH296" s="61" t="str">
        <f t="shared" si="29"/>
        <v/>
      </c>
      <c r="AI296" s="62">
        <f t="shared" si="30"/>
        <v>0</v>
      </c>
      <c r="AJ296" s="63">
        <f t="shared" si="31"/>
        <v>0</v>
      </c>
      <c r="AK296" s="131">
        <f t="shared" si="32"/>
        <v>0</v>
      </c>
      <c r="AL296" s="71">
        <f t="shared" si="33"/>
        <v>15</v>
      </c>
      <c r="AM296" s="81">
        <f t="shared" si="34"/>
        <v>0</v>
      </c>
      <c r="AN296" s="81">
        <f t="shared" si="35"/>
        <v>0</v>
      </c>
      <c r="AO296" s="81">
        <f t="shared" si="36"/>
        <v>0</v>
      </c>
      <c r="AP296"/>
      <c r="AQ296"/>
      <c r="AR296"/>
      <c r="AS296"/>
    </row>
    <row r="297" spans="3:45" ht="15" customHeight="1" x14ac:dyDescent="0.25">
      <c r="C297" s="87" t="s">
        <v>279</v>
      </c>
      <c r="D297" s="236" t="str">
        <f t="shared" si="26"/>
        <v/>
      </c>
      <c r="E297" s="237"/>
      <c r="F297" s="237"/>
      <c r="G297" s="237"/>
      <c r="H297" s="237"/>
      <c r="I297" s="237"/>
      <c r="J297" s="238"/>
      <c r="K297" s="258" t="str">
        <f t="shared" si="27"/>
        <v/>
      </c>
      <c r="L297" s="259"/>
      <c r="M297" s="258" t="str">
        <f t="shared" si="28"/>
        <v/>
      </c>
      <c r="N297" s="260"/>
      <c r="O297" s="259"/>
      <c r="P297" s="261"/>
      <c r="Q297" s="262"/>
      <c r="R297" s="263"/>
      <c r="S297" s="261"/>
      <c r="T297" s="262"/>
      <c r="U297" s="263"/>
      <c r="V297" s="261"/>
      <c r="W297" s="262"/>
      <c r="X297" s="263"/>
      <c r="Y297" s="261"/>
      <c r="Z297" s="262"/>
      <c r="AA297" s="263"/>
      <c r="AB297" s="261"/>
      <c r="AC297" s="262"/>
      <c r="AD297" s="263"/>
      <c r="AH297" s="61" t="str">
        <f t="shared" si="29"/>
        <v/>
      </c>
      <c r="AI297" s="62">
        <f t="shared" si="30"/>
        <v>0</v>
      </c>
      <c r="AJ297" s="63">
        <f t="shared" si="31"/>
        <v>0</v>
      </c>
      <c r="AK297" s="131">
        <f t="shared" si="32"/>
        <v>0</v>
      </c>
      <c r="AL297" s="71">
        <f t="shared" si="33"/>
        <v>15</v>
      </c>
      <c r="AM297" s="81">
        <f t="shared" si="34"/>
        <v>0</v>
      </c>
      <c r="AN297" s="81">
        <f t="shared" si="35"/>
        <v>0</v>
      </c>
      <c r="AO297" s="81">
        <f t="shared" si="36"/>
        <v>0</v>
      </c>
      <c r="AP297"/>
      <c r="AQ297"/>
      <c r="AR297"/>
      <c r="AS297"/>
    </row>
    <row r="298" spans="3:45" ht="15" customHeight="1" x14ac:dyDescent="0.25">
      <c r="C298" s="87" t="s">
        <v>280</v>
      </c>
      <c r="D298" s="236" t="str">
        <f t="shared" si="26"/>
        <v/>
      </c>
      <c r="E298" s="237"/>
      <c r="F298" s="237"/>
      <c r="G298" s="237"/>
      <c r="H298" s="237"/>
      <c r="I298" s="237"/>
      <c r="J298" s="238"/>
      <c r="K298" s="258" t="str">
        <f t="shared" si="27"/>
        <v/>
      </c>
      <c r="L298" s="259"/>
      <c r="M298" s="258" t="str">
        <f t="shared" si="28"/>
        <v/>
      </c>
      <c r="N298" s="260"/>
      <c r="O298" s="259"/>
      <c r="P298" s="261"/>
      <c r="Q298" s="262"/>
      <c r="R298" s="263"/>
      <c r="S298" s="261"/>
      <c r="T298" s="262"/>
      <c r="U298" s="263"/>
      <c r="V298" s="261"/>
      <c r="W298" s="262"/>
      <c r="X298" s="263"/>
      <c r="Y298" s="261"/>
      <c r="Z298" s="262"/>
      <c r="AA298" s="263"/>
      <c r="AB298" s="261"/>
      <c r="AC298" s="262"/>
      <c r="AD298" s="263"/>
      <c r="AH298" s="61" t="str">
        <f t="shared" si="29"/>
        <v/>
      </c>
      <c r="AI298" s="62">
        <f t="shared" si="30"/>
        <v>0</v>
      </c>
      <c r="AJ298" s="63">
        <f t="shared" si="31"/>
        <v>0</v>
      </c>
      <c r="AK298" s="131">
        <f t="shared" si="32"/>
        <v>0</v>
      </c>
      <c r="AL298" s="71">
        <f t="shared" si="33"/>
        <v>15</v>
      </c>
      <c r="AM298" s="81">
        <f t="shared" si="34"/>
        <v>0</v>
      </c>
      <c r="AN298" s="81">
        <f t="shared" si="35"/>
        <v>0</v>
      </c>
      <c r="AO298" s="81">
        <f t="shared" si="36"/>
        <v>0</v>
      </c>
      <c r="AP298"/>
      <c r="AQ298"/>
      <c r="AR298"/>
      <c r="AS298"/>
    </row>
    <row r="299" spans="3:45" ht="15" customHeight="1" x14ac:dyDescent="0.25">
      <c r="C299" s="87" t="s">
        <v>281</v>
      </c>
      <c r="D299" s="236" t="str">
        <f t="shared" si="26"/>
        <v/>
      </c>
      <c r="E299" s="237"/>
      <c r="F299" s="237"/>
      <c r="G299" s="237"/>
      <c r="H299" s="237"/>
      <c r="I299" s="237"/>
      <c r="J299" s="238"/>
      <c r="K299" s="258" t="str">
        <f t="shared" si="27"/>
        <v/>
      </c>
      <c r="L299" s="259"/>
      <c r="M299" s="258" t="str">
        <f t="shared" si="28"/>
        <v/>
      </c>
      <c r="N299" s="260"/>
      <c r="O299" s="259"/>
      <c r="P299" s="261"/>
      <c r="Q299" s="262"/>
      <c r="R299" s="263"/>
      <c r="S299" s="261"/>
      <c r="T299" s="262"/>
      <c r="U299" s="263"/>
      <c r="V299" s="261"/>
      <c r="W299" s="262"/>
      <c r="X299" s="263"/>
      <c r="Y299" s="261"/>
      <c r="Z299" s="262"/>
      <c r="AA299" s="263"/>
      <c r="AB299" s="261"/>
      <c r="AC299" s="262"/>
      <c r="AD299" s="263"/>
      <c r="AH299" s="61" t="str">
        <f t="shared" si="29"/>
        <v/>
      </c>
      <c r="AI299" s="62">
        <f t="shared" si="30"/>
        <v>0</v>
      </c>
      <c r="AJ299" s="63">
        <f t="shared" si="31"/>
        <v>0</v>
      </c>
      <c r="AK299" s="131">
        <f t="shared" si="32"/>
        <v>0</v>
      </c>
      <c r="AL299" s="71">
        <f t="shared" si="33"/>
        <v>15</v>
      </c>
      <c r="AM299" s="81">
        <f t="shared" si="34"/>
        <v>0</v>
      </c>
      <c r="AN299" s="81">
        <f t="shared" si="35"/>
        <v>0</v>
      </c>
      <c r="AO299" s="81">
        <f t="shared" si="36"/>
        <v>0</v>
      </c>
      <c r="AP299"/>
      <c r="AQ299"/>
      <c r="AR299"/>
      <c r="AS299"/>
    </row>
    <row r="300" spans="3:45" ht="15" customHeight="1" x14ac:dyDescent="0.25">
      <c r="C300" s="87" t="s">
        <v>282</v>
      </c>
      <c r="D300" s="236" t="str">
        <f t="shared" si="26"/>
        <v/>
      </c>
      <c r="E300" s="237"/>
      <c r="F300" s="237"/>
      <c r="G300" s="237"/>
      <c r="H300" s="237"/>
      <c r="I300" s="237"/>
      <c r="J300" s="238"/>
      <c r="K300" s="258" t="str">
        <f t="shared" si="27"/>
        <v/>
      </c>
      <c r="L300" s="259"/>
      <c r="M300" s="258" t="str">
        <f t="shared" si="28"/>
        <v/>
      </c>
      <c r="N300" s="260"/>
      <c r="O300" s="259"/>
      <c r="P300" s="261"/>
      <c r="Q300" s="262"/>
      <c r="R300" s="263"/>
      <c r="S300" s="261"/>
      <c r="T300" s="262"/>
      <c r="U300" s="263"/>
      <c r="V300" s="261"/>
      <c r="W300" s="262"/>
      <c r="X300" s="263"/>
      <c r="Y300" s="261"/>
      <c r="Z300" s="262"/>
      <c r="AA300" s="263"/>
      <c r="AB300" s="261"/>
      <c r="AC300" s="262"/>
      <c r="AD300" s="263"/>
      <c r="AH300" s="61" t="str">
        <f t="shared" si="29"/>
        <v/>
      </c>
      <c r="AI300" s="62">
        <f t="shared" si="30"/>
        <v>0</v>
      </c>
      <c r="AJ300" s="63">
        <f t="shared" si="31"/>
        <v>0</v>
      </c>
      <c r="AK300" s="131">
        <f t="shared" si="32"/>
        <v>0</v>
      </c>
      <c r="AL300" s="71">
        <f t="shared" si="33"/>
        <v>15</v>
      </c>
      <c r="AM300" s="81">
        <f t="shared" si="34"/>
        <v>0</v>
      </c>
      <c r="AN300" s="81">
        <f t="shared" si="35"/>
        <v>0</v>
      </c>
      <c r="AO300" s="81">
        <f t="shared" si="36"/>
        <v>0</v>
      </c>
      <c r="AP300"/>
      <c r="AQ300"/>
      <c r="AR300"/>
      <c r="AS300"/>
    </row>
    <row r="301" spans="3:45" ht="15" customHeight="1" x14ac:dyDescent="0.25">
      <c r="C301" s="87" t="s">
        <v>283</v>
      </c>
      <c r="D301" s="236" t="str">
        <f t="shared" si="26"/>
        <v/>
      </c>
      <c r="E301" s="237"/>
      <c r="F301" s="237"/>
      <c r="G301" s="237"/>
      <c r="H301" s="237"/>
      <c r="I301" s="237"/>
      <c r="J301" s="238"/>
      <c r="K301" s="258" t="str">
        <f t="shared" si="27"/>
        <v/>
      </c>
      <c r="L301" s="259"/>
      <c r="M301" s="258" t="str">
        <f t="shared" si="28"/>
        <v/>
      </c>
      <c r="N301" s="260"/>
      <c r="O301" s="259"/>
      <c r="P301" s="261"/>
      <c r="Q301" s="262"/>
      <c r="R301" s="263"/>
      <c r="S301" s="261"/>
      <c r="T301" s="262"/>
      <c r="U301" s="263"/>
      <c r="V301" s="261"/>
      <c r="W301" s="262"/>
      <c r="X301" s="263"/>
      <c r="Y301" s="261"/>
      <c r="Z301" s="262"/>
      <c r="AA301" s="263"/>
      <c r="AB301" s="261"/>
      <c r="AC301" s="262"/>
      <c r="AD301" s="263"/>
      <c r="AH301" s="61" t="str">
        <f t="shared" si="29"/>
        <v/>
      </c>
      <c r="AI301" s="62">
        <f t="shared" si="30"/>
        <v>0</v>
      </c>
      <c r="AJ301" s="63">
        <f t="shared" si="31"/>
        <v>0</v>
      </c>
      <c r="AK301" s="131">
        <f t="shared" si="32"/>
        <v>0</v>
      </c>
      <c r="AL301" s="71">
        <f t="shared" si="33"/>
        <v>15</v>
      </c>
      <c r="AM301" s="81">
        <f t="shared" si="34"/>
        <v>0</v>
      </c>
      <c r="AN301" s="81">
        <f t="shared" si="35"/>
        <v>0</v>
      </c>
      <c r="AO301" s="81">
        <f t="shared" si="36"/>
        <v>0</v>
      </c>
      <c r="AP301"/>
      <c r="AQ301"/>
      <c r="AR301"/>
      <c r="AS301"/>
    </row>
    <row r="302" spans="3:45" ht="15" customHeight="1" x14ac:dyDescent="0.25">
      <c r="C302" s="87" t="s">
        <v>284</v>
      </c>
      <c r="D302" s="236" t="str">
        <f t="shared" si="26"/>
        <v/>
      </c>
      <c r="E302" s="237"/>
      <c r="F302" s="237"/>
      <c r="G302" s="237"/>
      <c r="H302" s="237"/>
      <c r="I302" s="237"/>
      <c r="J302" s="238"/>
      <c r="K302" s="258" t="str">
        <f t="shared" si="27"/>
        <v/>
      </c>
      <c r="L302" s="259"/>
      <c r="M302" s="258" t="str">
        <f t="shared" si="28"/>
        <v/>
      </c>
      <c r="N302" s="260"/>
      <c r="O302" s="259"/>
      <c r="P302" s="261"/>
      <c r="Q302" s="262"/>
      <c r="R302" s="263"/>
      <c r="S302" s="261"/>
      <c r="T302" s="262"/>
      <c r="U302" s="263"/>
      <c r="V302" s="261"/>
      <c r="W302" s="262"/>
      <c r="X302" s="263"/>
      <c r="Y302" s="261"/>
      <c r="Z302" s="262"/>
      <c r="AA302" s="263"/>
      <c r="AB302" s="261"/>
      <c r="AC302" s="262"/>
      <c r="AD302" s="263"/>
      <c r="AH302" s="61" t="str">
        <f t="shared" si="29"/>
        <v/>
      </c>
      <c r="AI302" s="62">
        <f t="shared" si="30"/>
        <v>0</v>
      </c>
      <c r="AJ302" s="63">
        <f t="shared" si="31"/>
        <v>0</v>
      </c>
      <c r="AK302" s="131">
        <f t="shared" si="32"/>
        <v>0</v>
      </c>
      <c r="AL302" s="71">
        <f t="shared" si="33"/>
        <v>15</v>
      </c>
      <c r="AM302" s="81">
        <f t="shared" si="34"/>
        <v>0</v>
      </c>
      <c r="AN302" s="81">
        <f t="shared" si="35"/>
        <v>0</v>
      </c>
      <c r="AO302" s="81">
        <f t="shared" si="36"/>
        <v>0</v>
      </c>
      <c r="AP302"/>
      <c r="AQ302"/>
      <c r="AR302"/>
      <c r="AS302"/>
    </row>
    <row r="303" spans="3:45" ht="15" customHeight="1" x14ac:dyDescent="0.25">
      <c r="C303" s="87" t="s">
        <v>285</v>
      </c>
      <c r="D303" s="236" t="str">
        <f t="shared" si="26"/>
        <v/>
      </c>
      <c r="E303" s="237"/>
      <c r="F303" s="237"/>
      <c r="G303" s="237"/>
      <c r="H303" s="237"/>
      <c r="I303" s="237"/>
      <c r="J303" s="238"/>
      <c r="K303" s="258" t="str">
        <f t="shared" si="27"/>
        <v/>
      </c>
      <c r="L303" s="259"/>
      <c r="M303" s="258" t="str">
        <f t="shared" si="28"/>
        <v/>
      </c>
      <c r="N303" s="260"/>
      <c r="O303" s="259"/>
      <c r="P303" s="261"/>
      <c r="Q303" s="262"/>
      <c r="R303" s="263"/>
      <c r="S303" s="261"/>
      <c r="T303" s="262"/>
      <c r="U303" s="263"/>
      <c r="V303" s="261"/>
      <c r="W303" s="262"/>
      <c r="X303" s="263"/>
      <c r="Y303" s="261"/>
      <c r="Z303" s="262"/>
      <c r="AA303" s="263"/>
      <c r="AB303" s="261"/>
      <c r="AC303" s="262"/>
      <c r="AD303" s="263"/>
      <c r="AH303" s="61" t="str">
        <f t="shared" si="29"/>
        <v/>
      </c>
      <c r="AI303" s="62">
        <f t="shared" si="30"/>
        <v>0</v>
      </c>
      <c r="AJ303" s="63">
        <f t="shared" si="31"/>
        <v>0</v>
      </c>
      <c r="AK303" s="131">
        <f t="shared" si="32"/>
        <v>0</v>
      </c>
      <c r="AL303" s="71">
        <f t="shared" si="33"/>
        <v>15</v>
      </c>
      <c r="AM303" s="81">
        <f t="shared" si="34"/>
        <v>0</v>
      </c>
      <c r="AN303" s="81">
        <f t="shared" si="35"/>
        <v>0</v>
      </c>
      <c r="AO303" s="81">
        <f t="shared" si="36"/>
        <v>0</v>
      </c>
      <c r="AP303"/>
      <c r="AQ303"/>
      <c r="AR303"/>
      <c r="AS303"/>
    </row>
    <row r="304" spans="3:45" ht="15" customHeight="1" x14ac:dyDescent="0.25">
      <c r="C304" s="87" t="s">
        <v>286</v>
      </c>
      <c r="D304" s="236" t="str">
        <f t="shared" si="26"/>
        <v/>
      </c>
      <c r="E304" s="237"/>
      <c r="F304" s="237"/>
      <c r="G304" s="237"/>
      <c r="H304" s="237"/>
      <c r="I304" s="237"/>
      <c r="J304" s="238"/>
      <c r="K304" s="258" t="str">
        <f t="shared" si="27"/>
        <v/>
      </c>
      <c r="L304" s="259"/>
      <c r="M304" s="258" t="str">
        <f t="shared" si="28"/>
        <v/>
      </c>
      <c r="N304" s="260"/>
      <c r="O304" s="259"/>
      <c r="P304" s="261"/>
      <c r="Q304" s="262"/>
      <c r="R304" s="263"/>
      <c r="S304" s="261"/>
      <c r="T304" s="262"/>
      <c r="U304" s="263"/>
      <c r="V304" s="261"/>
      <c r="W304" s="262"/>
      <c r="X304" s="263"/>
      <c r="Y304" s="261"/>
      <c r="Z304" s="262"/>
      <c r="AA304" s="263"/>
      <c r="AB304" s="261"/>
      <c r="AC304" s="262"/>
      <c r="AD304" s="263"/>
      <c r="AH304" s="61" t="str">
        <f t="shared" si="29"/>
        <v/>
      </c>
      <c r="AI304" s="62">
        <f t="shared" si="30"/>
        <v>0</v>
      </c>
      <c r="AJ304" s="63">
        <f t="shared" si="31"/>
        <v>0</v>
      </c>
      <c r="AK304" s="131">
        <f t="shared" si="32"/>
        <v>0</v>
      </c>
      <c r="AL304" s="71">
        <f t="shared" si="33"/>
        <v>15</v>
      </c>
      <c r="AM304" s="81">
        <f t="shared" si="34"/>
        <v>0</v>
      </c>
      <c r="AN304" s="81">
        <f t="shared" si="35"/>
        <v>0</v>
      </c>
      <c r="AO304" s="81">
        <f t="shared" si="36"/>
        <v>0</v>
      </c>
      <c r="AP304"/>
      <c r="AQ304"/>
      <c r="AR304"/>
      <c r="AS304"/>
    </row>
    <row r="305" spans="3:45" ht="15" customHeight="1" x14ac:dyDescent="0.25">
      <c r="C305" s="87" t="s">
        <v>287</v>
      </c>
      <c r="D305" s="236" t="str">
        <f t="shared" si="26"/>
        <v/>
      </c>
      <c r="E305" s="237"/>
      <c r="F305" s="237"/>
      <c r="G305" s="237"/>
      <c r="H305" s="237"/>
      <c r="I305" s="237"/>
      <c r="J305" s="238"/>
      <c r="K305" s="258" t="str">
        <f t="shared" si="27"/>
        <v/>
      </c>
      <c r="L305" s="259"/>
      <c r="M305" s="258" t="str">
        <f t="shared" si="28"/>
        <v/>
      </c>
      <c r="N305" s="260"/>
      <c r="O305" s="259"/>
      <c r="P305" s="261"/>
      <c r="Q305" s="262"/>
      <c r="R305" s="263"/>
      <c r="S305" s="261"/>
      <c r="T305" s="262"/>
      <c r="U305" s="263"/>
      <c r="V305" s="261"/>
      <c r="W305" s="262"/>
      <c r="X305" s="263"/>
      <c r="Y305" s="261"/>
      <c r="Z305" s="262"/>
      <c r="AA305" s="263"/>
      <c r="AB305" s="261"/>
      <c r="AC305" s="262"/>
      <c r="AD305" s="263"/>
      <c r="AH305" s="61" t="str">
        <f t="shared" si="29"/>
        <v/>
      </c>
      <c r="AI305" s="62">
        <f t="shared" si="30"/>
        <v>0</v>
      </c>
      <c r="AJ305" s="63">
        <f t="shared" si="31"/>
        <v>0</v>
      </c>
      <c r="AK305" s="131">
        <f t="shared" si="32"/>
        <v>0</v>
      </c>
      <c r="AL305" s="71">
        <f t="shared" si="33"/>
        <v>15</v>
      </c>
      <c r="AM305" s="81">
        <f t="shared" si="34"/>
        <v>0</v>
      </c>
      <c r="AN305" s="81">
        <f t="shared" si="35"/>
        <v>0</v>
      </c>
      <c r="AO305" s="81">
        <f t="shared" si="36"/>
        <v>0</v>
      </c>
      <c r="AP305"/>
      <c r="AQ305"/>
      <c r="AR305"/>
      <c r="AS305"/>
    </row>
    <row r="306" spans="3:45" ht="15" customHeight="1" x14ac:dyDescent="0.25">
      <c r="C306" s="87" t="s">
        <v>288</v>
      </c>
      <c r="D306" s="236" t="str">
        <f t="shared" si="26"/>
        <v/>
      </c>
      <c r="E306" s="237"/>
      <c r="F306" s="237"/>
      <c r="G306" s="237"/>
      <c r="H306" s="237"/>
      <c r="I306" s="237"/>
      <c r="J306" s="238"/>
      <c r="K306" s="258" t="str">
        <f t="shared" si="27"/>
        <v/>
      </c>
      <c r="L306" s="259"/>
      <c r="M306" s="258" t="str">
        <f t="shared" si="28"/>
        <v/>
      </c>
      <c r="N306" s="260"/>
      <c r="O306" s="259"/>
      <c r="P306" s="261"/>
      <c r="Q306" s="262"/>
      <c r="R306" s="263"/>
      <c r="S306" s="261"/>
      <c r="T306" s="262"/>
      <c r="U306" s="263"/>
      <c r="V306" s="261"/>
      <c r="W306" s="262"/>
      <c r="X306" s="263"/>
      <c r="Y306" s="261"/>
      <c r="Z306" s="262"/>
      <c r="AA306" s="263"/>
      <c r="AB306" s="261"/>
      <c r="AC306" s="262"/>
      <c r="AD306" s="263"/>
      <c r="AH306" s="61" t="str">
        <f t="shared" si="29"/>
        <v/>
      </c>
      <c r="AI306" s="62">
        <f t="shared" si="30"/>
        <v>0</v>
      </c>
      <c r="AJ306" s="63">
        <f t="shared" si="31"/>
        <v>0</v>
      </c>
      <c r="AK306" s="131">
        <f t="shared" si="32"/>
        <v>0</v>
      </c>
      <c r="AL306" s="71">
        <f t="shared" si="33"/>
        <v>15</v>
      </c>
      <c r="AM306" s="81">
        <f t="shared" si="34"/>
        <v>0</v>
      </c>
      <c r="AN306" s="81">
        <f t="shared" si="35"/>
        <v>0</v>
      </c>
      <c r="AO306" s="81">
        <f t="shared" si="36"/>
        <v>0</v>
      </c>
      <c r="AP306"/>
      <c r="AQ306"/>
      <c r="AR306"/>
      <c r="AS306"/>
    </row>
    <row r="307" spans="3:45" ht="15" customHeight="1" x14ac:dyDescent="0.25">
      <c r="C307" s="87" t="s">
        <v>289</v>
      </c>
      <c r="D307" s="236" t="str">
        <f t="shared" si="26"/>
        <v/>
      </c>
      <c r="E307" s="237"/>
      <c r="F307" s="237"/>
      <c r="G307" s="237"/>
      <c r="H307" s="237"/>
      <c r="I307" s="237"/>
      <c r="J307" s="238"/>
      <c r="K307" s="258" t="str">
        <f t="shared" si="27"/>
        <v/>
      </c>
      <c r="L307" s="259"/>
      <c r="M307" s="258" t="str">
        <f t="shared" si="28"/>
        <v/>
      </c>
      <c r="N307" s="260"/>
      <c r="O307" s="259"/>
      <c r="P307" s="261"/>
      <c r="Q307" s="262"/>
      <c r="R307" s="263"/>
      <c r="S307" s="261"/>
      <c r="T307" s="262"/>
      <c r="U307" s="263"/>
      <c r="V307" s="261"/>
      <c r="W307" s="262"/>
      <c r="X307" s="263"/>
      <c r="Y307" s="261"/>
      <c r="Z307" s="262"/>
      <c r="AA307" s="263"/>
      <c r="AB307" s="261"/>
      <c r="AC307" s="262"/>
      <c r="AD307" s="263"/>
      <c r="AH307" s="61" t="str">
        <f t="shared" si="29"/>
        <v/>
      </c>
      <c r="AI307" s="62">
        <f t="shared" si="30"/>
        <v>0</v>
      </c>
      <c r="AJ307" s="63">
        <f t="shared" si="31"/>
        <v>0</v>
      </c>
      <c r="AK307" s="131">
        <f t="shared" si="32"/>
        <v>0</v>
      </c>
      <c r="AL307" s="71">
        <f t="shared" si="33"/>
        <v>15</v>
      </c>
      <c r="AM307" s="81">
        <f t="shared" si="34"/>
        <v>0</v>
      </c>
      <c r="AN307" s="81">
        <f t="shared" si="35"/>
        <v>0</v>
      </c>
      <c r="AO307" s="81">
        <f t="shared" si="36"/>
        <v>0</v>
      </c>
      <c r="AP307"/>
      <c r="AQ307"/>
      <c r="AR307"/>
      <c r="AS307"/>
    </row>
    <row r="308" spans="3:45" ht="15" customHeight="1" x14ac:dyDescent="0.25">
      <c r="C308" s="87" t="s">
        <v>290</v>
      </c>
      <c r="D308" s="236" t="str">
        <f t="shared" si="26"/>
        <v/>
      </c>
      <c r="E308" s="237"/>
      <c r="F308" s="237"/>
      <c r="G308" s="237"/>
      <c r="H308" s="237"/>
      <c r="I308" s="237"/>
      <c r="J308" s="238"/>
      <c r="K308" s="258" t="str">
        <f t="shared" si="27"/>
        <v/>
      </c>
      <c r="L308" s="259"/>
      <c r="M308" s="258" t="str">
        <f t="shared" si="28"/>
        <v/>
      </c>
      <c r="N308" s="260"/>
      <c r="O308" s="259"/>
      <c r="P308" s="261"/>
      <c r="Q308" s="262"/>
      <c r="R308" s="263"/>
      <c r="S308" s="261"/>
      <c r="T308" s="262"/>
      <c r="U308" s="263"/>
      <c r="V308" s="261"/>
      <c r="W308" s="262"/>
      <c r="X308" s="263"/>
      <c r="Y308" s="261"/>
      <c r="Z308" s="262"/>
      <c r="AA308" s="263"/>
      <c r="AB308" s="261"/>
      <c r="AC308" s="262"/>
      <c r="AD308" s="263"/>
      <c r="AH308" s="61" t="str">
        <f t="shared" si="29"/>
        <v/>
      </c>
      <c r="AI308" s="62">
        <f t="shared" si="30"/>
        <v>0</v>
      </c>
      <c r="AJ308" s="63">
        <f t="shared" si="31"/>
        <v>0</v>
      </c>
      <c r="AK308" s="131">
        <f t="shared" si="32"/>
        <v>0</v>
      </c>
      <c r="AL308" s="71">
        <f t="shared" si="33"/>
        <v>15</v>
      </c>
      <c r="AM308" s="81">
        <f t="shared" si="34"/>
        <v>0</v>
      </c>
      <c r="AN308" s="81">
        <f t="shared" si="35"/>
        <v>0</v>
      </c>
      <c r="AO308" s="81">
        <f t="shared" si="36"/>
        <v>0</v>
      </c>
      <c r="AP308"/>
      <c r="AQ308"/>
      <c r="AR308"/>
      <c r="AS308"/>
    </row>
    <row r="309" spans="3:45" ht="15" customHeight="1" x14ac:dyDescent="0.25">
      <c r="C309" s="87" t="s">
        <v>291</v>
      </c>
      <c r="D309" s="236" t="str">
        <f t="shared" si="26"/>
        <v/>
      </c>
      <c r="E309" s="237"/>
      <c r="F309" s="237"/>
      <c r="G309" s="237"/>
      <c r="H309" s="237"/>
      <c r="I309" s="237"/>
      <c r="J309" s="238"/>
      <c r="K309" s="258" t="str">
        <f t="shared" si="27"/>
        <v/>
      </c>
      <c r="L309" s="259"/>
      <c r="M309" s="258" t="str">
        <f t="shared" si="28"/>
        <v/>
      </c>
      <c r="N309" s="260"/>
      <c r="O309" s="259"/>
      <c r="P309" s="261"/>
      <c r="Q309" s="262"/>
      <c r="R309" s="263"/>
      <c r="S309" s="261"/>
      <c r="T309" s="262"/>
      <c r="U309" s="263"/>
      <c r="V309" s="261"/>
      <c r="W309" s="262"/>
      <c r="X309" s="263"/>
      <c r="Y309" s="261"/>
      <c r="Z309" s="262"/>
      <c r="AA309" s="263"/>
      <c r="AB309" s="261"/>
      <c r="AC309" s="262"/>
      <c r="AD309" s="263"/>
      <c r="AH309" s="61" t="str">
        <f t="shared" si="29"/>
        <v/>
      </c>
      <c r="AI309" s="62">
        <f t="shared" si="30"/>
        <v>0</v>
      </c>
      <c r="AJ309" s="63">
        <f t="shared" si="31"/>
        <v>0</v>
      </c>
      <c r="AK309" s="131">
        <f t="shared" si="32"/>
        <v>0</v>
      </c>
      <c r="AL309" s="71">
        <f t="shared" si="33"/>
        <v>15</v>
      </c>
      <c r="AM309" s="81">
        <f t="shared" si="34"/>
        <v>0</v>
      </c>
      <c r="AN309" s="81">
        <f t="shared" si="35"/>
        <v>0</v>
      </c>
      <c r="AO309" s="81">
        <f t="shared" si="36"/>
        <v>0</v>
      </c>
      <c r="AP309"/>
      <c r="AQ309"/>
      <c r="AR309"/>
      <c r="AS309"/>
    </row>
    <row r="310" spans="3:45" ht="15" customHeight="1" x14ac:dyDescent="0.25">
      <c r="C310" s="87" t="s">
        <v>292</v>
      </c>
      <c r="D310" s="236" t="str">
        <f t="shared" si="26"/>
        <v/>
      </c>
      <c r="E310" s="237"/>
      <c r="F310" s="237"/>
      <c r="G310" s="237"/>
      <c r="H310" s="237"/>
      <c r="I310" s="237"/>
      <c r="J310" s="238"/>
      <c r="K310" s="258" t="str">
        <f t="shared" si="27"/>
        <v/>
      </c>
      <c r="L310" s="259"/>
      <c r="M310" s="258" t="str">
        <f t="shared" si="28"/>
        <v/>
      </c>
      <c r="N310" s="260"/>
      <c r="O310" s="259"/>
      <c r="P310" s="261"/>
      <c r="Q310" s="262"/>
      <c r="R310" s="263"/>
      <c r="S310" s="261"/>
      <c r="T310" s="262"/>
      <c r="U310" s="263"/>
      <c r="V310" s="261"/>
      <c r="W310" s="262"/>
      <c r="X310" s="263"/>
      <c r="Y310" s="261"/>
      <c r="Z310" s="262"/>
      <c r="AA310" s="263"/>
      <c r="AB310" s="261"/>
      <c r="AC310" s="262"/>
      <c r="AD310" s="263"/>
      <c r="AH310" s="61" t="str">
        <f t="shared" si="29"/>
        <v/>
      </c>
      <c r="AI310" s="62">
        <f t="shared" si="30"/>
        <v>0</v>
      </c>
      <c r="AJ310" s="63">
        <f t="shared" si="31"/>
        <v>0</v>
      </c>
      <c r="AK310" s="131">
        <f t="shared" si="32"/>
        <v>0</v>
      </c>
      <c r="AL310" s="71">
        <f t="shared" si="33"/>
        <v>15</v>
      </c>
      <c r="AM310" s="81">
        <f t="shared" si="34"/>
        <v>0</v>
      </c>
      <c r="AN310" s="81">
        <f t="shared" si="35"/>
        <v>0</v>
      </c>
      <c r="AO310" s="81">
        <f t="shared" si="36"/>
        <v>0</v>
      </c>
      <c r="AP310"/>
      <c r="AQ310"/>
      <c r="AR310"/>
      <c r="AS310"/>
    </row>
    <row r="311" spans="3:45" ht="15" customHeight="1" x14ac:dyDescent="0.25">
      <c r="C311" s="87" t="s">
        <v>293</v>
      </c>
      <c r="D311" s="236" t="str">
        <f t="shared" si="26"/>
        <v/>
      </c>
      <c r="E311" s="237"/>
      <c r="F311" s="237"/>
      <c r="G311" s="237"/>
      <c r="H311" s="237"/>
      <c r="I311" s="237"/>
      <c r="J311" s="238"/>
      <c r="K311" s="258" t="str">
        <f t="shared" si="27"/>
        <v/>
      </c>
      <c r="L311" s="259"/>
      <c r="M311" s="258" t="str">
        <f t="shared" si="28"/>
        <v/>
      </c>
      <c r="N311" s="260"/>
      <c r="O311" s="259"/>
      <c r="P311" s="261"/>
      <c r="Q311" s="262"/>
      <c r="R311" s="263"/>
      <c r="S311" s="261"/>
      <c r="T311" s="262"/>
      <c r="U311" s="263"/>
      <c r="V311" s="261"/>
      <c r="W311" s="262"/>
      <c r="X311" s="263"/>
      <c r="Y311" s="261"/>
      <c r="Z311" s="262"/>
      <c r="AA311" s="263"/>
      <c r="AB311" s="261"/>
      <c r="AC311" s="262"/>
      <c r="AD311" s="263"/>
      <c r="AH311" s="61" t="str">
        <f t="shared" si="29"/>
        <v/>
      </c>
      <c r="AI311" s="62">
        <f t="shared" si="30"/>
        <v>0</v>
      </c>
      <c r="AJ311" s="63">
        <f t="shared" si="31"/>
        <v>0</v>
      </c>
      <c r="AK311" s="131">
        <f t="shared" si="32"/>
        <v>0</v>
      </c>
      <c r="AL311" s="71">
        <f t="shared" si="33"/>
        <v>15</v>
      </c>
      <c r="AM311" s="81">
        <f t="shared" si="34"/>
        <v>0</v>
      </c>
      <c r="AN311" s="81">
        <f t="shared" si="35"/>
        <v>0</v>
      </c>
      <c r="AO311" s="81">
        <f t="shared" si="36"/>
        <v>0</v>
      </c>
      <c r="AP311"/>
      <c r="AQ311"/>
      <c r="AR311"/>
      <c r="AS311"/>
    </row>
    <row r="312" spans="3:45" ht="15" customHeight="1" x14ac:dyDescent="0.25">
      <c r="C312" s="87" t="s">
        <v>294</v>
      </c>
      <c r="D312" s="236" t="str">
        <f t="shared" si="26"/>
        <v/>
      </c>
      <c r="E312" s="237"/>
      <c r="F312" s="237"/>
      <c r="G312" s="237"/>
      <c r="H312" s="237"/>
      <c r="I312" s="237"/>
      <c r="J312" s="238"/>
      <c r="K312" s="258" t="str">
        <f t="shared" si="27"/>
        <v/>
      </c>
      <c r="L312" s="259"/>
      <c r="M312" s="258" t="str">
        <f t="shared" si="28"/>
        <v/>
      </c>
      <c r="N312" s="260"/>
      <c r="O312" s="259"/>
      <c r="P312" s="261"/>
      <c r="Q312" s="262"/>
      <c r="R312" s="263"/>
      <c r="S312" s="261"/>
      <c r="T312" s="262"/>
      <c r="U312" s="263"/>
      <c r="V312" s="261"/>
      <c r="W312" s="262"/>
      <c r="X312" s="263"/>
      <c r="Y312" s="261"/>
      <c r="Z312" s="262"/>
      <c r="AA312" s="263"/>
      <c r="AB312" s="261"/>
      <c r="AC312" s="262"/>
      <c r="AD312" s="263"/>
      <c r="AH312" s="61" t="str">
        <f t="shared" si="29"/>
        <v/>
      </c>
      <c r="AI312" s="62">
        <f t="shared" si="30"/>
        <v>0</v>
      </c>
      <c r="AJ312" s="63">
        <f t="shared" si="31"/>
        <v>0</v>
      </c>
      <c r="AK312" s="131">
        <f t="shared" si="32"/>
        <v>0</v>
      </c>
      <c r="AL312" s="71">
        <f t="shared" si="33"/>
        <v>15</v>
      </c>
      <c r="AM312" s="81">
        <f t="shared" si="34"/>
        <v>0</v>
      </c>
      <c r="AN312" s="81">
        <f t="shared" si="35"/>
        <v>0</v>
      </c>
      <c r="AO312" s="81">
        <f t="shared" si="36"/>
        <v>0</v>
      </c>
      <c r="AP312"/>
      <c r="AQ312"/>
      <c r="AR312"/>
      <c r="AS312"/>
    </row>
    <row r="313" spans="3:45" ht="15" customHeight="1" x14ac:dyDescent="0.25">
      <c r="C313" s="88" t="s">
        <v>295</v>
      </c>
      <c r="D313" s="236" t="str">
        <f t="shared" si="26"/>
        <v/>
      </c>
      <c r="E313" s="237"/>
      <c r="F313" s="237"/>
      <c r="G313" s="237"/>
      <c r="H313" s="237"/>
      <c r="I313" s="237"/>
      <c r="J313" s="238"/>
      <c r="K313" s="258" t="str">
        <f t="shared" si="27"/>
        <v/>
      </c>
      <c r="L313" s="259"/>
      <c r="M313" s="258" t="str">
        <f t="shared" si="28"/>
        <v/>
      </c>
      <c r="N313" s="260"/>
      <c r="O313" s="259"/>
      <c r="P313" s="261"/>
      <c r="Q313" s="262"/>
      <c r="R313" s="263"/>
      <c r="S313" s="261"/>
      <c r="T313" s="262"/>
      <c r="U313" s="263"/>
      <c r="V313" s="261"/>
      <c r="W313" s="262"/>
      <c r="X313" s="263"/>
      <c r="Y313" s="261"/>
      <c r="Z313" s="262"/>
      <c r="AA313" s="263"/>
      <c r="AB313" s="261"/>
      <c r="AC313" s="262"/>
      <c r="AD313" s="263"/>
      <c r="AH313" s="61" t="str">
        <f t="shared" si="29"/>
        <v/>
      </c>
      <c r="AI313" s="62">
        <f t="shared" si="30"/>
        <v>0</v>
      </c>
      <c r="AJ313" s="63">
        <f t="shared" si="31"/>
        <v>0</v>
      </c>
      <c r="AK313" s="131">
        <f t="shared" si="32"/>
        <v>0</v>
      </c>
      <c r="AL313" s="71">
        <f t="shared" si="33"/>
        <v>15</v>
      </c>
      <c r="AM313" s="81">
        <f t="shared" si="34"/>
        <v>0</v>
      </c>
      <c r="AN313" s="81">
        <f t="shared" si="35"/>
        <v>0</v>
      </c>
      <c r="AO313" s="81">
        <f t="shared" si="36"/>
        <v>0</v>
      </c>
      <c r="AP313"/>
      <c r="AQ313"/>
      <c r="AR313"/>
      <c r="AS313"/>
    </row>
    <row r="314" spans="3:45" ht="15" customHeight="1" x14ac:dyDescent="0.25">
      <c r="C314" s="88" t="s">
        <v>296</v>
      </c>
      <c r="D314" s="236" t="str">
        <f t="shared" si="26"/>
        <v/>
      </c>
      <c r="E314" s="237"/>
      <c r="F314" s="237"/>
      <c r="G314" s="237"/>
      <c r="H314" s="237"/>
      <c r="I314" s="237"/>
      <c r="J314" s="238"/>
      <c r="K314" s="258" t="str">
        <f t="shared" si="27"/>
        <v/>
      </c>
      <c r="L314" s="259"/>
      <c r="M314" s="258" t="str">
        <f t="shared" si="28"/>
        <v/>
      </c>
      <c r="N314" s="260"/>
      <c r="O314" s="259"/>
      <c r="P314" s="261"/>
      <c r="Q314" s="262"/>
      <c r="R314" s="263"/>
      <c r="S314" s="261"/>
      <c r="T314" s="262"/>
      <c r="U314" s="263"/>
      <c r="V314" s="261"/>
      <c r="W314" s="262"/>
      <c r="X314" s="263"/>
      <c r="Y314" s="261"/>
      <c r="Z314" s="262"/>
      <c r="AA314" s="263"/>
      <c r="AB314" s="261"/>
      <c r="AC314" s="262"/>
      <c r="AD314" s="263"/>
      <c r="AH314" s="61" t="str">
        <f t="shared" si="29"/>
        <v/>
      </c>
      <c r="AI314" s="62">
        <f t="shared" si="30"/>
        <v>0</v>
      </c>
      <c r="AJ314" s="63">
        <f t="shared" si="31"/>
        <v>0</v>
      </c>
      <c r="AK314" s="131">
        <f t="shared" si="32"/>
        <v>0</v>
      </c>
      <c r="AL314" s="71">
        <f t="shared" si="33"/>
        <v>15</v>
      </c>
      <c r="AM314" s="81">
        <f t="shared" si="34"/>
        <v>0</v>
      </c>
      <c r="AN314" s="81">
        <f t="shared" si="35"/>
        <v>0</v>
      </c>
      <c r="AO314" s="81">
        <f t="shared" si="36"/>
        <v>0</v>
      </c>
      <c r="AP314"/>
      <c r="AQ314"/>
      <c r="AR314"/>
      <c r="AS314"/>
    </row>
    <row r="315" spans="3:45" ht="15" customHeight="1" x14ac:dyDescent="0.25">
      <c r="C315" s="88" t="s">
        <v>297</v>
      </c>
      <c r="D315" s="236" t="str">
        <f t="shared" si="26"/>
        <v/>
      </c>
      <c r="E315" s="237"/>
      <c r="F315" s="237"/>
      <c r="G315" s="237"/>
      <c r="H315" s="237"/>
      <c r="I315" s="237"/>
      <c r="J315" s="238"/>
      <c r="K315" s="258" t="str">
        <f t="shared" si="27"/>
        <v/>
      </c>
      <c r="L315" s="259"/>
      <c r="M315" s="258" t="str">
        <f t="shared" si="28"/>
        <v/>
      </c>
      <c r="N315" s="260"/>
      <c r="O315" s="259"/>
      <c r="P315" s="261"/>
      <c r="Q315" s="262"/>
      <c r="R315" s="263"/>
      <c r="S315" s="261"/>
      <c r="T315" s="262"/>
      <c r="U315" s="263"/>
      <c r="V315" s="261"/>
      <c r="W315" s="262"/>
      <c r="X315" s="263"/>
      <c r="Y315" s="261"/>
      <c r="Z315" s="262"/>
      <c r="AA315" s="263"/>
      <c r="AB315" s="261"/>
      <c r="AC315" s="262"/>
      <c r="AD315" s="263"/>
      <c r="AH315" s="61" t="str">
        <f t="shared" si="29"/>
        <v/>
      </c>
      <c r="AI315" s="62">
        <f t="shared" si="30"/>
        <v>0</v>
      </c>
      <c r="AJ315" s="63">
        <f t="shared" si="31"/>
        <v>0</v>
      </c>
      <c r="AK315" s="131">
        <f t="shared" si="32"/>
        <v>0</v>
      </c>
      <c r="AL315" s="71">
        <f t="shared" si="33"/>
        <v>15</v>
      </c>
      <c r="AM315" s="81">
        <f t="shared" si="34"/>
        <v>0</v>
      </c>
      <c r="AN315" s="81">
        <f t="shared" si="35"/>
        <v>0</v>
      </c>
      <c r="AO315" s="81">
        <f t="shared" si="36"/>
        <v>0</v>
      </c>
      <c r="AP315"/>
      <c r="AQ315"/>
      <c r="AR315"/>
      <c r="AS315"/>
    </row>
    <row r="316" spans="3:45" ht="15" customHeight="1" x14ac:dyDescent="0.25">
      <c r="C316" s="88" t="s">
        <v>298</v>
      </c>
      <c r="D316" s="236" t="str">
        <f t="shared" si="26"/>
        <v/>
      </c>
      <c r="E316" s="237"/>
      <c r="F316" s="237"/>
      <c r="G316" s="237"/>
      <c r="H316" s="237"/>
      <c r="I316" s="237"/>
      <c r="J316" s="238"/>
      <c r="K316" s="258" t="str">
        <f t="shared" si="27"/>
        <v/>
      </c>
      <c r="L316" s="259"/>
      <c r="M316" s="258" t="str">
        <f t="shared" si="28"/>
        <v/>
      </c>
      <c r="N316" s="260"/>
      <c r="O316" s="259"/>
      <c r="P316" s="261"/>
      <c r="Q316" s="262"/>
      <c r="R316" s="263"/>
      <c r="S316" s="261"/>
      <c r="T316" s="262"/>
      <c r="U316" s="263"/>
      <c r="V316" s="261"/>
      <c r="W316" s="262"/>
      <c r="X316" s="263"/>
      <c r="Y316" s="261"/>
      <c r="Z316" s="262"/>
      <c r="AA316" s="263"/>
      <c r="AB316" s="261"/>
      <c r="AC316" s="262"/>
      <c r="AD316" s="263"/>
      <c r="AH316" s="61" t="str">
        <f t="shared" si="29"/>
        <v/>
      </c>
      <c r="AI316" s="62">
        <f t="shared" si="30"/>
        <v>0</v>
      </c>
      <c r="AJ316" s="63">
        <f t="shared" si="31"/>
        <v>0</v>
      </c>
      <c r="AK316" s="131">
        <f t="shared" si="32"/>
        <v>0</v>
      </c>
      <c r="AL316" s="71">
        <f t="shared" si="33"/>
        <v>15</v>
      </c>
      <c r="AM316" s="81">
        <f t="shared" si="34"/>
        <v>0</v>
      </c>
      <c r="AN316" s="81">
        <f t="shared" si="35"/>
        <v>0</v>
      </c>
      <c r="AO316" s="81">
        <f t="shared" si="36"/>
        <v>0</v>
      </c>
      <c r="AP316"/>
      <c r="AQ316"/>
      <c r="AR316"/>
      <c r="AS316"/>
    </row>
    <row r="317" spans="3:45" ht="15" customHeight="1" x14ac:dyDescent="0.25">
      <c r="C317" s="88" t="s">
        <v>299</v>
      </c>
      <c r="D317" s="236" t="str">
        <f t="shared" si="26"/>
        <v/>
      </c>
      <c r="E317" s="237"/>
      <c r="F317" s="237"/>
      <c r="G317" s="237"/>
      <c r="H317" s="237"/>
      <c r="I317" s="237"/>
      <c r="J317" s="238"/>
      <c r="K317" s="258" t="str">
        <f t="shared" si="27"/>
        <v/>
      </c>
      <c r="L317" s="259"/>
      <c r="M317" s="258" t="str">
        <f t="shared" si="28"/>
        <v/>
      </c>
      <c r="N317" s="260"/>
      <c r="O317" s="259"/>
      <c r="P317" s="261"/>
      <c r="Q317" s="262"/>
      <c r="R317" s="263"/>
      <c r="S317" s="261"/>
      <c r="T317" s="262"/>
      <c r="U317" s="263"/>
      <c r="V317" s="261"/>
      <c r="W317" s="262"/>
      <c r="X317" s="263"/>
      <c r="Y317" s="261"/>
      <c r="Z317" s="262"/>
      <c r="AA317" s="263"/>
      <c r="AB317" s="261"/>
      <c r="AC317" s="262"/>
      <c r="AD317" s="263"/>
      <c r="AH317" s="61" t="str">
        <f t="shared" si="29"/>
        <v/>
      </c>
      <c r="AI317" s="62">
        <f t="shared" si="30"/>
        <v>0</v>
      </c>
      <c r="AJ317" s="63">
        <f t="shared" si="31"/>
        <v>0</v>
      </c>
      <c r="AK317" s="131">
        <f t="shared" si="32"/>
        <v>0</v>
      </c>
      <c r="AL317" s="71">
        <f t="shared" si="33"/>
        <v>15</v>
      </c>
      <c r="AM317" s="81">
        <f t="shared" si="34"/>
        <v>0</v>
      </c>
      <c r="AN317" s="81">
        <f t="shared" si="35"/>
        <v>0</v>
      </c>
      <c r="AO317" s="81">
        <f t="shared" si="36"/>
        <v>0</v>
      </c>
      <c r="AP317"/>
      <c r="AQ317"/>
      <c r="AR317"/>
      <c r="AS317"/>
    </row>
    <row r="318" spans="3:45" ht="15" customHeight="1" x14ac:dyDescent="0.25">
      <c r="C318" s="88" t="s">
        <v>300</v>
      </c>
      <c r="D318" s="236" t="str">
        <f t="shared" si="26"/>
        <v/>
      </c>
      <c r="E318" s="237"/>
      <c r="F318" s="237"/>
      <c r="G318" s="237"/>
      <c r="H318" s="237"/>
      <c r="I318" s="237"/>
      <c r="J318" s="238"/>
      <c r="K318" s="258" t="str">
        <f t="shared" si="27"/>
        <v/>
      </c>
      <c r="L318" s="259"/>
      <c r="M318" s="258" t="str">
        <f t="shared" si="28"/>
        <v/>
      </c>
      <c r="N318" s="260"/>
      <c r="O318" s="259"/>
      <c r="P318" s="261"/>
      <c r="Q318" s="262"/>
      <c r="R318" s="263"/>
      <c r="S318" s="261"/>
      <c r="T318" s="262"/>
      <c r="U318" s="263"/>
      <c r="V318" s="261"/>
      <c r="W318" s="262"/>
      <c r="X318" s="263"/>
      <c r="Y318" s="261"/>
      <c r="Z318" s="262"/>
      <c r="AA318" s="263"/>
      <c r="AB318" s="261"/>
      <c r="AC318" s="262"/>
      <c r="AD318" s="263"/>
      <c r="AH318" s="61" t="str">
        <f t="shared" si="29"/>
        <v/>
      </c>
      <c r="AI318" s="62">
        <f t="shared" si="30"/>
        <v>0</v>
      </c>
      <c r="AJ318" s="63">
        <f t="shared" si="31"/>
        <v>0</v>
      </c>
      <c r="AK318" s="131">
        <f t="shared" si="32"/>
        <v>0</v>
      </c>
      <c r="AL318" s="71">
        <f t="shared" si="33"/>
        <v>15</v>
      </c>
      <c r="AM318" s="81">
        <f t="shared" si="34"/>
        <v>0</v>
      </c>
      <c r="AN318" s="81">
        <f t="shared" si="35"/>
        <v>0</v>
      </c>
      <c r="AO318" s="81">
        <f t="shared" si="36"/>
        <v>0</v>
      </c>
      <c r="AP318"/>
      <c r="AQ318"/>
      <c r="AR318"/>
      <c r="AS318"/>
    </row>
    <row r="319" spans="3:45" ht="15" customHeight="1" x14ac:dyDescent="0.25">
      <c r="C319" s="88" t="s">
        <v>301</v>
      </c>
      <c r="D319" s="236" t="str">
        <f t="shared" si="26"/>
        <v/>
      </c>
      <c r="E319" s="237"/>
      <c r="F319" s="237"/>
      <c r="G319" s="237"/>
      <c r="H319" s="237"/>
      <c r="I319" s="237"/>
      <c r="J319" s="238"/>
      <c r="K319" s="258" t="str">
        <f t="shared" si="27"/>
        <v/>
      </c>
      <c r="L319" s="259"/>
      <c r="M319" s="258" t="str">
        <f t="shared" si="28"/>
        <v/>
      </c>
      <c r="N319" s="260"/>
      <c r="O319" s="259"/>
      <c r="P319" s="261"/>
      <c r="Q319" s="262"/>
      <c r="R319" s="263"/>
      <c r="S319" s="261"/>
      <c r="T319" s="262"/>
      <c r="U319" s="263"/>
      <c r="V319" s="261"/>
      <c r="W319" s="262"/>
      <c r="X319" s="263"/>
      <c r="Y319" s="261"/>
      <c r="Z319" s="262"/>
      <c r="AA319" s="263"/>
      <c r="AB319" s="261"/>
      <c r="AC319" s="262"/>
      <c r="AD319" s="263"/>
      <c r="AH319" s="61" t="str">
        <f t="shared" si="29"/>
        <v/>
      </c>
      <c r="AI319" s="62">
        <f t="shared" si="30"/>
        <v>0</v>
      </c>
      <c r="AJ319" s="63">
        <f t="shared" si="31"/>
        <v>0</v>
      </c>
      <c r="AK319" s="131">
        <f t="shared" si="32"/>
        <v>0</v>
      </c>
      <c r="AL319" s="71">
        <f t="shared" si="33"/>
        <v>15</v>
      </c>
      <c r="AM319" s="81">
        <f t="shared" si="34"/>
        <v>0</v>
      </c>
      <c r="AN319" s="81">
        <f t="shared" si="35"/>
        <v>0</v>
      </c>
      <c r="AO319" s="81">
        <f t="shared" si="36"/>
        <v>0</v>
      </c>
      <c r="AP319"/>
      <c r="AQ319"/>
      <c r="AR319"/>
      <c r="AS319"/>
    </row>
    <row r="320" spans="3:45" ht="15" customHeight="1" x14ac:dyDescent="0.25">
      <c r="C320" s="88" t="s">
        <v>302</v>
      </c>
      <c r="D320" s="236" t="str">
        <f t="shared" si="26"/>
        <v/>
      </c>
      <c r="E320" s="237"/>
      <c r="F320" s="237"/>
      <c r="G320" s="237"/>
      <c r="H320" s="237"/>
      <c r="I320" s="237"/>
      <c r="J320" s="238"/>
      <c r="K320" s="258" t="str">
        <f t="shared" si="27"/>
        <v/>
      </c>
      <c r="L320" s="259"/>
      <c r="M320" s="258" t="str">
        <f t="shared" si="28"/>
        <v/>
      </c>
      <c r="N320" s="260"/>
      <c r="O320" s="259"/>
      <c r="P320" s="261"/>
      <c r="Q320" s="262"/>
      <c r="R320" s="263"/>
      <c r="S320" s="261"/>
      <c r="T320" s="262"/>
      <c r="U320" s="263"/>
      <c r="V320" s="261"/>
      <c r="W320" s="262"/>
      <c r="X320" s="263"/>
      <c r="Y320" s="261"/>
      <c r="Z320" s="262"/>
      <c r="AA320" s="263"/>
      <c r="AB320" s="261"/>
      <c r="AC320" s="262"/>
      <c r="AD320" s="263"/>
      <c r="AH320" s="61" t="str">
        <f t="shared" si="29"/>
        <v/>
      </c>
      <c r="AI320" s="62">
        <f t="shared" si="30"/>
        <v>0</v>
      </c>
      <c r="AJ320" s="63">
        <f t="shared" si="31"/>
        <v>0</v>
      </c>
      <c r="AK320" s="131">
        <f t="shared" si="32"/>
        <v>0</v>
      </c>
      <c r="AL320" s="71">
        <f t="shared" si="33"/>
        <v>15</v>
      </c>
      <c r="AM320" s="81">
        <f t="shared" si="34"/>
        <v>0</v>
      </c>
      <c r="AN320" s="81">
        <f t="shared" si="35"/>
        <v>0</v>
      </c>
      <c r="AO320" s="81">
        <f t="shared" si="36"/>
        <v>0</v>
      </c>
      <c r="AP320"/>
      <c r="AQ320"/>
      <c r="AR320"/>
      <c r="AS320"/>
    </row>
    <row r="321" spans="1:45" ht="15" customHeight="1" x14ac:dyDescent="0.25">
      <c r="C321" s="88" t="s">
        <v>303</v>
      </c>
      <c r="D321" s="236" t="str">
        <f t="shared" si="26"/>
        <v/>
      </c>
      <c r="E321" s="237"/>
      <c r="F321" s="237"/>
      <c r="G321" s="237"/>
      <c r="H321" s="237"/>
      <c r="I321" s="237"/>
      <c r="J321" s="238"/>
      <c r="K321" s="258" t="str">
        <f t="shared" si="27"/>
        <v/>
      </c>
      <c r="L321" s="259"/>
      <c r="M321" s="258" t="str">
        <f t="shared" si="28"/>
        <v/>
      </c>
      <c r="N321" s="260"/>
      <c r="O321" s="259"/>
      <c r="P321" s="261"/>
      <c r="Q321" s="262"/>
      <c r="R321" s="263"/>
      <c r="S321" s="261"/>
      <c r="T321" s="262"/>
      <c r="U321" s="263"/>
      <c r="V321" s="261"/>
      <c r="W321" s="262"/>
      <c r="X321" s="263"/>
      <c r="Y321" s="261"/>
      <c r="Z321" s="262"/>
      <c r="AA321" s="263"/>
      <c r="AB321" s="261"/>
      <c r="AC321" s="262"/>
      <c r="AD321" s="263"/>
      <c r="AH321" s="61" t="str">
        <f t="shared" si="29"/>
        <v/>
      </c>
      <c r="AI321" s="62">
        <f t="shared" si="30"/>
        <v>0</v>
      </c>
      <c r="AJ321" s="63">
        <f t="shared" si="31"/>
        <v>0</v>
      </c>
      <c r="AK321" s="131">
        <f t="shared" si="32"/>
        <v>0</v>
      </c>
      <c r="AL321" s="71">
        <f t="shared" si="33"/>
        <v>15</v>
      </c>
      <c r="AM321" s="81">
        <f t="shared" si="34"/>
        <v>0</v>
      </c>
      <c r="AN321" s="81">
        <f t="shared" si="35"/>
        <v>0</v>
      </c>
      <c r="AO321" s="81">
        <f t="shared" si="36"/>
        <v>0</v>
      </c>
      <c r="AP321"/>
      <c r="AQ321"/>
      <c r="AR321"/>
      <c r="AS321"/>
    </row>
    <row r="322" spans="1:45" ht="15" customHeight="1" x14ac:dyDescent="0.25">
      <c r="C322" s="88" t="s">
        <v>304</v>
      </c>
      <c r="D322" s="236" t="str">
        <f t="shared" si="26"/>
        <v/>
      </c>
      <c r="E322" s="237"/>
      <c r="F322" s="237"/>
      <c r="G322" s="237"/>
      <c r="H322" s="237"/>
      <c r="I322" s="237"/>
      <c r="J322" s="238"/>
      <c r="K322" s="258" t="str">
        <f t="shared" si="27"/>
        <v/>
      </c>
      <c r="L322" s="259"/>
      <c r="M322" s="258" t="str">
        <f t="shared" si="28"/>
        <v/>
      </c>
      <c r="N322" s="260"/>
      <c r="O322" s="259"/>
      <c r="P322" s="261"/>
      <c r="Q322" s="262"/>
      <c r="R322" s="263"/>
      <c r="S322" s="261"/>
      <c r="T322" s="262"/>
      <c r="U322" s="263"/>
      <c r="V322" s="261"/>
      <c r="W322" s="262"/>
      <c r="X322" s="263"/>
      <c r="Y322" s="261"/>
      <c r="Z322" s="262"/>
      <c r="AA322" s="263"/>
      <c r="AB322" s="261"/>
      <c r="AC322" s="262"/>
      <c r="AD322" s="263"/>
      <c r="AH322" s="61" t="str">
        <f t="shared" si="29"/>
        <v/>
      </c>
      <c r="AI322" s="62">
        <f t="shared" si="30"/>
        <v>0</v>
      </c>
      <c r="AJ322" s="63">
        <f t="shared" si="31"/>
        <v>0</v>
      </c>
      <c r="AK322" s="131">
        <f t="shared" si="32"/>
        <v>0</v>
      </c>
      <c r="AL322" s="71">
        <f>+COUNTBLANK(P322:AD322)</f>
        <v>15</v>
      </c>
      <c r="AM322" s="81">
        <f t="shared" si="34"/>
        <v>0</v>
      </c>
      <c r="AN322" s="81">
        <f t="shared" si="35"/>
        <v>0</v>
      </c>
      <c r="AO322" s="81">
        <f t="shared" si="36"/>
        <v>0</v>
      </c>
      <c r="AP322"/>
      <c r="AQ322"/>
      <c r="AR322"/>
      <c r="AS322"/>
    </row>
    <row r="323" spans="1:45" ht="15" customHeight="1" x14ac:dyDescent="0.25">
      <c r="C323" s="84"/>
      <c r="D323" s="4"/>
      <c r="L323" s="54" t="s">
        <v>86</v>
      </c>
      <c r="M323" s="272">
        <f>IF(AND(SUM(M203:O322)=0,COUNTIF(M203:O322,"NS")&gt;0),"NS",SUM(M203:O322))</f>
        <v>0</v>
      </c>
      <c r="N323" s="273"/>
      <c r="O323" s="274"/>
      <c r="P323" s="272">
        <f t="shared" ref="P323:Y323" si="37">IF(AND(SUM(P203:R322)=0,COUNTIF(P203:R322,"NS")&gt;0),"NS",SUM(P203:R322))</f>
        <v>0</v>
      </c>
      <c r="Q323" s="273"/>
      <c r="R323" s="274"/>
      <c r="S323" s="272">
        <f t="shared" si="37"/>
        <v>0</v>
      </c>
      <c r="T323" s="273"/>
      <c r="U323" s="274"/>
      <c r="V323" s="272">
        <f t="shared" si="37"/>
        <v>0</v>
      </c>
      <c r="W323" s="273"/>
      <c r="X323" s="274"/>
      <c r="Y323" s="272">
        <f t="shared" si="37"/>
        <v>0</v>
      </c>
      <c r="Z323" s="273"/>
      <c r="AA323" s="274"/>
      <c r="AB323" s="272">
        <f>IF(AND(SUM(AB203:AD322)=0,COUNTIF(AB203:AD322,"NS")&gt;0),"NS",SUM(AB203:AD322))</f>
        <v>0</v>
      </c>
      <c r="AC323" s="273"/>
      <c r="AD323" s="274"/>
      <c r="AK323" s="94">
        <f>+SUM(AK203:AK322)</f>
        <v>0</v>
      </c>
      <c r="AM323" s="94">
        <f>+SUM(AM203:AM322)</f>
        <v>0</v>
      </c>
      <c r="AP323"/>
      <c r="AQ323"/>
      <c r="AR323"/>
      <c r="AS323"/>
    </row>
    <row r="324" spans="1:45" ht="15" customHeight="1" x14ac:dyDescent="0.2">
      <c r="C324" s="84"/>
      <c r="D324" s="4"/>
    </row>
    <row r="325" spans="1:45" ht="24" customHeight="1" x14ac:dyDescent="0.2">
      <c r="C325" s="224" t="s">
        <v>315</v>
      </c>
      <c r="D325" s="224"/>
      <c r="E325" s="224"/>
      <c r="F325" s="224"/>
      <c r="G325" s="224"/>
      <c r="H325" s="224"/>
      <c r="I325" s="224"/>
      <c r="J325" s="224"/>
      <c r="K325" s="224"/>
      <c r="L325" s="224"/>
      <c r="M325" s="224"/>
      <c r="N325" s="224"/>
      <c r="O325" s="224"/>
      <c r="P325" s="224"/>
      <c r="Q325" s="224"/>
      <c r="R325" s="224"/>
      <c r="S325" s="224"/>
      <c r="T325" s="224"/>
      <c r="U325" s="224"/>
      <c r="V325" s="224"/>
      <c r="W325" s="224"/>
      <c r="X325" s="224"/>
      <c r="Y325" s="224"/>
      <c r="Z325" s="224"/>
      <c r="AA325" s="224"/>
      <c r="AB325" s="224"/>
      <c r="AC325" s="224"/>
      <c r="AD325" s="224"/>
    </row>
    <row r="326" spans="1:45" ht="60" customHeight="1" x14ac:dyDescent="0.2">
      <c r="C326" s="239"/>
      <c r="D326" s="239"/>
      <c r="E326" s="239"/>
      <c r="F326" s="239"/>
      <c r="G326" s="239"/>
      <c r="H326" s="239"/>
      <c r="I326" s="239"/>
      <c r="J326" s="239"/>
      <c r="K326" s="239"/>
      <c r="L326" s="239"/>
      <c r="M326" s="239"/>
      <c r="N326" s="239"/>
      <c r="O326" s="239"/>
      <c r="P326" s="239"/>
      <c r="Q326" s="239"/>
      <c r="R326" s="239"/>
      <c r="S326" s="239"/>
      <c r="T326" s="239"/>
      <c r="U326" s="239"/>
      <c r="V326" s="239"/>
      <c r="W326" s="239"/>
      <c r="X326" s="239"/>
      <c r="Y326" s="239"/>
      <c r="Z326" s="239"/>
      <c r="AA326" s="239"/>
      <c r="AB326" s="239"/>
      <c r="AC326" s="239"/>
      <c r="AD326" s="239"/>
    </row>
    <row r="327" spans="1:45" ht="15" customHeight="1" x14ac:dyDescent="0.2">
      <c r="B327" s="171" t="str">
        <f>IF(AM323=0,"","Error: Debe completar toda la información requerida.")</f>
        <v/>
      </c>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row>
    <row r="328" spans="1:45" ht="15" customHeight="1" x14ac:dyDescent="0.2">
      <c r="B328" s="170" t="str">
        <f>IF(AK323=0,"","Error: Verificar sumas por fila.")</f>
        <v/>
      </c>
      <c r="C328" s="170"/>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row>
    <row r="329" spans="1:45" ht="15" customHeight="1" thickBot="1" x14ac:dyDescent="0.25">
      <c r="B329" s="172"/>
      <c r="C329" s="172"/>
      <c r="D329" s="172"/>
      <c r="E329" s="172"/>
      <c r="F329" s="172"/>
      <c r="G329" s="172"/>
      <c r="H329" s="172"/>
      <c r="I329" s="172"/>
      <c r="J329" s="172"/>
      <c r="K329" s="172"/>
      <c r="L329" s="172"/>
      <c r="M329" s="172"/>
      <c r="N329" s="172"/>
      <c r="O329" s="172"/>
      <c r="P329" s="172"/>
      <c r="Q329" s="172"/>
      <c r="R329" s="172"/>
      <c r="S329" s="172"/>
      <c r="T329" s="172"/>
      <c r="U329" s="172"/>
      <c r="V329" s="172"/>
      <c r="W329" s="172"/>
      <c r="X329" s="172"/>
      <c r="Y329" s="172"/>
      <c r="Z329" s="172"/>
      <c r="AA329" s="172"/>
      <c r="AB329" s="172"/>
      <c r="AC329" s="172"/>
      <c r="AD329" s="172"/>
    </row>
    <row r="330" spans="1:45" ht="15" customHeight="1" thickBot="1" x14ac:dyDescent="0.25">
      <c r="B330" s="229" t="s">
        <v>324</v>
      </c>
      <c r="C330" s="230"/>
      <c r="D330" s="230"/>
      <c r="E330" s="230"/>
      <c r="F330" s="230"/>
      <c r="G330" s="230"/>
      <c r="H330" s="230"/>
      <c r="I330" s="230"/>
      <c r="J330" s="230"/>
      <c r="K330" s="230"/>
      <c r="L330" s="230"/>
      <c r="M330" s="230"/>
      <c r="N330" s="230"/>
      <c r="O330" s="230"/>
      <c r="P330" s="230"/>
      <c r="Q330" s="230"/>
      <c r="R330" s="230"/>
      <c r="S330" s="230"/>
      <c r="T330" s="230"/>
      <c r="U330" s="230"/>
      <c r="V330" s="230"/>
      <c r="W330" s="230"/>
      <c r="X330" s="230"/>
      <c r="Y330" s="230"/>
      <c r="Z330" s="230"/>
      <c r="AA330" s="230"/>
      <c r="AB330" s="230"/>
      <c r="AC330" s="230"/>
      <c r="AD330" s="231"/>
    </row>
    <row r="331" spans="1:45" ht="15" customHeight="1" x14ac:dyDescent="0.2"/>
    <row r="332" spans="1:45" ht="48" customHeight="1" x14ac:dyDescent="0.2">
      <c r="A332" s="80" t="s">
        <v>167</v>
      </c>
      <c r="B332" s="206" t="s">
        <v>328</v>
      </c>
      <c r="C332" s="206"/>
      <c r="D332" s="206"/>
      <c r="E332" s="206"/>
      <c r="F332" s="206"/>
      <c r="G332" s="206"/>
      <c r="H332" s="206"/>
      <c r="I332" s="206"/>
      <c r="J332" s="206"/>
      <c r="K332" s="206"/>
      <c r="L332" s="206"/>
      <c r="M332" s="206"/>
      <c r="N332" s="206"/>
      <c r="O332" s="206"/>
      <c r="P332" s="206"/>
      <c r="Q332" s="206"/>
      <c r="R332" s="206"/>
      <c r="S332" s="206"/>
      <c r="T332" s="206"/>
      <c r="U332" s="206"/>
      <c r="V332" s="206"/>
      <c r="W332" s="206"/>
      <c r="X332" s="206"/>
      <c r="Y332" s="206"/>
      <c r="Z332" s="206"/>
      <c r="AA332" s="206"/>
      <c r="AB332" s="206"/>
      <c r="AC332" s="206"/>
      <c r="AD332" s="206"/>
    </row>
    <row r="333" spans="1:45" ht="36" customHeight="1" x14ac:dyDescent="0.2">
      <c r="C333" s="203" t="s">
        <v>327</v>
      </c>
      <c r="D333" s="203"/>
      <c r="E333" s="203"/>
      <c r="F333" s="203"/>
      <c r="G333" s="203"/>
      <c r="H333" s="203"/>
      <c r="I333" s="203"/>
      <c r="J333" s="203"/>
      <c r="K333" s="203"/>
      <c r="L333" s="203"/>
      <c r="M333" s="203"/>
      <c r="N333" s="203"/>
      <c r="O333" s="203"/>
      <c r="P333" s="203"/>
      <c r="Q333" s="203"/>
      <c r="R333" s="203"/>
      <c r="S333" s="203"/>
      <c r="T333" s="203"/>
      <c r="U333" s="203"/>
      <c r="V333" s="203"/>
      <c r="W333" s="203"/>
      <c r="X333" s="203"/>
      <c r="Y333" s="203"/>
      <c r="Z333" s="203"/>
      <c r="AA333" s="203"/>
      <c r="AB333" s="203"/>
      <c r="AC333" s="203"/>
      <c r="AD333" s="203"/>
    </row>
    <row r="334" spans="1:45" ht="15" customHeight="1" x14ac:dyDescent="0.2">
      <c r="C334" s="203" t="s">
        <v>347</v>
      </c>
      <c r="D334" s="203"/>
      <c r="E334" s="203"/>
      <c r="F334" s="203"/>
      <c r="G334" s="203"/>
      <c r="H334" s="203"/>
      <c r="I334" s="203"/>
      <c r="J334" s="203"/>
      <c r="K334" s="203"/>
      <c r="L334" s="203"/>
      <c r="M334" s="203"/>
      <c r="N334" s="203"/>
      <c r="O334" s="203"/>
      <c r="P334" s="203"/>
      <c r="Q334" s="203"/>
      <c r="R334" s="203"/>
      <c r="S334" s="203"/>
      <c r="T334" s="203"/>
      <c r="U334" s="203"/>
      <c r="V334" s="203"/>
      <c r="W334" s="203"/>
      <c r="X334" s="203"/>
      <c r="Y334" s="203"/>
      <c r="Z334" s="203"/>
      <c r="AA334" s="203"/>
      <c r="AB334" s="203"/>
      <c r="AC334" s="203"/>
      <c r="AD334" s="203"/>
      <c r="AG334" s="71" t="s">
        <v>372</v>
      </c>
    </row>
    <row r="335" spans="1:45" ht="24" customHeight="1" x14ac:dyDescent="0.2">
      <c r="C335" s="203" t="s">
        <v>330</v>
      </c>
      <c r="D335" s="203"/>
      <c r="E335" s="203"/>
      <c r="F335" s="203"/>
      <c r="G335" s="203"/>
      <c r="H335" s="203"/>
      <c r="I335" s="203"/>
      <c r="J335" s="203"/>
      <c r="K335" s="203"/>
      <c r="L335" s="203"/>
      <c r="M335" s="203"/>
      <c r="N335" s="203"/>
      <c r="O335" s="203"/>
      <c r="P335" s="203"/>
      <c r="Q335" s="203"/>
      <c r="R335" s="203"/>
      <c r="S335" s="203"/>
      <c r="T335" s="203"/>
      <c r="U335" s="203"/>
      <c r="V335" s="203"/>
      <c r="W335" s="203"/>
      <c r="X335" s="203"/>
      <c r="Y335" s="203"/>
      <c r="Z335" s="203"/>
      <c r="AA335" s="203"/>
      <c r="AB335" s="203"/>
      <c r="AC335" s="203"/>
      <c r="AD335" s="203"/>
      <c r="AG335" s="71">
        <f>+COUNTBLANK(O338:AD362)</f>
        <v>400</v>
      </c>
      <c r="AH335" s="71">
        <v>400</v>
      </c>
    </row>
    <row r="336" spans="1:45" ht="15" customHeight="1" x14ac:dyDescent="0.2"/>
    <row r="337" spans="3:38" ht="72" customHeight="1" x14ac:dyDescent="0.2">
      <c r="C337" s="202" t="s">
        <v>326</v>
      </c>
      <c r="D337" s="202"/>
      <c r="E337" s="202"/>
      <c r="F337" s="202"/>
      <c r="G337" s="202"/>
      <c r="H337" s="202"/>
      <c r="I337" s="202"/>
      <c r="J337" s="202"/>
      <c r="K337" s="202"/>
      <c r="L337" s="202"/>
      <c r="M337" s="202"/>
      <c r="N337" s="202"/>
      <c r="O337" s="270" t="s">
        <v>38</v>
      </c>
      <c r="P337" s="271"/>
      <c r="Q337" s="216" t="s">
        <v>331</v>
      </c>
      <c r="R337" s="217"/>
      <c r="S337" s="217"/>
      <c r="T337" s="217"/>
      <c r="U337" s="217"/>
      <c r="V337" s="218"/>
      <c r="W337" s="202" t="s">
        <v>39</v>
      </c>
      <c r="X337" s="202"/>
      <c r="Y337" s="202"/>
      <c r="Z337" s="202"/>
      <c r="AA337" s="202" t="s">
        <v>329</v>
      </c>
      <c r="AB337" s="202"/>
      <c r="AC337" s="202"/>
      <c r="AD337" s="202"/>
      <c r="AK337" s="71" t="s">
        <v>372</v>
      </c>
      <c r="AL337" s="71" t="s">
        <v>374</v>
      </c>
    </row>
    <row r="338" spans="3:38" ht="15" customHeight="1" x14ac:dyDescent="0.2">
      <c r="C338" s="95" t="s">
        <v>40</v>
      </c>
      <c r="D338" s="174" t="s">
        <v>66</v>
      </c>
      <c r="E338" s="175"/>
      <c r="F338" s="175"/>
      <c r="G338" s="175"/>
      <c r="H338" s="175"/>
      <c r="I338" s="175"/>
      <c r="J338" s="175"/>
      <c r="K338" s="175"/>
      <c r="L338" s="175"/>
      <c r="M338" s="175"/>
      <c r="N338" s="176"/>
      <c r="O338" s="210"/>
      <c r="P338" s="211"/>
      <c r="Q338" s="181"/>
      <c r="R338" s="182"/>
      <c r="S338" s="182"/>
      <c r="T338" s="182"/>
      <c r="U338" s="182"/>
      <c r="V338" s="183"/>
      <c r="W338" s="181"/>
      <c r="X338" s="182"/>
      <c r="Y338" s="182"/>
      <c r="Z338" s="183"/>
      <c r="AA338" s="181"/>
      <c r="AB338" s="182"/>
      <c r="AC338" s="182"/>
      <c r="AD338" s="183"/>
      <c r="AG338" s="71" t="s">
        <v>366</v>
      </c>
      <c r="AH338" s="71">
        <v>1</v>
      </c>
      <c r="AI338" s="71">
        <v>1</v>
      </c>
      <c r="AK338" s="71">
        <f>+COUNTBLANK(Q338:AD338)</f>
        <v>14</v>
      </c>
      <c r="AL338" s="71">
        <f>IF($AG$335=400,0,IF(OR(AND(O338="x",AK338=14),AND(COUNTIF($C$34:$C$35,"X")=0,O338="",Q338&lt;&gt;"",W338&lt;&gt;"",AA338&lt;&gt;""),AND(COUNTIF($C$34:$C$35,"X")&gt;0,O338="",Q338&lt;&gt;"",W338&lt;&gt;"",AA338="")),0,1))</f>
        <v>0</v>
      </c>
    </row>
    <row r="339" spans="3:38" ht="15" customHeight="1" x14ac:dyDescent="0.2">
      <c r="C339" s="85" t="s">
        <v>41</v>
      </c>
      <c r="D339" s="174" t="s">
        <v>91</v>
      </c>
      <c r="E339" s="175"/>
      <c r="F339" s="175"/>
      <c r="G339" s="175"/>
      <c r="H339" s="175"/>
      <c r="I339" s="175"/>
      <c r="J339" s="175"/>
      <c r="K339" s="175"/>
      <c r="L339" s="175"/>
      <c r="M339" s="175"/>
      <c r="N339" s="176"/>
      <c r="O339" s="210"/>
      <c r="P339" s="211"/>
      <c r="Q339" s="181"/>
      <c r="R339" s="182"/>
      <c r="S339" s="182"/>
      <c r="T339" s="182"/>
      <c r="U339" s="182"/>
      <c r="V339" s="183"/>
      <c r="W339" s="181"/>
      <c r="X339" s="182"/>
      <c r="Y339" s="182"/>
      <c r="Z339" s="183"/>
      <c r="AA339" s="181"/>
      <c r="AB339" s="182"/>
      <c r="AC339" s="182"/>
      <c r="AD339" s="183"/>
      <c r="AH339" s="71">
        <v>2</v>
      </c>
      <c r="AI339" s="71">
        <v>2</v>
      </c>
      <c r="AK339" s="71">
        <f t="shared" ref="AK339:AK362" si="38">+COUNTBLANK(Q339:AD339)</f>
        <v>14</v>
      </c>
      <c r="AL339" s="71">
        <f t="shared" ref="AL339:AL362" si="39">IF($AG$335=400,0,IF(OR(AND(O339="x",AK339=14),AND(COUNTIF($C$34:$C$35,"X")=0,O339="",Q339&lt;&gt;"",W339&lt;&gt;"",AA339&lt;&gt;""),AND(COUNTIF($C$34:$C$35,"X")&gt;0,O339="",Q339&lt;&gt;"",W339&lt;&gt;"",AA339="")),0,1))</f>
        <v>0</v>
      </c>
    </row>
    <row r="340" spans="3:38" ht="24" customHeight="1" x14ac:dyDescent="0.2">
      <c r="C340" s="86" t="s">
        <v>42</v>
      </c>
      <c r="D340" s="174" t="s">
        <v>67</v>
      </c>
      <c r="E340" s="175"/>
      <c r="F340" s="175"/>
      <c r="G340" s="175"/>
      <c r="H340" s="175"/>
      <c r="I340" s="175"/>
      <c r="J340" s="175"/>
      <c r="K340" s="175"/>
      <c r="L340" s="175"/>
      <c r="M340" s="175"/>
      <c r="N340" s="176"/>
      <c r="O340" s="210"/>
      <c r="P340" s="211"/>
      <c r="Q340" s="181"/>
      <c r="R340" s="182"/>
      <c r="S340" s="182"/>
      <c r="T340" s="182"/>
      <c r="U340" s="182"/>
      <c r="V340" s="183"/>
      <c r="W340" s="181"/>
      <c r="X340" s="182"/>
      <c r="Y340" s="182"/>
      <c r="Z340" s="183"/>
      <c r="AA340" s="181"/>
      <c r="AB340" s="182"/>
      <c r="AC340" s="182"/>
      <c r="AD340" s="183"/>
      <c r="AH340" s="71">
        <v>3</v>
      </c>
      <c r="AI340" s="71">
        <v>9</v>
      </c>
      <c r="AK340" s="71">
        <f t="shared" si="38"/>
        <v>14</v>
      </c>
      <c r="AL340" s="71">
        <f t="shared" si="39"/>
        <v>0</v>
      </c>
    </row>
    <row r="341" spans="3:38" ht="15" customHeight="1" x14ac:dyDescent="0.2">
      <c r="C341" s="86" t="s">
        <v>43</v>
      </c>
      <c r="D341" s="174" t="s">
        <v>68</v>
      </c>
      <c r="E341" s="175"/>
      <c r="F341" s="175"/>
      <c r="G341" s="175"/>
      <c r="H341" s="175"/>
      <c r="I341" s="175"/>
      <c r="J341" s="175"/>
      <c r="K341" s="175"/>
      <c r="L341" s="175"/>
      <c r="M341" s="175"/>
      <c r="N341" s="176"/>
      <c r="O341" s="210"/>
      <c r="P341" s="211"/>
      <c r="Q341" s="181"/>
      <c r="R341" s="182"/>
      <c r="S341" s="182"/>
      <c r="T341" s="182"/>
      <c r="U341" s="182"/>
      <c r="V341" s="183"/>
      <c r="W341" s="181"/>
      <c r="X341" s="182"/>
      <c r="Y341" s="182"/>
      <c r="Z341" s="183"/>
      <c r="AA341" s="181"/>
      <c r="AB341" s="182"/>
      <c r="AC341" s="182"/>
      <c r="AD341" s="183"/>
      <c r="AH341" s="71">
        <v>4</v>
      </c>
      <c r="AK341" s="71">
        <f t="shared" si="38"/>
        <v>14</v>
      </c>
      <c r="AL341" s="71">
        <f t="shared" si="39"/>
        <v>0</v>
      </c>
    </row>
    <row r="342" spans="3:38" ht="24" customHeight="1" x14ac:dyDescent="0.2">
      <c r="C342" s="86" t="s">
        <v>44</v>
      </c>
      <c r="D342" s="174" t="s">
        <v>90</v>
      </c>
      <c r="E342" s="175"/>
      <c r="F342" s="175"/>
      <c r="G342" s="175"/>
      <c r="H342" s="175"/>
      <c r="I342" s="175"/>
      <c r="J342" s="175"/>
      <c r="K342" s="175"/>
      <c r="L342" s="175"/>
      <c r="M342" s="175"/>
      <c r="N342" s="176"/>
      <c r="O342" s="210"/>
      <c r="P342" s="211"/>
      <c r="Q342" s="181"/>
      <c r="R342" s="182"/>
      <c r="S342" s="182"/>
      <c r="T342" s="182"/>
      <c r="U342" s="182"/>
      <c r="V342" s="183"/>
      <c r="W342" s="181"/>
      <c r="X342" s="182"/>
      <c r="Y342" s="182"/>
      <c r="Z342" s="183"/>
      <c r="AA342" s="181"/>
      <c r="AB342" s="182"/>
      <c r="AC342" s="182"/>
      <c r="AD342" s="183"/>
      <c r="AH342" s="71">
        <v>9</v>
      </c>
      <c r="AK342" s="71">
        <f t="shared" si="38"/>
        <v>14</v>
      </c>
      <c r="AL342" s="71">
        <f t="shared" si="39"/>
        <v>0</v>
      </c>
    </row>
    <row r="343" spans="3:38" ht="24" customHeight="1" x14ac:dyDescent="0.2">
      <c r="C343" s="86" t="s">
        <v>45</v>
      </c>
      <c r="D343" s="174" t="s">
        <v>89</v>
      </c>
      <c r="E343" s="175"/>
      <c r="F343" s="175"/>
      <c r="G343" s="175"/>
      <c r="H343" s="175"/>
      <c r="I343" s="175"/>
      <c r="J343" s="175"/>
      <c r="K343" s="175"/>
      <c r="L343" s="175"/>
      <c r="M343" s="175"/>
      <c r="N343" s="176"/>
      <c r="O343" s="210"/>
      <c r="P343" s="211"/>
      <c r="Q343" s="181"/>
      <c r="R343" s="182"/>
      <c r="S343" s="182"/>
      <c r="T343" s="182"/>
      <c r="U343" s="182"/>
      <c r="V343" s="183"/>
      <c r="W343" s="181"/>
      <c r="X343" s="182"/>
      <c r="Y343" s="182"/>
      <c r="Z343" s="183"/>
      <c r="AA343" s="181"/>
      <c r="AB343" s="182"/>
      <c r="AC343" s="182"/>
      <c r="AD343" s="183"/>
      <c r="AK343" s="71">
        <f t="shared" si="38"/>
        <v>14</v>
      </c>
      <c r="AL343" s="71">
        <f t="shared" si="39"/>
        <v>0</v>
      </c>
    </row>
    <row r="344" spans="3:38" ht="15" customHeight="1" x14ac:dyDescent="0.2">
      <c r="C344" s="86" t="s">
        <v>46</v>
      </c>
      <c r="D344" s="174" t="s">
        <v>69</v>
      </c>
      <c r="E344" s="175"/>
      <c r="F344" s="175"/>
      <c r="G344" s="175"/>
      <c r="H344" s="175"/>
      <c r="I344" s="175"/>
      <c r="J344" s="175"/>
      <c r="K344" s="175"/>
      <c r="L344" s="175"/>
      <c r="M344" s="175"/>
      <c r="N344" s="176"/>
      <c r="O344" s="210"/>
      <c r="P344" s="211"/>
      <c r="Q344" s="181"/>
      <c r="R344" s="182"/>
      <c r="S344" s="182"/>
      <c r="T344" s="182"/>
      <c r="U344" s="182"/>
      <c r="V344" s="183"/>
      <c r="W344" s="181"/>
      <c r="X344" s="182"/>
      <c r="Y344" s="182"/>
      <c r="Z344" s="183"/>
      <c r="AA344" s="181"/>
      <c r="AB344" s="182"/>
      <c r="AC344" s="182"/>
      <c r="AD344" s="183"/>
      <c r="AK344" s="71">
        <f t="shared" si="38"/>
        <v>14</v>
      </c>
      <c r="AL344" s="71">
        <f t="shared" si="39"/>
        <v>0</v>
      </c>
    </row>
    <row r="345" spans="3:38" ht="15" customHeight="1" x14ac:dyDescent="0.2">
      <c r="C345" s="86" t="s">
        <v>47</v>
      </c>
      <c r="D345" s="174" t="s">
        <v>70</v>
      </c>
      <c r="E345" s="175"/>
      <c r="F345" s="175"/>
      <c r="G345" s="175"/>
      <c r="H345" s="175"/>
      <c r="I345" s="175"/>
      <c r="J345" s="175"/>
      <c r="K345" s="175"/>
      <c r="L345" s="175"/>
      <c r="M345" s="175"/>
      <c r="N345" s="176"/>
      <c r="O345" s="210"/>
      <c r="P345" s="211"/>
      <c r="Q345" s="181"/>
      <c r="R345" s="182"/>
      <c r="S345" s="182"/>
      <c r="T345" s="182"/>
      <c r="U345" s="182"/>
      <c r="V345" s="183"/>
      <c r="W345" s="181"/>
      <c r="X345" s="182"/>
      <c r="Y345" s="182"/>
      <c r="Z345" s="183"/>
      <c r="AA345" s="181"/>
      <c r="AB345" s="182"/>
      <c r="AC345" s="182"/>
      <c r="AD345" s="183"/>
      <c r="AK345" s="71">
        <f t="shared" si="38"/>
        <v>14</v>
      </c>
      <c r="AL345" s="71">
        <f t="shared" si="39"/>
        <v>0</v>
      </c>
    </row>
    <row r="346" spans="3:38" ht="15" customHeight="1" x14ac:dyDescent="0.2">
      <c r="C346" s="86" t="s">
        <v>48</v>
      </c>
      <c r="D346" s="174" t="s">
        <v>71</v>
      </c>
      <c r="E346" s="175"/>
      <c r="F346" s="175"/>
      <c r="G346" s="175"/>
      <c r="H346" s="175"/>
      <c r="I346" s="175"/>
      <c r="J346" s="175"/>
      <c r="K346" s="175"/>
      <c r="L346" s="175"/>
      <c r="M346" s="175"/>
      <c r="N346" s="176"/>
      <c r="O346" s="210"/>
      <c r="P346" s="211"/>
      <c r="Q346" s="181"/>
      <c r="R346" s="182"/>
      <c r="S346" s="182"/>
      <c r="T346" s="182"/>
      <c r="U346" s="182"/>
      <c r="V346" s="183"/>
      <c r="W346" s="181"/>
      <c r="X346" s="182"/>
      <c r="Y346" s="182"/>
      <c r="Z346" s="183"/>
      <c r="AA346" s="181"/>
      <c r="AB346" s="182"/>
      <c r="AC346" s="182"/>
      <c r="AD346" s="183"/>
      <c r="AK346" s="71">
        <f t="shared" si="38"/>
        <v>14</v>
      </c>
      <c r="AL346" s="71">
        <f t="shared" si="39"/>
        <v>0</v>
      </c>
    </row>
    <row r="347" spans="3:38" ht="15" customHeight="1" x14ac:dyDescent="0.2">
      <c r="C347" s="86" t="s">
        <v>49</v>
      </c>
      <c r="D347" s="174" t="s">
        <v>72</v>
      </c>
      <c r="E347" s="175"/>
      <c r="F347" s="175"/>
      <c r="G347" s="175"/>
      <c r="H347" s="175"/>
      <c r="I347" s="175"/>
      <c r="J347" s="175"/>
      <c r="K347" s="175"/>
      <c r="L347" s="175"/>
      <c r="M347" s="175"/>
      <c r="N347" s="176"/>
      <c r="O347" s="210"/>
      <c r="P347" s="211"/>
      <c r="Q347" s="181"/>
      <c r="R347" s="182"/>
      <c r="S347" s="182"/>
      <c r="T347" s="182"/>
      <c r="U347" s="182"/>
      <c r="V347" s="183"/>
      <c r="W347" s="181"/>
      <c r="X347" s="182"/>
      <c r="Y347" s="182"/>
      <c r="Z347" s="183"/>
      <c r="AA347" s="181"/>
      <c r="AB347" s="182"/>
      <c r="AC347" s="182"/>
      <c r="AD347" s="183"/>
      <c r="AK347" s="71">
        <f t="shared" si="38"/>
        <v>14</v>
      </c>
      <c r="AL347" s="71">
        <f t="shared" si="39"/>
        <v>0</v>
      </c>
    </row>
    <row r="348" spans="3:38" ht="15" customHeight="1" x14ac:dyDescent="0.2">
      <c r="C348" s="86" t="s">
        <v>50</v>
      </c>
      <c r="D348" s="174" t="s">
        <v>73</v>
      </c>
      <c r="E348" s="175"/>
      <c r="F348" s="175"/>
      <c r="G348" s="175"/>
      <c r="H348" s="175"/>
      <c r="I348" s="175"/>
      <c r="J348" s="175"/>
      <c r="K348" s="175"/>
      <c r="L348" s="175"/>
      <c r="M348" s="175"/>
      <c r="N348" s="176"/>
      <c r="O348" s="210"/>
      <c r="P348" s="211"/>
      <c r="Q348" s="181"/>
      <c r="R348" s="182"/>
      <c r="S348" s="182"/>
      <c r="T348" s="182"/>
      <c r="U348" s="182"/>
      <c r="V348" s="183"/>
      <c r="W348" s="181"/>
      <c r="X348" s="182"/>
      <c r="Y348" s="182"/>
      <c r="Z348" s="183"/>
      <c r="AA348" s="181"/>
      <c r="AB348" s="182"/>
      <c r="AC348" s="182"/>
      <c r="AD348" s="183"/>
      <c r="AK348" s="71">
        <f t="shared" si="38"/>
        <v>14</v>
      </c>
      <c r="AL348" s="71">
        <f t="shared" si="39"/>
        <v>0</v>
      </c>
    </row>
    <row r="349" spans="3:38" ht="24" customHeight="1" x14ac:dyDescent="0.2">
      <c r="C349" s="86" t="s">
        <v>51</v>
      </c>
      <c r="D349" s="174" t="s">
        <v>74</v>
      </c>
      <c r="E349" s="175"/>
      <c r="F349" s="175"/>
      <c r="G349" s="175"/>
      <c r="H349" s="175"/>
      <c r="I349" s="175"/>
      <c r="J349" s="175"/>
      <c r="K349" s="175"/>
      <c r="L349" s="175"/>
      <c r="M349" s="175"/>
      <c r="N349" s="176"/>
      <c r="O349" s="210"/>
      <c r="P349" s="211"/>
      <c r="Q349" s="181"/>
      <c r="R349" s="182"/>
      <c r="S349" s="182"/>
      <c r="T349" s="182"/>
      <c r="U349" s="182"/>
      <c r="V349" s="183"/>
      <c r="W349" s="181"/>
      <c r="X349" s="182"/>
      <c r="Y349" s="182"/>
      <c r="Z349" s="183"/>
      <c r="AA349" s="181"/>
      <c r="AB349" s="182"/>
      <c r="AC349" s="182"/>
      <c r="AD349" s="183"/>
      <c r="AK349" s="71">
        <f t="shared" si="38"/>
        <v>14</v>
      </c>
      <c r="AL349" s="71">
        <f t="shared" si="39"/>
        <v>0</v>
      </c>
    </row>
    <row r="350" spans="3:38" ht="24" customHeight="1" x14ac:dyDescent="0.2">
      <c r="C350" s="86" t="s">
        <v>52</v>
      </c>
      <c r="D350" s="174" t="s">
        <v>75</v>
      </c>
      <c r="E350" s="175"/>
      <c r="F350" s="175"/>
      <c r="G350" s="175"/>
      <c r="H350" s="175"/>
      <c r="I350" s="175"/>
      <c r="J350" s="175"/>
      <c r="K350" s="175"/>
      <c r="L350" s="175"/>
      <c r="M350" s="175"/>
      <c r="N350" s="176"/>
      <c r="O350" s="210"/>
      <c r="P350" s="211"/>
      <c r="Q350" s="181"/>
      <c r="R350" s="182"/>
      <c r="S350" s="182"/>
      <c r="T350" s="182"/>
      <c r="U350" s="182"/>
      <c r="V350" s="183"/>
      <c r="W350" s="181"/>
      <c r="X350" s="182"/>
      <c r="Y350" s="182"/>
      <c r="Z350" s="183"/>
      <c r="AA350" s="181"/>
      <c r="AB350" s="182"/>
      <c r="AC350" s="182"/>
      <c r="AD350" s="183"/>
      <c r="AK350" s="71">
        <f t="shared" si="38"/>
        <v>14</v>
      </c>
      <c r="AL350" s="71">
        <f t="shared" si="39"/>
        <v>0</v>
      </c>
    </row>
    <row r="351" spans="3:38" ht="24" customHeight="1" x14ac:dyDescent="0.2">
      <c r="C351" s="86" t="s">
        <v>53</v>
      </c>
      <c r="D351" s="174" t="s">
        <v>76</v>
      </c>
      <c r="E351" s="175"/>
      <c r="F351" s="175"/>
      <c r="G351" s="175"/>
      <c r="H351" s="175"/>
      <c r="I351" s="175"/>
      <c r="J351" s="175"/>
      <c r="K351" s="175"/>
      <c r="L351" s="175"/>
      <c r="M351" s="175"/>
      <c r="N351" s="176"/>
      <c r="O351" s="210"/>
      <c r="P351" s="211"/>
      <c r="Q351" s="181"/>
      <c r="R351" s="182"/>
      <c r="S351" s="182"/>
      <c r="T351" s="182"/>
      <c r="U351" s="182"/>
      <c r="V351" s="183"/>
      <c r="W351" s="181"/>
      <c r="X351" s="182"/>
      <c r="Y351" s="182"/>
      <c r="Z351" s="183"/>
      <c r="AA351" s="181"/>
      <c r="AB351" s="182"/>
      <c r="AC351" s="182"/>
      <c r="AD351" s="183"/>
      <c r="AK351" s="71">
        <f t="shared" si="38"/>
        <v>14</v>
      </c>
      <c r="AL351" s="71">
        <f t="shared" si="39"/>
        <v>0</v>
      </c>
    </row>
    <row r="352" spans="3:38" ht="24" customHeight="1" x14ac:dyDescent="0.2">
      <c r="C352" s="86" t="s">
        <v>54</v>
      </c>
      <c r="D352" s="174" t="s">
        <v>77</v>
      </c>
      <c r="E352" s="175"/>
      <c r="F352" s="175"/>
      <c r="G352" s="175"/>
      <c r="H352" s="175"/>
      <c r="I352" s="175"/>
      <c r="J352" s="175"/>
      <c r="K352" s="175"/>
      <c r="L352" s="175"/>
      <c r="M352" s="175"/>
      <c r="N352" s="176"/>
      <c r="O352" s="210"/>
      <c r="P352" s="211"/>
      <c r="Q352" s="181"/>
      <c r="R352" s="182"/>
      <c r="S352" s="182"/>
      <c r="T352" s="182"/>
      <c r="U352" s="182"/>
      <c r="V352" s="183"/>
      <c r="W352" s="181"/>
      <c r="X352" s="182"/>
      <c r="Y352" s="182"/>
      <c r="Z352" s="183"/>
      <c r="AA352" s="181"/>
      <c r="AB352" s="182"/>
      <c r="AC352" s="182"/>
      <c r="AD352" s="183"/>
      <c r="AK352" s="71">
        <f t="shared" si="38"/>
        <v>14</v>
      </c>
      <c r="AL352" s="71">
        <f t="shared" si="39"/>
        <v>0</v>
      </c>
    </row>
    <row r="353" spans="3:38" ht="24" customHeight="1" x14ac:dyDescent="0.2">
      <c r="C353" s="86" t="s">
        <v>55</v>
      </c>
      <c r="D353" s="174" t="s">
        <v>88</v>
      </c>
      <c r="E353" s="175"/>
      <c r="F353" s="175"/>
      <c r="G353" s="175"/>
      <c r="H353" s="175"/>
      <c r="I353" s="175"/>
      <c r="J353" s="175"/>
      <c r="K353" s="175"/>
      <c r="L353" s="175"/>
      <c r="M353" s="175"/>
      <c r="N353" s="176"/>
      <c r="O353" s="210"/>
      <c r="P353" s="211"/>
      <c r="Q353" s="181"/>
      <c r="R353" s="182"/>
      <c r="S353" s="182"/>
      <c r="T353" s="182"/>
      <c r="U353" s="182"/>
      <c r="V353" s="183"/>
      <c r="W353" s="181"/>
      <c r="X353" s="182"/>
      <c r="Y353" s="182"/>
      <c r="Z353" s="183"/>
      <c r="AA353" s="181"/>
      <c r="AB353" s="182"/>
      <c r="AC353" s="182"/>
      <c r="AD353" s="183"/>
      <c r="AK353" s="71">
        <f t="shared" si="38"/>
        <v>14</v>
      </c>
      <c r="AL353" s="71">
        <f t="shared" si="39"/>
        <v>0</v>
      </c>
    </row>
    <row r="354" spans="3:38" ht="15" customHeight="1" x14ac:dyDescent="0.2">
      <c r="C354" s="86" t="s">
        <v>56</v>
      </c>
      <c r="D354" s="174" t="s">
        <v>78</v>
      </c>
      <c r="E354" s="175"/>
      <c r="F354" s="175"/>
      <c r="G354" s="175"/>
      <c r="H354" s="175"/>
      <c r="I354" s="175"/>
      <c r="J354" s="175"/>
      <c r="K354" s="175"/>
      <c r="L354" s="175"/>
      <c r="M354" s="175"/>
      <c r="N354" s="176"/>
      <c r="O354" s="210"/>
      <c r="P354" s="211"/>
      <c r="Q354" s="181"/>
      <c r="R354" s="182"/>
      <c r="S354" s="182"/>
      <c r="T354" s="182"/>
      <c r="U354" s="182"/>
      <c r="V354" s="183"/>
      <c r="W354" s="181"/>
      <c r="X354" s="182"/>
      <c r="Y354" s="182"/>
      <c r="Z354" s="183"/>
      <c r="AA354" s="181"/>
      <c r="AB354" s="182"/>
      <c r="AC354" s="182"/>
      <c r="AD354" s="183"/>
      <c r="AK354" s="71">
        <f t="shared" si="38"/>
        <v>14</v>
      </c>
      <c r="AL354" s="71">
        <f t="shared" si="39"/>
        <v>0</v>
      </c>
    </row>
    <row r="355" spans="3:38" ht="15" customHeight="1" x14ac:dyDescent="0.2">
      <c r="C355" s="86" t="s">
        <v>57</v>
      </c>
      <c r="D355" s="174" t="s">
        <v>79</v>
      </c>
      <c r="E355" s="175"/>
      <c r="F355" s="175"/>
      <c r="G355" s="175"/>
      <c r="H355" s="175"/>
      <c r="I355" s="175"/>
      <c r="J355" s="175"/>
      <c r="K355" s="175"/>
      <c r="L355" s="175"/>
      <c r="M355" s="175"/>
      <c r="N355" s="176"/>
      <c r="O355" s="210"/>
      <c r="P355" s="211"/>
      <c r="Q355" s="181"/>
      <c r="R355" s="182"/>
      <c r="S355" s="182"/>
      <c r="T355" s="182"/>
      <c r="U355" s="182"/>
      <c r="V355" s="183"/>
      <c r="W355" s="181"/>
      <c r="X355" s="182"/>
      <c r="Y355" s="182"/>
      <c r="Z355" s="183"/>
      <c r="AA355" s="181"/>
      <c r="AB355" s="182"/>
      <c r="AC355" s="182"/>
      <c r="AD355" s="183"/>
      <c r="AK355" s="71">
        <f t="shared" si="38"/>
        <v>14</v>
      </c>
      <c r="AL355" s="71">
        <f t="shared" si="39"/>
        <v>0</v>
      </c>
    </row>
    <row r="356" spans="3:38" ht="15" customHeight="1" x14ac:dyDescent="0.2">
      <c r="C356" s="86" t="s">
        <v>58</v>
      </c>
      <c r="D356" s="174" t="s">
        <v>80</v>
      </c>
      <c r="E356" s="175"/>
      <c r="F356" s="175"/>
      <c r="G356" s="175"/>
      <c r="H356" s="175"/>
      <c r="I356" s="175"/>
      <c r="J356" s="175"/>
      <c r="K356" s="175"/>
      <c r="L356" s="175"/>
      <c r="M356" s="175"/>
      <c r="N356" s="176"/>
      <c r="O356" s="210"/>
      <c r="P356" s="211"/>
      <c r="Q356" s="181"/>
      <c r="R356" s="182"/>
      <c r="S356" s="182"/>
      <c r="T356" s="182"/>
      <c r="U356" s="182"/>
      <c r="V356" s="183"/>
      <c r="W356" s="181"/>
      <c r="X356" s="182"/>
      <c r="Y356" s="182"/>
      <c r="Z356" s="183"/>
      <c r="AA356" s="181"/>
      <c r="AB356" s="182"/>
      <c r="AC356" s="182"/>
      <c r="AD356" s="183"/>
      <c r="AK356" s="71">
        <f t="shared" si="38"/>
        <v>14</v>
      </c>
      <c r="AL356" s="71">
        <f t="shared" si="39"/>
        <v>0</v>
      </c>
    </row>
    <row r="357" spans="3:38" ht="15" customHeight="1" x14ac:dyDescent="0.2">
      <c r="C357" s="86" t="s">
        <v>59</v>
      </c>
      <c r="D357" s="174" t="s">
        <v>81</v>
      </c>
      <c r="E357" s="175"/>
      <c r="F357" s="175"/>
      <c r="G357" s="175"/>
      <c r="H357" s="175"/>
      <c r="I357" s="175"/>
      <c r="J357" s="175"/>
      <c r="K357" s="175"/>
      <c r="L357" s="175"/>
      <c r="M357" s="175"/>
      <c r="N357" s="176"/>
      <c r="O357" s="210"/>
      <c r="P357" s="211"/>
      <c r="Q357" s="181"/>
      <c r="R357" s="182"/>
      <c r="S357" s="182"/>
      <c r="T357" s="182"/>
      <c r="U357" s="182"/>
      <c r="V357" s="183"/>
      <c r="W357" s="181"/>
      <c r="X357" s="182"/>
      <c r="Y357" s="182"/>
      <c r="Z357" s="183"/>
      <c r="AA357" s="181"/>
      <c r="AB357" s="182"/>
      <c r="AC357" s="182"/>
      <c r="AD357" s="183"/>
      <c r="AK357" s="71">
        <f t="shared" si="38"/>
        <v>14</v>
      </c>
      <c r="AL357" s="71">
        <f t="shared" si="39"/>
        <v>0</v>
      </c>
    </row>
    <row r="358" spans="3:38" ht="15" customHeight="1" x14ac:dyDescent="0.2">
      <c r="C358" s="86" t="s">
        <v>60</v>
      </c>
      <c r="D358" s="174" t="s">
        <v>82</v>
      </c>
      <c r="E358" s="175"/>
      <c r="F358" s="175"/>
      <c r="G358" s="175"/>
      <c r="H358" s="175"/>
      <c r="I358" s="175"/>
      <c r="J358" s="175"/>
      <c r="K358" s="175"/>
      <c r="L358" s="175"/>
      <c r="M358" s="175"/>
      <c r="N358" s="176"/>
      <c r="O358" s="210"/>
      <c r="P358" s="211"/>
      <c r="Q358" s="181"/>
      <c r="R358" s="182"/>
      <c r="S358" s="182"/>
      <c r="T358" s="182"/>
      <c r="U358" s="182"/>
      <c r="V358" s="183"/>
      <c r="W358" s="181"/>
      <c r="X358" s="182"/>
      <c r="Y358" s="182"/>
      <c r="Z358" s="183"/>
      <c r="AA358" s="181"/>
      <c r="AB358" s="182"/>
      <c r="AC358" s="182"/>
      <c r="AD358" s="183"/>
      <c r="AK358" s="71">
        <f t="shared" si="38"/>
        <v>14</v>
      </c>
      <c r="AL358" s="71">
        <f t="shared" si="39"/>
        <v>0</v>
      </c>
    </row>
    <row r="359" spans="3:38" ht="24" customHeight="1" x14ac:dyDescent="0.2">
      <c r="C359" s="86" t="s">
        <v>61</v>
      </c>
      <c r="D359" s="174" t="s">
        <v>87</v>
      </c>
      <c r="E359" s="175"/>
      <c r="F359" s="175"/>
      <c r="G359" s="175"/>
      <c r="H359" s="175"/>
      <c r="I359" s="175"/>
      <c r="J359" s="175"/>
      <c r="K359" s="175"/>
      <c r="L359" s="175"/>
      <c r="M359" s="175"/>
      <c r="N359" s="176"/>
      <c r="O359" s="210"/>
      <c r="P359" s="211"/>
      <c r="Q359" s="181"/>
      <c r="R359" s="182"/>
      <c r="S359" s="182"/>
      <c r="T359" s="182"/>
      <c r="U359" s="182"/>
      <c r="V359" s="183"/>
      <c r="W359" s="181"/>
      <c r="X359" s="182"/>
      <c r="Y359" s="182"/>
      <c r="Z359" s="183"/>
      <c r="AA359" s="181"/>
      <c r="AB359" s="182"/>
      <c r="AC359" s="182"/>
      <c r="AD359" s="183"/>
      <c r="AK359" s="71">
        <f t="shared" si="38"/>
        <v>14</v>
      </c>
      <c r="AL359" s="71">
        <f t="shared" si="39"/>
        <v>0</v>
      </c>
    </row>
    <row r="360" spans="3:38" ht="15" customHeight="1" x14ac:dyDescent="0.2">
      <c r="C360" s="86" t="s">
        <v>62</v>
      </c>
      <c r="D360" s="174" t="s">
        <v>83</v>
      </c>
      <c r="E360" s="175"/>
      <c r="F360" s="175"/>
      <c r="G360" s="175"/>
      <c r="H360" s="175"/>
      <c r="I360" s="175"/>
      <c r="J360" s="175"/>
      <c r="K360" s="175"/>
      <c r="L360" s="175"/>
      <c r="M360" s="175"/>
      <c r="N360" s="176"/>
      <c r="O360" s="210"/>
      <c r="P360" s="211"/>
      <c r="Q360" s="181"/>
      <c r="R360" s="182"/>
      <c r="S360" s="182"/>
      <c r="T360" s="182"/>
      <c r="U360" s="182"/>
      <c r="V360" s="183"/>
      <c r="W360" s="181"/>
      <c r="X360" s="182"/>
      <c r="Y360" s="182"/>
      <c r="Z360" s="183"/>
      <c r="AA360" s="181"/>
      <c r="AB360" s="182"/>
      <c r="AC360" s="182"/>
      <c r="AD360" s="183"/>
      <c r="AK360" s="71">
        <f t="shared" si="38"/>
        <v>14</v>
      </c>
      <c r="AL360" s="71">
        <f t="shared" si="39"/>
        <v>0</v>
      </c>
    </row>
    <row r="361" spans="3:38" ht="15" customHeight="1" x14ac:dyDescent="0.2">
      <c r="C361" s="86" t="s">
        <v>63</v>
      </c>
      <c r="D361" s="174" t="s">
        <v>84</v>
      </c>
      <c r="E361" s="175"/>
      <c r="F361" s="175"/>
      <c r="G361" s="175"/>
      <c r="H361" s="175"/>
      <c r="I361" s="175"/>
      <c r="J361" s="175"/>
      <c r="K361" s="175"/>
      <c r="L361" s="175"/>
      <c r="M361" s="175"/>
      <c r="N361" s="176"/>
      <c r="O361" s="210"/>
      <c r="P361" s="211"/>
      <c r="Q361" s="181"/>
      <c r="R361" s="182"/>
      <c r="S361" s="182"/>
      <c r="T361" s="182"/>
      <c r="U361" s="182"/>
      <c r="V361" s="183"/>
      <c r="W361" s="181"/>
      <c r="X361" s="182"/>
      <c r="Y361" s="182"/>
      <c r="Z361" s="183"/>
      <c r="AA361" s="181"/>
      <c r="AB361" s="182"/>
      <c r="AC361" s="182"/>
      <c r="AD361" s="183"/>
      <c r="AK361" s="71">
        <f t="shared" si="38"/>
        <v>14</v>
      </c>
      <c r="AL361" s="71">
        <f t="shared" si="39"/>
        <v>0</v>
      </c>
    </row>
    <row r="362" spans="3:38" ht="15" customHeight="1" x14ac:dyDescent="0.2">
      <c r="C362" s="86" t="s">
        <v>64</v>
      </c>
      <c r="D362" s="174" t="s">
        <v>85</v>
      </c>
      <c r="E362" s="175"/>
      <c r="F362" s="175"/>
      <c r="G362" s="175"/>
      <c r="H362" s="175"/>
      <c r="I362" s="175"/>
      <c r="J362" s="175"/>
      <c r="K362" s="175"/>
      <c r="L362" s="175"/>
      <c r="M362" s="175"/>
      <c r="N362" s="176"/>
      <c r="O362" s="210"/>
      <c r="P362" s="211"/>
      <c r="Q362" s="181"/>
      <c r="R362" s="182"/>
      <c r="S362" s="182"/>
      <c r="T362" s="182"/>
      <c r="U362" s="182"/>
      <c r="V362" s="183"/>
      <c r="W362" s="181"/>
      <c r="X362" s="182"/>
      <c r="Y362" s="182"/>
      <c r="Z362" s="183"/>
      <c r="AA362" s="181"/>
      <c r="AB362" s="182"/>
      <c r="AC362" s="182"/>
      <c r="AD362" s="183"/>
      <c r="AK362" s="71">
        <f t="shared" si="38"/>
        <v>14</v>
      </c>
      <c r="AL362" s="71">
        <f t="shared" si="39"/>
        <v>0</v>
      </c>
    </row>
    <row r="363" spans="3:38" ht="15" customHeight="1" x14ac:dyDescent="0.2">
      <c r="O363" s="96"/>
      <c r="P363" s="54" t="s">
        <v>86</v>
      </c>
      <c r="Q363" s="216">
        <f>IF(AND(SUM(Q338:V362)=0,COUNTIF(Q338:V362,"NS")&gt;0),"NS",SUM(Q338:V362))</f>
        <v>0</v>
      </c>
      <c r="R363" s="217"/>
      <c r="S363" s="217"/>
      <c r="T363" s="217"/>
      <c r="U363" s="217"/>
      <c r="V363" s="218"/>
      <c r="W363" s="96"/>
      <c r="X363" s="96"/>
      <c r="Y363" s="96"/>
      <c r="Z363" s="96"/>
      <c r="AA363" s="96"/>
      <c r="AB363" s="96"/>
      <c r="AC363" s="96"/>
      <c r="AD363" s="96"/>
      <c r="AL363" s="94">
        <f>+SUM(AL338:AL362)</f>
        <v>0</v>
      </c>
    </row>
    <row r="364" spans="3:38" ht="15" customHeight="1" x14ac:dyDescent="0.2">
      <c r="R364" s="81"/>
      <c r="S364" s="8"/>
      <c r="T364" s="84"/>
      <c r="U364" s="84"/>
      <c r="V364" s="84"/>
    </row>
    <row r="365" spans="3:38" ht="15" customHeight="1" x14ac:dyDescent="0.2">
      <c r="K365" s="202" t="s">
        <v>92</v>
      </c>
      <c r="L365" s="219"/>
      <c r="M365" s="219"/>
      <c r="N365" s="219"/>
      <c r="O365" s="219"/>
      <c r="P365" s="219"/>
      <c r="Q365" s="219"/>
      <c r="R365" s="219"/>
      <c r="S365" s="219"/>
      <c r="T365" s="219"/>
      <c r="U365" s="219"/>
      <c r="V365" s="219"/>
    </row>
    <row r="366" spans="3:38" ht="24" customHeight="1" x14ac:dyDescent="0.2">
      <c r="K366" s="95" t="s">
        <v>40</v>
      </c>
      <c r="L366" s="220" t="s">
        <v>93</v>
      </c>
      <c r="M366" s="220"/>
      <c r="N366" s="220"/>
      <c r="O366" s="220"/>
      <c r="P366" s="220"/>
      <c r="Q366" s="95" t="s">
        <v>43</v>
      </c>
      <c r="R366" s="220" t="s">
        <v>205</v>
      </c>
      <c r="S366" s="220"/>
      <c r="T366" s="220"/>
      <c r="U366" s="220"/>
      <c r="V366" s="220"/>
    </row>
    <row r="367" spans="3:38" ht="15" customHeight="1" x14ac:dyDescent="0.2">
      <c r="K367" s="85" t="s">
        <v>41</v>
      </c>
      <c r="L367" s="220" t="s">
        <v>94</v>
      </c>
      <c r="M367" s="220"/>
      <c r="N367" s="220"/>
      <c r="O367" s="220"/>
      <c r="P367" s="220"/>
      <c r="Q367" s="97" t="s">
        <v>48</v>
      </c>
      <c r="R367" s="221" t="s">
        <v>96</v>
      </c>
      <c r="S367" s="221"/>
      <c r="T367" s="221"/>
      <c r="U367" s="221"/>
      <c r="V367" s="221"/>
    </row>
    <row r="368" spans="3:38" ht="15" customHeight="1" x14ac:dyDescent="0.2">
      <c r="K368" s="86" t="s">
        <v>42</v>
      </c>
      <c r="L368" s="220" t="s">
        <v>95</v>
      </c>
      <c r="M368" s="220"/>
      <c r="N368" s="220"/>
      <c r="O368" s="220"/>
      <c r="P368" s="220"/>
      <c r="Q368" s="223"/>
      <c r="R368" s="223"/>
      <c r="S368" s="223"/>
      <c r="T368" s="223"/>
      <c r="U368" s="223"/>
      <c r="V368" s="223"/>
    </row>
    <row r="369" spans="1:39" ht="15" customHeight="1" x14ac:dyDescent="0.2">
      <c r="K369" s="98"/>
    </row>
    <row r="370" spans="1:39" ht="15" customHeight="1" x14ac:dyDescent="0.2">
      <c r="K370" s="98"/>
    </row>
    <row r="371" spans="1:39" ht="15" customHeight="1" x14ac:dyDescent="0.2"/>
    <row r="372" spans="1:39" ht="60" customHeight="1" x14ac:dyDescent="0.2">
      <c r="A372" s="80" t="s">
        <v>168</v>
      </c>
      <c r="B372" s="206" t="s">
        <v>332</v>
      </c>
      <c r="C372" s="206"/>
      <c r="D372" s="206"/>
      <c r="E372" s="206"/>
      <c r="F372" s="206"/>
      <c r="G372" s="206"/>
      <c r="H372" s="206"/>
      <c r="I372" s="206"/>
      <c r="J372" s="206"/>
      <c r="K372" s="206"/>
      <c r="L372" s="206"/>
      <c r="M372" s="206"/>
      <c r="N372" s="206"/>
      <c r="O372" s="206"/>
      <c r="P372" s="206"/>
      <c r="Q372" s="206"/>
      <c r="R372" s="206"/>
      <c r="S372" s="206"/>
      <c r="T372" s="206"/>
      <c r="U372" s="206"/>
      <c r="V372" s="206"/>
      <c r="W372" s="206"/>
      <c r="X372" s="206"/>
      <c r="Y372" s="206"/>
      <c r="Z372" s="206"/>
      <c r="AA372" s="206"/>
      <c r="AB372" s="206"/>
      <c r="AC372" s="206"/>
      <c r="AD372" s="206"/>
    </row>
    <row r="373" spans="1:39" ht="15" customHeight="1" x14ac:dyDescent="0.2">
      <c r="C373" s="203" t="s">
        <v>333</v>
      </c>
      <c r="D373" s="203"/>
      <c r="E373" s="203"/>
      <c r="F373" s="203"/>
      <c r="G373" s="203"/>
      <c r="H373" s="203"/>
      <c r="I373" s="203"/>
      <c r="J373" s="203"/>
      <c r="K373" s="203"/>
      <c r="L373" s="203"/>
      <c r="M373" s="203"/>
      <c r="N373" s="203"/>
      <c r="O373" s="203"/>
      <c r="P373" s="203"/>
      <c r="Q373" s="203"/>
      <c r="R373" s="203"/>
      <c r="S373" s="203"/>
      <c r="T373" s="203"/>
      <c r="U373" s="203"/>
      <c r="V373" s="203"/>
      <c r="W373" s="203"/>
      <c r="X373" s="203"/>
      <c r="Y373" s="203"/>
      <c r="Z373" s="203"/>
      <c r="AA373" s="203"/>
      <c r="AB373" s="203"/>
      <c r="AC373" s="203"/>
      <c r="AD373" s="203"/>
    </row>
    <row r="374" spans="1:39" ht="60" customHeight="1" x14ac:dyDescent="0.2">
      <c r="C374" s="209" t="s">
        <v>341</v>
      </c>
      <c r="D374" s="209"/>
      <c r="E374" s="209"/>
      <c r="F374" s="209"/>
      <c r="G374" s="209"/>
      <c r="H374" s="209"/>
      <c r="I374" s="209"/>
      <c r="J374" s="209"/>
      <c r="K374" s="209"/>
      <c r="L374" s="209"/>
      <c r="M374" s="209"/>
      <c r="N374" s="209"/>
      <c r="O374" s="209"/>
      <c r="P374" s="209"/>
      <c r="Q374" s="209"/>
      <c r="R374" s="209"/>
      <c r="S374" s="209"/>
      <c r="T374" s="209"/>
      <c r="U374" s="209"/>
      <c r="V374" s="209"/>
      <c r="W374" s="209"/>
      <c r="X374" s="209"/>
      <c r="Y374" s="209"/>
      <c r="Z374" s="209"/>
      <c r="AA374" s="209"/>
      <c r="AB374" s="209"/>
      <c r="AC374" s="209"/>
      <c r="AD374" s="209"/>
    </row>
    <row r="375" spans="1:39" ht="15" customHeight="1" x14ac:dyDescent="0.2">
      <c r="C375" s="203" t="s">
        <v>348</v>
      </c>
      <c r="D375" s="203"/>
      <c r="E375" s="203"/>
      <c r="F375" s="203"/>
      <c r="G375" s="203"/>
      <c r="H375" s="203"/>
      <c r="I375" s="203"/>
      <c r="J375" s="203"/>
      <c r="K375" s="203"/>
      <c r="L375" s="203"/>
      <c r="M375" s="203"/>
      <c r="N375" s="203"/>
      <c r="O375" s="203"/>
      <c r="P375" s="203"/>
      <c r="Q375" s="203"/>
      <c r="R375" s="203"/>
      <c r="S375" s="203"/>
      <c r="T375" s="203"/>
      <c r="U375" s="203"/>
      <c r="V375" s="203"/>
      <c r="W375" s="203"/>
      <c r="X375" s="203"/>
      <c r="Y375" s="203"/>
      <c r="Z375" s="203"/>
      <c r="AA375" s="203"/>
      <c r="AB375" s="203"/>
      <c r="AC375" s="203"/>
      <c r="AD375" s="203"/>
    </row>
    <row r="376" spans="1:39" ht="24" customHeight="1" x14ac:dyDescent="0.2">
      <c r="C376" s="224" t="s">
        <v>335</v>
      </c>
      <c r="D376" s="224"/>
      <c r="E376" s="224"/>
      <c r="F376" s="224"/>
      <c r="G376" s="224"/>
      <c r="H376" s="224"/>
      <c r="I376" s="224"/>
      <c r="J376" s="224"/>
      <c r="K376" s="224"/>
      <c r="L376" s="224"/>
      <c r="M376" s="224"/>
      <c r="N376" s="224"/>
      <c r="O376" s="224"/>
      <c r="P376" s="224"/>
      <c r="Q376" s="224"/>
      <c r="R376" s="224"/>
      <c r="S376" s="224"/>
      <c r="T376" s="224"/>
      <c r="U376" s="224"/>
      <c r="V376" s="224"/>
      <c r="W376" s="224"/>
      <c r="X376" s="224"/>
      <c r="Y376" s="224"/>
      <c r="Z376" s="224"/>
      <c r="AA376" s="224"/>
      <c r="AB376" s="224"/>
      <c r="AC376" s="224"/>
      <c r="AD376" s="224"/>
    </row>
    <row r="377" spans="1:39" ht="15" customHeight="1" x14ac:dyDescent="0.2">
      <c r="C377" s="203" t="s">
        <v>347</v>
      </c>
      <c r="D377" s="203"/>
      <c r="E377" s="203"/>
      <c r="F377" s="203"/>
      <c r="G377" s="203"/>
      <c r="H377" s="203"/>
      <c r="I377" s="203"/>
      <c r="J377" s="203"/>
      <c r="K377" s="203"/>
      <c r="L377" s="203"/>
      <c r="M377" s="203"/>
      <c r="N377" s="203"/>
      <c r="O377" s="203"/>
      <c r="P377" s="203"/>
      <c r="Q377" s="203"/>
      <c r="R377" s="203"/>
      <c r="S377" s="203"/>
      <c r="T377" s="203"/>
      <c r="U377" s="203"/>
      <c r="V377" s="203"/>
      <c r="W377" s="203"/>
      <c r="X377" s="203"/>
      <c r="Y377" s="203"/>
      <c r="Z377" s="203"/>
      <c r="AA377" s="203"/>
      <c r="AB377" s="203"/>
      <c r="AC377" s="203"/>
      <c r="AD377" s="203"/>
    </row>
    <row r="378" spans="1:39" ht="24" customHeight="1" x14ac:dyDescent="0.2">
      <c r="C378" s="203" t="s">
        <v>330</v>
      </c>
      <c r="D378" s="203"/>
      <c r="E378" s="203"/>
      <c r="F378" s="203"/>
      <c r="G378" s="203"/>
      <c r="H378" s="203"/>
      <c r="I378" s="203"/>
      <c r="J378" s="203"/>
      <c r="K378" s="203"/>
      <c r="L378" s="203"/>
      <c r="M378" s="203"/>
      <c r="N378" s="203"/>
      <c r="O378" s="203"/>
      <c r="P378" s="203"/>
      <c r="Q378" s="203"/>
      <c r="R378" s="203"/>
      <c r="S378" s="203"/>
      <c r="T378" s="203"/>
      <c r="U378" s="203"/>
      <c r="V378" s="203"/>
      <c r="W378" s="203"/>
      <c r="X378" s="203"/>
      <c r="Y378" s="203"/>
      <c r="Z378" s="203"/>
      <c r="AA378" s="203"/>
      <c r="AB378" s="203"/>
      <c r="AC378" s="203"/>
      <c r="AD378" s="203"/>
      <c r="AG378" s="71" t="s">
        <v>372</v>
      </c>
      <c r="AH378" s="71">
        <f>COUNTBLANK(D381:AD400)</f>
        <v>540</v>
      </c>
    </row>
    <row r="379" spans="1:39" x14ac:dyDescent="0.2"/>
    <row r="380" spans="1:39" ht="60" customHeight="1" x14ac:dyDescent="0.2">
      <c r="C380" s="202" t="s">
        <v>334</v>
      </c>
      <c r="D380" s="202"/>
      <c r="E380" s="202"/>
      <c r="F380" s="202"/>
      <c r="G380" s="202"/>
      <c r="H380" s="202"/>
      <c r="I380" s="202"/>
      <c r="J380" s="202"/>
      <c r="K380" s="202"/>
      <c r="L380" s="202"/>
      <c r="M380" s="202"/>
      <c r="N380" s="202"/>
      <c r="O380" s="202" t="s">
        <v>97</v>
      </c>
      <c r="P380" s="202"/>
      <c r="Q380" s="202"/>
      <c r="R380" s="202"/>
      <c r="S380" s="202" t="s">
        <v>325</v>
      </c>
      <c r="T380" s="202"/>
      <c r="U380" s="202"/>
      <c r="V380" s="202"/>
      <c r="W380" s="202" t="s">
        <v>39</v>
      </c>
      <c r="X380" s="202"/>
      <c r="Y380" s="202"/>
      <c r="Z380" s="202"/>
      <c r="AA380" s="202" t="s">
        <v>204</v>
      </c>
      <c r="AB380" s="202"/>
      <c r="AC380" s="202"/>
      <c r="AD380" s="202"/>
      <c r="AK380" s="71" t="s">
        <v>367</v>
      </c>
      <c r="AL380" s="71" t="s">
        <v>367</v>
      </c>
      <c r="AM380" s="71" t="s">
        <v>367</v>
      </c>
    </row>
    <row r="381" spans="1:39" x14ac:dyDescent="0.2">
      <c r="C381" s="95" t="s">
        <v>40</v>
      </c>
      <c r="D381" s="213"/>
      <c r="E381" s="213"/>
      <c r="F381" s="213"/>
      <c r="G381" s="213"/>
      <c r="H381" s="213"/>
      <c r="I381" s="213"/>
      <c r="J381" s="213"/>
      <c r="K381" s="213"/>
      <c r="L381" s="213"/>
      <c r="M381" s="213"/>
      <c r="N381" s="213"/>
      <c r="O381" s="181"/>
      <c r="P381" s="182"/>
      <c r="Q381" s="182"/>
      <c r="R381" s="183"/>
      <c r="S381" s="181"/>
      <c r="T381" s="182"/>
      <c r="U381" s="182"/>
      <c r="V381" s="183"/>
      <c r="W381" s="181"/>
      <c r="X381" s="182"/>
      <c r="Y381" s="182"/>
      <c r="Z381" s="183"/>
      <c r="AA381" s="181"/>
      <c r="AB381" s="182"/>
      <c r="AC381" s="182"/>
      <c r="AD381" s="183"/>
      <c r="AG381" s="71">
        <v>1</v>
      </c>
      <c r="AH381" s="71">
        <v>1</v>
      </c>
      <c r="AI381" s="71">
        <v>1</v>
      </c>
      <c r="AJ381" s="71">
        <f>IF($AH$378=540,0,IF(OR(AND(COUNTIF($C$34:$C$35,"X")=0,D381&lt;&gt;"",O381&lt;&gt;"",S381&lt;&gt;"",W381&lt;&gt;"",AA381&lt;&gt;""),AND(OR(COUNTIF($C$34:$C$35,"X")=0,COUNTIF($C$34:$C$35,"X")&gt;0),D381="",O381="",S381="",W381="",AA381=""),AND(COUNTIF($C$34:$C$35,"X")&gt;0,D381&lt;&gt;"",O381&lt;&gt;"",S381&lt;&gt;"",W381&lt;&gt;"",AA381="")),0,1))</f>
        <v>0</v>
      </c>
      <c r="AK381" s="71">
        <v>1</v>
      </c>
      <c r="AL381" s="71">
        <v>1</v>
      </c>
      <c r="AM381" s="71">
        <v>1</v>
      </c>
    </row>
    <row r="382" spans="1:39" x14ac:dyDescent="0.2">
      <c r="C382" s="85" t="s">
        <v>41</v>
      </c>
      <c r="D382" s="213"/>
      <c r="E382" s="213"/>
      <c r="F382" s="213"/>
      <c r="G382" s="213"/>
      <c r="H382" s="213"/>
      <c r="I382" s="213"/>
      <c r="J382" s="213"/>
      <c r="K382" s="213"/>
      <c r="L382" s="213"/>
      <c r="M382" s="213"/>
      <c r="N382" s="213"/>
      <c r="O382" s="181"/>
      <c r="P382" s="182"/>
      <c r="Q382" s="182"/>
      <c r="R382" s="183"/>
      <c r="S382" s="181"/>
      <c r="T382" s="182"/>
      <c r="U382" s="182"/>
      <c r="V382" s="183"/>
      <c r="W382" s="181"/>
      <c r="X382" s="182"/>
      <c r="Y382" s="182"/>
      <c r="Z382" s="183"/>
      <c r="AA382" s="181"/>
      <c r="AB382" s="182"/>
      <c r="AC382" s="182"/>
      <c r="AD382" s="183"/>
      <c r="AG382" s="71">
        <v>2</v>
      </c>
      <c r="AH382" s="71">
        <v>2</v>
      </c>
      <c r="AI382" s="71">
        <v>2</v>
      </c>
      <c r="AJ382" s="71">
        <f t="shared" ref="AJ382" si="40">IF($AH$378=540,0,IF(OR(AND(COUNTIF($C$34:$C$35,"X")=0,D382&lt;&gt;"",O382&lt;&gt;"",S382&lt;&gt;"",W382&lt;&gt;"",AA382&lt;&gt;""),AND(OR(COUNTIF($C$34:$C$35,"X")=0,COUNTIF($C$34:$C$35,"X")&gt;0),D382="",O382="",S382="",W382="",AA382=""),AND(COUNTIF($C$34:$C$35,"X")&gt;0,D382&lt;&gt;"",O382&lt;&gt;"",S382&lt;&gt;"",W382&lt;&gt;"",AA382="")),0,1))</f>
        <v>0</v>
      </c>
      <c r="AK382" s="71">
        <v>2</v>
      </c>
      <c r="AL382" s="71">
        <v>2</v>
      </c>
      <c r="AM382" s="71">
        <v>2</v>
      </c>
    </row>
    <row r="383" spans="1:39" x14ac:dyDescent="0.2">
      <c r="C383" s="86" t="s">
        <v>42</v>
      </c>
      <c r="D383" s="213"/>
      <c r="E383" s="213"/>
      <c r="F383" s="213"/>
      <c r="G383" s="213"/>
      <c r="H383" s="213"/>
      <c r="I383" s="213"/>
      <c r="J383" s="213"/>
      <c r="K383" s="213"/>
      <c r="L383" s="213"/>
      <c r="M383" s="213"/>
      <c r="N383" s="213"/>
      <c r="O383" s="181"/>
      <c r="P383" s="182"/>
      <c r="Q383" s="182"/>
      <c r="R383" s="183"/>
      <c r="S383" s="181"/>
      <c r="T383" s="182"/>
      <c r="U383" s="182"/>
      <c r="V383" s="183"/>
      <c r="W383" s="181"/>
      <c r="X383" s="182"/>
      <c r="Y383" s="182"/>
      <c r="Z383" s="183"/>
      <c r="AA383" s="181"/>
      <c r="AB383" s="182"/>
      <c r="AC383" s="182"/>
      <c r="AD383" s="183"/>
      <c r="AG383" s="71">
        <v>3</v>
      </c>
      <c r="AH383" s="71">
        <v>3</v>
      </c>
      <c r="AI383" s="71">
        <v>9</v>
      </c>
      <c r="AJ383" s="71">
        <f>IF($AH$378=540,0,IF(OR(AND(COUNTIF($C$34:$C$35,"X")=0,D383&lt;&gt;"",O383&lt;&gt;"",S383&lt;&gt;"",W383&lt;&gt;"",AA383&lt;&gt;""),AND(OR(COUNTIF($C$34:$C$35,"X")=0,COUNTIF($C$34:$C$35,"X")&gt;0),D383="",O383="",S383="",W383="",AA383=""),AND(COUNTIF($C$34:$C$35,"X")&gt;0,D383&lt;&gt;"",O383&lt;&gt;"",S383&lt;&gt;"",W383&lt;&gt;"",AA383="")),0,1))</f>
        <v>0</v>
      </c>
      <c r="AK383" s="71">
        <v>3</v>
      </c>
      <c r="AL383" s="71">
        <v>3</v>
      </c>
      <c r="AM383" s="71">
        <v>9</v>
      </c>
    </row>
    <row r="384" spans="1:39" x14ac:dyDescent="0.2">
      <c r="C384" s="86" t="s">
        <v>43</v>
      </c>
      <c r="D384" s="213"/>
      <c r="E384" s="213"/>
      <c r="F384" s="213"/>
      <c r="G384" s="213"/>
      <c r="H384" s="213"/>
      <c r="I384" s="213"/>
      <c r="J384" s="213"/>
      <c r="K384" s="213"/>
      <c r="L384" s="213"/>
      <c r="M384" s="213"/>
      <c r="N384" s="213"/>
      <c r="O384" s="181"/>
      <c r="P384" s="182"/>
      <c r="Q384" s="182"/>
      <c r="R384" s="183"/>
      <c r="S384" s="181"/>
      <c r="T384" s="182"/>
      <c r="U384" s="182"/>
      <c r="V384" s="183"/>
      <c r="W384" s="181"/>
      <c r="X384" s="182"/>
      <c r="Y384" s="182"/>
      <c r="Z384" s="183"/>
      <c r="AA384" s="181"/>
      <c r="AB384" s="182"/>
      <c r="AC384" s="182"/>
      <c r="AD384" s="183"/>
      <c r="AG384" s="71">
        <v>4</v>
      </c>
      <c r="AH384" s="71">
        <v>4</v>
      </c>
      <c r="AJ384" s="71">
        <f t="shared" ref="AJ384:AJ400" si="41">IF($AH$378=540,0,IF(OR(AND(COUNTIF($C$34:$C$35,"X")=0,D384&lt;&gt;"",O384&lt;&gt;"",S384&lt;&gt;"",W384&lt;&gt;"",AA384&lt;&gt;""),AND(OR(COUNTIF($C$34:$C$35,"X")=0,COUNTIF($C$34:$C$35,"X")&gt;0),D384="",O384="",S384="",W384="",AA384=""),AND(COUNTIF($C$34:$C$35,"X")&gt;0,D384&lt;&gt;"",O384&lt;&gt;"",S384&lt;&gt;"",W384&lt;&gt;"",AA384="")),0,1))</f>
        <v>0</v>
      </c>
      <c r="AK384" s="71">
        <v>4</v>
      </c>
      <c r="AL384" s="71">
        <v>4</v>
      </c>
    </row>
    <row r="385" spans="3:38" x14ac:dyDescent="0.2">
      <c r="C385" s="86" t="s">
        <v>44</v>
      </c>
      <c r="D385" s="213"/>
      <c r="E385" s="213"/>
      <c r="F385" s="213"/>
      <c r="G385" s="213"/>
      <c r="H385" s="213"/>
      <c r="I385" s="213"/>
      <c r="J385" s="213"/>
      <c r="K385" s="213"/>
      <c r="L385" s="213"/>
      <c r="M385" s="213"/>
      <c r="N385" s="213"/>
      <c r="O385" s="181"/>
      <c r="P385" s="182"/>
      <c r="Q385" s="182"/>
      <c r="R385" s="183"/>
      <c r="S385" s="181"/>
      <c r="T385" s="182"/>
      <c r="U385" s="182"/>
      <c r="V385" s="183"/>
      <c r="W385" s="181"/>
      <c r="X385" s="182"/>
      <c r="Y385" s="182"/>
      <c r="Z385" s="183"/>
      <c r="AA385" s="181"/>
      <c r="AB385" s="182"/>
      <c r="AC385" s="182"/>
      <c r="AD385" s="183"/>
      <c r="AG385" s="71">
        <v>5</v>
      </c>
      <c r="AH385" s="71">
        <v>9</v>
      </c>
      <c r="AJ385" s="71">
        <f t="shared" si="41"/>
        <v>0</v>
      </c>
      <c r="AK385" s="71">
        <v>5</v>
      </c>
      <c r="AL385" s="71">
        <v>9</v>
      </c>
    </row>
    <row r="386" spans="3:38" x14ac:dyDescent="0.2">
      <c r="C386" s="86" t="s">
        <v>45</v>
      </c>
      <c r="D386" s="213"/>
      <c r="E386" s="213"/>
      <c r="F386" s="213"/>
      <c r="G386" s="213"/>
      <c r="H386" s="213"/>
      <c r="I386" s="213"/>
      <c r="J386" s="213"/>
      <c r="K386" s="213"/>
      <c r="L386" s="213"/>
      <c r="M386" s="213"/>
      <c r="N386" s="213"/>
      <c r="O386" s="181"/>
      <c r="P386" s="182"/>
      <c r="Q386" s="182"/>
      <c r="R386" s="183"/>
      <c r="S386" s="181"/>
      <c r="T386" s="182"/>
      <c r="U386" s="182"/>
      <c r="V386" s="183"/>
      <c r="W386" s="181"/>
      <c r="X386" s="182"/>
      <c r="Y386" s="182"/>
      <c r="Z386" s="183"/>
      <c r="AA386" s="181"/>
      <c r="AB386" s="182"/>
      <c r="AC386" s="182"/>
      <c r="AD386" s="183"/>
      <c r="AG386" s="71">
        <v>6</v>
      </c>
      <c r="AJ386" s="71">
        <f t="shared" si="41"/>
        <v>0</v>
      </c>
      <c r="AK386" s="71">
        <v>6</v>
      </c>
    </row>
    <row r="387" spans="3:38" x14ac:dyDescent="0.2">
      <c r="C387" s="86" t="s">
        <v>46</v>
      </c>
      <c r="D387" s="213"/>
      <c r="E387" s="213"/>
      <c r="F387" s="213"/>
      <c r="G387" s="213"/>
      <c r="H387" s="213"/>
      <c r="I387" s="213"/>
      <c r="J387" s="213"/>
      <c r="K387" s="213"/>
      <c r="L387" s="213"/>
      <c r="M387" s="213"/>
      <c r="N387" s="213"/>
      <c r="O387" s="181"/>
      <c r="P387" s="182"/>
      <c r="Q387" s="182"/>
      <c r="R387" s="183"/>
      <c r="S387" s="181"/>
      <c r="T387" s="182"/>
      <c r="U387" s="182"/>
      <c r="V387" s="183"/>
      <c r="W387" s="181"/>
      <c r="X387" s="182"/>
      <c r="Y387" s="182"/>
      <c r="Z387" s="183"/>
      <c r="AA387" s="181"/>
      <c r="AB387" s="182"/>
      <c r="AC387" s="182"/>
      <c r="AD387" s="183"/>
      <c r="AG387" s="71">
        <v>7</v>
      </c>
      <c r="AJ387" s="71">
        <f t="shared" si="41"/>
        <v>0</v>
      </c>
      <c r="AK387" s="71">
        <v>7</v>
      </c>
    </row>
    <row r="388" spans="3:38" x14ac:dyDescent="0.2">
      <c r="C388" s="86" t="s">
        <v>47</v>
      </c>
      <c r="D388" s="213"/>
      <c r="E388" s="213"/>
      <c r="F388" s="213"/>
      <c r="G388" s="213"/>
      <c r="H388" s="213"/>
      <c r="I388" s="213"/>
      <c r="J388" s="213"/>
      <c r="K388" s="213"/>
      <c r="L388" s="213"/>
      <c r="M388" s="213"/>
      <c r="N388" s="213"/>
      <c r="O388" s="181"/>
      <c r="P388" s="182"/>
      <c r="Q388" s="182"/>
      <c r="R388" s="183"/>
      <c r="S388" s="181"/>
      <c r="T388" s="182"/>
      <c r="U388" s="182"/>
      <c r="V388" s="183"/>
      <c r="W388" s="181"/>
      <c r="X388" s="182"/>
      <c r="Y388" s="182"/>
      <c r="Z388" s="183"/>
      <c r="AA388" s="181"/>
      <c r="AB388" s="182"/>
      <c r="AC388" s="182"/>
      <c r="AD388" s="183"/>
      <c r="AG388" s="71">
        <v>8</v>
      </c>
      <c r="AJ388" s="71">
        <f t="shared" si="41"/>
        <v>0</v>
      </c>
      <c r="AK388" s="71">
        <v>8</v>
      </c>
    </row>
    <row r="389" spans="3:38" x14ac:dyDescent="0.2">
      <c r="C389" s="86" t="s">
        <v>48</v>
      </c>
      <c r="D389" s="213"/>
      <c r="E389" s="213"/>
      <c r="F389" s="213"/>
      <c r="G389" s="213"/>
      <c r="H389" s="213"/>
      <c r="I389" s="213"/>
      <c r="J389" s="213"/>
      <c r="K389" s="213"/>
      <c r="L389" s="213"/>
      <c r="M389" s="213"/>
      <c r="N389" s="213"/>
      <c r="O389" s="181"/>
      <c r="P389" s="182"/>
      <c r="Q389" s="182"/>
      <c r="R389" s="183"/>
      <c r="S389" s="181"/>
      <c r="T389" s="182"/>
      <c r="U389" s="182"/>
      <c r="V389" s="183"/>
      <c r="W389" s="181"/>
      <c r="X389" s="182"/>
      <c r="Y389" s="182"/>
      <c r="Z389" s="183"/>
      <c r="AA389" s="181"/>
      <c r="AB389" s="182"/>
      <c r="AC389" s="182"/>
      <c r="AD389" s="183"/>
      <c r="AG389" s="71">
        <v>9</v>
      </c>
      <c r="AJ389" s="71">
        <f t="shared" si="41"/>
        <v>0</v>
      </c>
      <c r="AK389" s="71">
        <v>9</v>
      </c>
    </row>
    <row r="390" spans="3:38" x14ac:dyDescent="0.2">
      <c r="C390" s="86" t="s">
        <v>49</v>
      </c>
      <c r="D390" s="213"/>
      <c r="E390" s="213"/>
      <c r="F390" s="213"/>
      <c r="G390" s="213"/>
      <c r="H390" s="213"/>
      <c r="I390" s="213"/>
      <c r="J390" s="213"/>
      <c r="K390" s="213"/>
      <c r="L390" s="213"/>
      <c r="M390" s="213"/>
      <c r="N390" s="213"/>
      <c r="O390" s="181"/>
      <c r="P390" s="182"/>
      <c r="Q390" s="182"/>
      <c r="R390" s="183"/>
      <c r="S390" s="181"/>
      <c r="T390" s="182"/>
      <c r="U390" s="182"/>
      <c r="V390" s="183"/>
      <c r="W390" s="181"/>
      <c r="X390" s="182"/>
      <c r="Y390" s="182"/>
      <c r="Z390" s="183"/>
      <c r="AA390" s="181"/>
      <c r="AB390" s="182"/>
      <c r="AC390" s="182"/>
      <c r="AD390" s="183"/>
      <c r="AG390" s="71">
        <v>10</v>
      </c>
      <c r="AJ390" s="71">
        <f t="shared" si="41"/>
        <v>0</v>
      </c>
      <c r="AK390" s="71">
        <v>10</v>
      </c>
    </row>
    <row r="391" spans="3:38" x14ac:dyDescent="0.2">
      <c r="C391" s="86" t="s">
        <v>50</v>
      </c>
      <c r="D391" s="213"/>
      <c r="E391" s="213"/>
      <c r="F391" s="213"/>
      <c r="G391" s="213"/>
      <c r="H391" s="213"/>
      <c r="I391" s="213"/>
      <c r="J391" s="213"/>
      <c r="K391" s="213"/>
      <c r="L391" s="213"/>
      <c r="M391" s="213"/>
      <c r="N391" s="213"/>
      <c r="O391" s="181"/>
      <c r="P391" s="182"/>
      <c r="Q391" s="182"/>
      <c r="R391" s="183"/>
      <c r="S391" s="181"/>
      <c r="T391" s="182"/>
      <c r="U391" s="182"/>
      <c r="V391" s="183"/>
      <c r="W391" s="181"/>
      <c r="X391" s="182"/>
      <c r="Y391" s="182"/>
      <c r="Z391" s="183"/>
      <c r="AA391" s="181"/>
      <c r="AB391" s="182"/>
      <c r="AC391" s="182"/>
      <c r="AD391" s="183"/>
      <c r="AG391" s="71">
        <v>11</v>
      </c>
      <c r="AJ391" s="71">
        <f t="shared" si="41"/>
        <v>0</v>
      </c>
      <c r="AK391" s="71">
        <v>11</v>
      </c>
    </row>
    <row r="392" spans="3:38" x14ac:dyDescent="0.2">
      <c r="C392" s="86" t="s">
        <v>51</v>
      </c>
      <c r="D392" s="213"/>
      <c r="E392" s="213"/>
      <c r="F392" s="213"/>
      <c r="G392" s="213"/>
      <c r="H392" s="213"/>
      <c r="I392" s="213"/>
      <c r="J392" s="213"/>
      <c r="K392" s="213"/>
      <c r="L392" s="213"/>
      <c r="M392" s="213"/>
      <c r="N392" s="213"/>
      <c r="O392" s="181"/>
      <c r="P392" s="182"/>
      <c r="Q392" s="182"/>
      <c r="R392" s="183"/>
      <c r="S392" s="181"/>
      <c r="T392" s="182"/>
      <c r="U392" s="182"/>
      <c r="V392" s="183"/>
      <c r="W392" s="181"/>
      <c r="X392" s="182"/>
      <c r="Y392" s="182"/>
      <c r="Z392" s="183"/>
      <c r="AA392" s="181"/>
      <c r="AB392" s="182"/>
      <c r="AC392" s="182"/>
      <c r="AD392" s="183"/>
      <c r="AG392" s="71">
        <v>12</v>
      </c>
      <c r="AJ392" s="71">
        <f t="shared" si="41"/>
        <v>0</v>
      </c>
      <c r="AK392" s="71">
        <v>12</v>
      </c>
    </row>
    <row r="393" spans="3:38" x14ac:dyDescent="0.2">
      <c r="C393" s="86" t="s">
        <v>52</v>
      </c>
      <c r="D393" s="213"/>
      <c r="E393" s="213"/>
      <c r="F393" s="213"/>
      <c r="G393" s="213"/>
      <c r="H393" s="213"/>
      <c r="I393" s="213"/>
      <c r="J393" s="213"/>
      <c r="K393" s="213"/>
      <c r="L393" s="213"/>
      <c r="M393" s="213"/>
      <c r="N393" s="213"/>
      <c r="O393" s="181"/>
      <c r="P393" s="182"/>
      <c r="Q393" s="182"/>
      <c r="R393" s="183"/>
      <c r="S393" s="181"/>
      <c r="T393" s="182"/>
      <c r="U393" s="182"/>
      <c r="V393" s="183"/>
      <c r="W393" s="181"/>
      <c r="X393" s="182"/>
      <c r="Y393" s="182"/>
      <c r="Z393" s="183"/>
      <c r="AA393" s="181"/>
      <c r="AB393" s="182"/>
      <c r="AC393" s="182"/>
      <c r="AD393" s="183"/>
      <c r="AG393" s="71">
        <v>13</v>
      </c>
      <c r="AJ393" s="71">
        <f t="shared" si="41"/>
        <v>0</v>
      </c>
      <c r="AK393" s="71">
        <v>13</v>
      </c>
    </row>
    <row r="394" spans="3:38" x14ac:dyDescent="0.2">
      <c r="C394" s="86" t="s">
        <v>53</v>
      </c>
      <c r="D394" s="213"/>
      <c r="E394" s="213"/>
      <c r="F394" s="213"/>
      <c r="G394" s="213"/>
      <c r="H394" s="213"/>
      <c r="I394" s="213"/>
      <c r="J394" s="213"/>
      <c r="K394" s="213"/>
      <c r="L394" s="213"/>
      <c r="M394" s="213"/>
      <c r="N394" s="213"/>
      <c r="O394" s="181"/>
      <c r="P394" s="182"/>
      <c r="Q394" s="182"/>
      <c r="R394" s="183"/>
      <c r="S394" s="181"/>
      <c r="T394" s="182"/>
      <c r="U394" s="182"/>
      <c r="V394" s="183"/>
      <c r="W394" s="181"/>
      <c r="X394" s="182"/>
      <c r="Y394" s="182"/>
      <c r="Z394" s="183"/>
      <c r="AA394" s="181"/>
      <c r="AB394" s="182"/>
      <c r="AC394" s="182"/>
      <c r="AD394" s="183"/>
      <c r="AG394" s="71">
        <v>14</v>
      </c>
      <c r="AJ394" s="71">
        <f t="shared" si="41"/>
        <v>0</v>
      </c>
      <c r="AK394" s="71">
        <v>14</v>
      </c>
    </row>
    <row r="395" spans="3:38" x14ac:dyDescent="0.2">
      <c r="C395" s="86" t="s">
        <v>54</v>
      </c>
      <c r="D395" s="213"/>
      <c r="E395" s="213"/>
      <c r="F395" s="213"/>
      <c r="G395" s="213"/>
      <c r="H395" s="213"/>
      <c r="I395" s="213"/>
      <c r="J395" s="213"/>
      <c r="K395" s="213"/>
      <c r="L395" s="213"/>
      <c r="M395" s="213"/>
      <c r="N395" s="213"/>
      <c r="O395" s="181"/>
      <c r="P395" s="182"/>
      <c r="Q395" s="182"/>
      <c r="R395" s="183"/>
      <c r="S395" s="181"/>
      <c r="T395" s="182"/>
      <c r="U395" s="182"/>
      <c r="V395" s="183"/>
      <c r="W395" s="181"/>
      <c r="X395" s="182"/>
      <c r="Y395" s="182"/>
      <c r="Z395" s="183"/>
      <c r="AA395" s="181"/>
      <c r="AB395" s="182"/>
      <c r="AC395" s="182"/>
      <c r="AD395" s="183"/>
      <c r="AG395" s="71">
        <v>15</v>
      </c>
      <c r="AJ395" s="71">
        <f t="shared" si="41"/>
        <v>0</v>
      </c>
      <c r="AK395" s="71">
        <v>15</v>
      </c>
    </row>
    <row r="396" spans="3:38" x14ac:dyDescent="0.2">
      <c r="C396" s="86" t="s">
        <v>55</v>
      </c>
      <c r="D396" s="213"/>
      <c r="E396" s="213"/>
      <c r="F396" s="213"/>
      <c r="G396" s="213"/>
      <c r="H396" s="213"/>
      <c r="I396" s="213"/>
      <c r="J396" s="213"/>
      <c r="K396" s="213"/>
      <c r="L396" s="213"/>
      <c r="M396" s="213"/>
      <c r="N396" s="213"/>
      <c r="O396" s="181"/>
      <c r="P396" s="182"/>
      <c r="Q396" s="182"/>
      <c r="R396" s="183"/>
      <c r="S396" s="181"/>
      <c r="T396" s="182"/>
      <c r="U396" s="182"/>
      <c r="V396" s="183"/>
      <c r="W396" s="181"/>
      <c r="X396" s="182"/>
      <c r="Y396" s="182"/>
      <c r="Z396" s="183"/>
      <c r="AA396" s="181"/>
      <c r="AB396" s="182"/>
      <c r="AC396" s="182"/>
      <c r="AD396" s="183"/>
      <c r="AG396" s="71">
        <v>16</v>
      </c>
      <c r="AJ396" s="71">
        <f t="shared" si="41"/>
        <v>0</v>
      </c>
      <c r="AK396" s="71">
        <v>16</v>
      </c>
    </row>
    <row r="397" spans="3:38" x14ac:dyDescent="0.2">
      <c r="C397" s="86" t="s">
        <v>56</v>
      </c>
      <c r="D397" s="213"/>
      <c r="E397" s="213"/>
      <c r="F397" s="213"/>
      <c r="G397" s="213"/>
      <c r="H397" s="213"/>
      <c r="I397" s="213"/>
      <c r="J397" s="213"/>
      <c r="K397" s="213"/>
      <c r="L397" s="213"/>
      <c r="M397" s="213"/>
      <c r="N397" s="213"/>
      <c r="O397" s="181"/>
      <c r="P397" s="182"/>
      <c r="Q397" s="182"/>
      <c r="R397" s="183"/>
      <c r="S397" s="181"/>
      <c r="T397" s="182"/>
      <c r="U397" s="182"/>
      <c r="V397" s="183"/>
      <c r="W397" s="181"/>
      <c r="X397" s="182"/>
      <c r="Y397" s="182"/>
      <c r="Z397" s="183"/>
      <c r="AA397" s="181"/>
      <c r="AB397" s="182"/>
      <c r="AC397" s="182"/>
      <c r="AD397" s="183"/>
      <c r="AG397" s="71">
        <v>17</v>
      </c>
      <c r="AJ397" s="71">
        <f t="shared" si="41"/>
        <v>0</v>
      </c>
      <c r="AK397" s="71">
        <v>17</v>
      </c>
    </row>
    <row r="398" spans="3:38" x14ac:dyDescent="0.2">
      <c r="C398" s="86" t="s">
        <v>57</v>
      </c>
      <c r="D398" s="213"/>
      <c r="E398" s="213"/>
      <c r="F398" s="213"/>
      <c r="G398" s="213"/>
      <c r="H398" s="213"/>
      <c r="I398" s="213"/>
      <c r="J398" s="213"/>
      <c r="K398" s="213"/>
      <c r="L398" s="213"/>
      <c r="M398" s="213"/>
      <c r="N398" s="213"/>
      <c r="O398" s="181"/>
      <c r="P398" s="182"/>
      <c r="Q398" s="182"/>
      <c r="R398" s="183"/>
      <c r="S398" s="181"/>
      <c r="T398" s="182"/>
      <c r="U398" s="182"/>
      <c r="V398" s="183"/>
      <c r="W398" s="181"/>
      <c r="X398" s="182"/>
      <c r="Y398" s="182"/>
      <c r="Z398" s="183"/>
      <c r="AA398" s="181"/>
      <c r="AB398" s="182"/>
      <c r="AC398" s="182"/>
      <c r="AD398" s="183"/>
      <c r="AG398" s="71">
        <v>18</v>
      </c>
      <c r="AJ398" s="71">
        <f t="shared" si="41"/>
        <v>0</v>
      </c>
      <c r="AK398" s="71">
        <v>18</v>
      </c>
    </row>
    <row r="399" spans="3:38" x14ac:dyDescent="0.2">
      <c r="C399" s="86" t="s">
        <v>58</v>
      </c>
      <c r="D399" s="213"/>
      <c r="E399" s="213"/>
      <c r="F399" s="213"/>
      <c r="G399" s="213"/>
      <c r="H399" s="213"/>
      <c r="I399" s="213"/>
      <c r="J399" s="213"/>
      <c r="K399" s="213"/>
      <c r="L399" s="213"/>
      <c r="M399" s="213"/>
      <c r="N399" s="213"/>
      <c r="O399" s="181"/>
      <c r="P399" s="182"/>
      <c r="Q399" s="182"/>
      <c r="R399" s="183"/>
      <c r="S399" s="181"/>
      <c r="T399" s="182"/>
      <c r="U399" s="182"/>
      <c r="V399" s="183"/>
      <c r="W399" s="181"/>
      <c r="X399" s="182"/>
      <c r="Y399" s="182"/>
      <c r="Z399" s="183"/>
      <c r="AA399" s="181"/>
      <c r="AB399" s="182"/>
      <c r="AC399" s="182"/>
      <c r="AD399" s="183"/>
      <c r="AG399" s="71">
        <v>19</v>
      </c>
      <c r="AJ399" s="71">
        <f t="shared" si="41"/>
        <v>0</v>
      </c>
      <c r="AK399" s="71">
        <v>19</v>
      </c>
    </row>
    <row r="400" spans="3:38" x14ac:dyDescent="0.2">
      <c r="C400" s="86" t="s">
        <v>59</v>
      </c>
      <c r="D400" s="213"/>
      <c r="E400" s="213"/>
      <c r="F400" s="213"/>
      <c r="G400" s="213"/>
      <c r="H400" s="213"/>
      <c r="I400" s="213"/>
      <c r="J400" s="213"/>
      <c r="K400" s="213"/>
      <c r="L400" s="213"/>
      <c r="M400" s="213"/>
      <c r="N400" s="214"/>
      <c r="O400" s="215"/>
      <c r="P400" s="215"/>
      <c r="Q400" s="215"/>
      <c r="R400" s="215"/>
      <c r="S400" s="182"/>
      <c r="T400" s="182"/>
      <c r="U400" s="182"/>
      <c r="V400" s="182"/>
      <c r="W400" s="215"/>
      <c r="X400" s="215"/>
      <c r="Y400" s="215"/>
      <c r="Z400" s="215"/>
      <c r="AA400" s="215"/>
      <c r="AB400" s="215"/>
      <c r="AC400" s="215"/>
      <c r="AD400" s="215"/>
      <c r="AG400" s="71">
        <v>20</v>
      </c>
      <c r="AJ400" s="71">
        <f t="shared" si="41"/>
        <v>0</v>
      </c>
      <c r="AK400" s="71">
        <v>20</v>
      </c>
      <c r="AL400" s="94">
        <f>IF(OR($AH$378=440,AND(O400="NA",D400="Resto de trámites",S400&lt;&gt;"NA",W400="NA",AA400="NA"),AND(O400&lt;&gt;"NA",D400&lt;&gt;"Resto de trámites",S400&lt;&gt;"NA",W400&lt;&gt;"NA",AA400&lt;&gt;"NA")),0,1)</f>
        <v>0</v>
      </c>
    </row>
    <row r="401" spans="3:37" ht="15" x14ac:dyDescent="0.2">
      <c r="O401" s="96"/>
      <c r="P401" s="96"/>
      <c r="Q401" s="96"/>
      <c r="R401" s="54" t="s">
        <v>86</v>
      </c>
      <c r="S401" s="202">
        <f>IF(AND(SUM(S381:V400)=0,COUNTIF(S381:V400,"NS")&gt;0),"NS",SUM(S381:V400))</f>
        <v>0</v>
      </c>
      <c r="T401" s="202"/>
      <c r="U401" s="202"/>
      <c r="V401" s="202"/>
      <c r="W401" s="96"/>
      <c r="X401" s="96"/>
      <c r="Y401" s="96"/>
      <c r="Z401" s="96"/>
      <c r="AA401" s="96"/>
      <c r="AB401" s="96"/>
      <c r="AC401" s="96"/>
      <c r="AD401" s="96"/>
      <c r="AG401" s="71">
        <v>21</v>
      </c>
      <c r="AJ401" s="94">
        <f>+SUM(AJ381:AJ400)</f>
        <v>0</v>
      </c>
      <c r="AK401" s="71">
        <v>21</v>
      </c>
    </row>
    <row r="402" spans="3:37" x14ac:dyDescent="0.2">
      <c r="T402" s="81"/>
      <c r="U402" s="81"/>
      <c r="AG402" s="71">
        <v>22</v>
      </c>
      <c r="AK402" s="71">
        <v>22</v>
      </c>
    </row>
    <row r="403" spans="3:37" ht="45" customHeight="1" x14ac:dyDescent="0.2">
      <c r="C403" s="226" t="s">
        <v>336</v>
      </c>
      <c r="D403" s="227"/>
      <c r="E403" s="227"/>
      <c r="F403" s="213"/>
      <c r="G403" s="213"/>
      <c r="H403" s="213"/>
      <c r="I403" s="213"/>
      <c r="J403" s="213"/>
      <c r="K403" s="213"/>
      <c r="L403" s="213"/>
      <c r="M403" s="213"/>
      <c r="N403" s="213"/>
      <c r="O403" s="213"/>
      <c r="P403" s="213"/>
      <c r="Q403" s="213"/>
      <c r="R403" s="213"/>
      <c r="S403" s="213"/>
      <c r="T403" s="213"/>
      <c r="U403" s="213"/>
      <c r="V403" s="213"/>
      <c r="W403" s="213"/>
      <c r="X403" s="213"/>
      <c r="Y403" s="213"/>
      <c r="Z403" s="213"/>
      <c r="AA403" s="213"/>
      <c r="AB403" s="213"/>
      <c r="AC403" s="213"/>
      <c r="AD403" s="213"/>
      <c r="AG403" s="71">
        <v>23</v>
      </c>
      <c r="AK403" s="71">
        <v>23</v>
      </c>
    </row>
    <row r="404" spans="3:37" x14ac:dyDescent="0.2">
      <c r="T404" s="81"/>
      <c r="U404" s="81"/>
      <c r="AG404" s="71">
        <v>24</v>
      </c>
      <c r="AK404" s="71">
        <v>24</v>
      </c>
    </row>
    <row r="405" spans="3:37" ht="15" customHeight="1" x14ac:dyDescent="0.2">
      <c r="C405" s="202" t="s">
        <v>98</v>
      </c>
      <c r="D405" s="202"/>
      <c r="E405" s="202"/>
      <c r="F405" s="202"/>
      <c r="G405" s="202"/>
      <c r="H405" s="202"/>
      <c r="I405" s="202"/>
      <c r="J405" s="202"/>
      <c r="K405" s="202"/>
      <c r="L405" s="202"/>
      <c r="M405" s="202"/>
      <c r="N405" s="202"/>
      <c r="O405" s="202"/>
      <c r="P405" s="202"/>
      <c r="Q405" s="202"/>
      <c r="R405" s="202"/>
      <c r="S405" s="202"/>
      <c r="T405" s="202"/>
      <c r="U405" s="202"/>
      <c r="V405" s="202"/>
      <c r="W405" s="202"/>
      <c r="X405" s="202"/>
      <c r="Y405" s="202"/>
      <c r="Z405" s="202"/>
      <c r="AA405" s="202"/>
      <c r="AB405" s="202"/>
      <c r="AC405" s="202"/>
      <c r="AD405" s="202"/>
    </row>
    <row r="406" spans="3:37" ht="15" customHeight="1" x14ac:dyDescent="0.2">
      <c r="C406" s="95" t="s">
        <v>40</v>
      </c>
      <c r="D406" s="212" t="s">
        <v>100</v>
      </c>
      <c r="E406" s="212"/>
      <c r="F406" s="212"/>
      <c r="G406" s="212"/>
      <c r="H406" s="212"/>
      <c r="I406" s="212"/>
      <c r="J406" s="212"/>
      <c r="K406" s="212"/>
      <c r="L406" s="212"/>
      <c r="M406" s="95" t="s">
        <v>48</v>
      </c>
      <c r="N406" s="212" t="s">
        <v>107</v>
      </c>
      <c r="O406" s="212"/>
      <c r="P406" s="212"/>
      <c r="Q406" s="212"/>
      <c r="R406" s="212"/>
      <c r="S406" s="212"/>
      <c r="T406" s="95" t="s">
        <v>56</v>
      </c>
      <c r="U406" s="212" t="s">
        <v>115</v>
      </c>
      <c r="V406" s="212"/>
      <c r="W406" s="212"/>
      <c r="X406" s="212"/>
      <c r="Y406" s="212"/>
      <c r="Z406" s="212"/>
      <c r="AA406" s="212"/>
      <c r="AB406" s="212"/>
      <c r="AC406" s="212"/>
      <c r="AD406" s="212"/>
    </row>
    <row r="407" spans="3:37" ht="15" customHeight="1" x14ac:dyDescent="0.2">
      <c r="C407" s="85" t="s">
        <v>41</v>
      </c>
      <c r="D407" s="212" t="s">
        <v>101</v>
      </c>
      <c r="E407" s="212"/>
      <c r="F407" s="212"/>
      <c r="G407" s="212"/>
      <c r="H407" s="212"/>
      <c r="I407" s="212"/>
      <c r="J407" s="212"/>
      <c r="K407" s="212"/>
      <c r="L407" s="212"/>
      <c r="M407" s="85" t="s">
        <v>49</v>
      </c>
      <c r="N407" s="212" t="s">
        <v>108</v>
      </c>
      <c r="O407" s="212"/>
      <c r="P407" s="212"/>
      <c r="Q407" s="212"/>
      <c r="R407" s="212"/>
      <c r="S407" s="212"/>
      <c r="T407" s="95" t="s">
        <v>57</v>
      </c>
      <c r="U407" s="212" t="s">
        <v>116</v>
      </c>
      <c r="V407" s="212"/>
      <c r="W407" s="212"/>
      <c r="X407" s="212"/>
      <c r="Y407" s="212"/>
      <c r="Z407" s="212"/>
      <c r="AA407" s="212"/>
      <c r="AB407" s="212"/>
      <c r="AC407" s="212"/>
      <c r="AD407" s="212"/>
    </row>
    <row r="408" spans="3:37" ht="15" customHeight="1" x14ac:dyDescent="0.2">
      <c r="C408" s="86" t="s">
        <v>42</v>
      </c>
      <c r="D408" s="212" t="s">
        <v>102</v>
      </c>
      <c r="E408" s="212"/>
      <c r="F408" s="212"/>
      <c r="G408" s="212"/>
      <c r="H408" s="212"/>
      <c r="I408" s="212"/>
      <c r="J408" s="212"/>
      <c r="K408" s="212"/>
      <c r="L408" s="212"/>
      <c r="M408" s="86" t="s">
        <v>50</v>
      </c>
      <c r="N408" s="212" t="s">
        <v>109</v>
      </c>
      <c r="O408" s="212"/>
      <c r="P408" s="212"/>
      <c r="Q408" s="212"/>
      <c r="R408" s="212"/>
      <c r="S408" s="212"/>
      <c r="T408" s="95" t="s">
        <v>58</v>
      </c>
      <c r="U408" s="212" t="s">
        <v>117</v>
      </c>
      <c r="V408" s="212"/>
      <c r="W408" s="212"/>
      <c r="X408" s="212"/>
      <c r="Y408" s="212"/>
      <c r="Z408" s="212"/>
      <c r="AA408" s="212"/>
      <c r="AB408" s="212"/>
      <c r="AC408" s="212"/>
      <c r="AD408" s="212"/>
    </row>
    <row r="409" spans="3:37" ht="15" customHeight="1" x14ac:dyDescent="0.2">
      <c r="C409" s="86" t="s">
        <v>43</v>
      </c>
      <c r="D409" s="212" t="s">
        <v>122</v>
      </c>
      <c r="E409" s="212"/>
      <c r="F409" s="212"/>
      <c r="G409" s="212"/>
      <c r="H409" s="212"/>
      <c r="I409" s="212"/>
      <c r="J409" s="212"/>
      <c r="K409" s="212"/>
      <c r="L409" s="212"/>
      <c r="M409" s="86" t="s">
        <v>51</v>
      </c>
      <c r="N409" s="212" t="s">
        <v>110</v>
      </c>
      <c r="O409" s="212"/>
      <c r="P409" s="212"/>
      <c r="Q409" s="212"/>
      <c r="R409" s="212"/>
      <c r="S409" s="212"/>
      <c r="T409" s="95" t="s">
        <v>59</v>
      </c>
      <c r="U409" s="212" t="s">
        <v>118</v>
      </c>
      <c r="V409" s="212"/>
      <c r="W409" s="212"/>
      <c r="X409" s="212"/>
      <c r="Y409" s="212"/>
      <c r="Z409" s="212"/>
      <c r="AA409" s="212"/>
      <c r="AB409" s="212"/>
      <c r="AC409" s="212"/>
      <c r="AD409" s="212"/>
    </row>
    <row r="410" spans="3:37" ht="15" customHeight="1" x14ac:dyDescent="0.2">
      <c r="C410" s="86" t="s">
        <v>44</v>
      </c>
      <c r="D410" s="212" t="s">
        <v>103</v>
      </c>
      <c r="E410" s="212"/>
      <c r="F410" s="212"/>
      <c r="G410" s="212"/>
      <c r="H410" s="212"/>
      <c r="I410" s="212"/>
      <c r="J410" s="212"/>
      <c r="K410" s="212"/>
      <c r="L410" s="212"/>
      <c r="M410" s="86" t="s">
        <v>52</v>
      </c>
      <c r="N410" s="212" t="s">
        <v>111</v>
      </c>
      <c r="O410" s="212"/>
      <c r="P410" s="212"/>
      <c r="Q410" s="212"/>
      <c r="R410" s="212"/>
      <c r="S410" s="212"/>
      <c r="T410" s="95" t="s">
        <v>99</v>
      </c>
      <c r="U410" s="212" t="s">
        <v>119</v>
      </c>
      <c r="V410" s="212"/>
      <c r="W410" s="212"/>
      <c r="X410" s="212"/>
      <c r="Y410" s="212"/>
      <c r="Z410" s="212"/>
      <c r="AA410" s="212"/>
      <c r="AB410" s="212"/>
      <c r="AC410" s="212"/>
      <c r="AD410" s="212"/>
    </row>
    <row r="411" spans="3:37" ht="24" customHeight="1" x14ac:dyDescent="0.2">
      <c r="C411" s="86" t="s">
        <v>45</v>
      </c>
      <c r="D411" s="212" t="s">
        <v>104</v>
      </c>
      <c r="E411" s="212"/>
      <c r="F411" s="212"/>
      <c r="G411" s="212"/>
      <c r="H411" s="212"/>
      <c r="I411" s="212"/>
      <c r="J411" s="212"/>
      <c r="K411" s="212"/>
      <c r="L411" s="212"/>
      <c r="M411" s="86" t="s">
        <v>53</v>
      </c>
      <c r="N411" s="212" t="s">
        <v>112</v>
      </c>
      <c r="O411" s="212"/>
      <c r="P411" s="212"/>
      <c r="Q411" s="212"/>
      <c r="R411" s="212"/>
      <c r="S411" s="212"/>
      <c r="T411" s="95" t="s">
        <v>61</v>
      </c>
      <c r="U411" s="222" t="s">
        <v>120</v>
      </c>
      <c r="V411" s="222"/>
      <c r="W411" s="222"/>
      <c r="X411" s="222"/>
      <c r="Y411" s="222"/>
      <c r="Z411" s="222"/>
      <c r="AA411" s="222"/>
      <c r="AB411" s="222"/>
      <c r="AC411" s="222"/>
      <c r="AD411" s="222"/>
    </row>
    <row r="412" spans="3:37" ht="15" customHeight="1" x14ac:dyDescent="0.2">
      <c r="C412" s="86" t="s">
        <v>46</v>
      </c>
      <c r="D412" s="212" t="s">
        <v>105</v>
      </c>
      <c r="E412" s="212"/>
      <c r="F412" s="212"/>
      <c r="G412" s="212"/>
      <c r="H412" s="212"/>
      <c r="I412" s="212"/>
      <c r="J412" s="212"/>
      <c r="K412" s="212"/>
      <c r="L412" s="212"/>
      <c r="M412" s="86" t="s">
        <v>54</v>
      </c>
      <c r="N412" s="212" t="s">
        <v>113</v>
      </c>
      <c r="O412" s="212"/>
      <c r="P412" s="212"/>
      <c r="Q412" s="212"/>
      <c r="R412" s="212"/>
      <c r="S412" s="212"/>
      <c r="T412" s="95" t="s">
        <v>62</v>
      </c>
      <c r="U412" s="212" t="s">
        <v>121</v>
      </c>
      <c r="V412" s="212"/>
      <c r="W412" s="212"/>
      <c r="X412" s="212"/>
      <c r="Y412" s="212"/>
      <c r="Z412" s="212"/>
      <c r="AA412" s="212"/>
      <c r="AB412" s="212"/>
      <c r="AC412" s="212"/>
      <c r="AD412" s="212"/>
    </row>
    <row r="413" spans="3:37" ht="15" customHeight="1" x14ac:dyDescent="0.2">
      <c r="C413" s="86" t="s">
        <v>47</v>
      </c>
      <c r="D413" s="212" t="s">
        <v>106</v>
      </c>
      <c r="E413" s="212"/>
      <c r="F413" s="212"/>
      <c r="G413" s="212"/>
      <c r="H413" s="212"/>
      <c r="I413" s="212"/>
      <c r="J413" s="212"/>
      <c r="K413" s="212"/>
      <c r="L413" s="212"/>
      <c r="M413" s="86" t="s">
        <v>55</v>
      </c>
      <c r="N413" s="212" t="s">
        <v>114</v>
      </c>
      <c r="O413" s="212"/>
      <c r="P413" s="212"/>
      <c r="Q413" s="212"/>
      <c r="R413" s="212"/>
      <c r="S413" s="212"/>
      <c r="T413" s="95" t="s">
        <v>63</v>
      </c>
      <c r="U413" s="212" t="s">
        <v>206</v>
      </c>
      <c r="V413" s="212"/>
      <c r="W413" s="212"/>
      <c r="X413" s="212"/>
      <c r="Y413" s="212"/>
      <c r="Z413" s="212"/>
      <c r="AA413" s="212"/>
      <c r="AB413" s="212"/>
      <c r="AC413" s="212"/>
      <c r="AD413" s="212"/>
    </row>
    <row r="414" spans="3:37" x14ac:dyDescent="0.2"/>
    <row r="415" spans="3:37" x14ac:dyDescent="0.2">
      <c r="K415" s="202" t="s">
        <v>92</v>
      </c>
      <c r="L415" s="219"/>
      <c r="M415" s="219"/>
      <c r="N415" s="219"/>
      <c r="O415" s="219"/>
      <c r="P415" s="219"/>
      <c r="Q415" s="219"/>
      <c r="R415" s="219"/>
      <c r="S415" s="219"/>
      <c r="T415" s="219"/>
      <c r="U415" s="219"/>
      <c r="V415" s="219"/>
    </row>
    <row r="416" spans="3:37" ht="24" customHeight="1" x14ac:dyDescent="0.2">
      <c r="K416" s="95" t="s">
        <v>40</v>
      </c>
      <c r="L416" s="220" t="s">
        <v>93</v>
      </c>
      <c r="M416" s="220"/>
      <c r="N416" s="220"/>
      <c r="O416" s="220"/>
      <c r="P416" s="220"/>
      <c r="Q416" s="95" t="s">
        <v>43</v>
      </c>
      <c r="R416" s="220" t="s">
        <v>205</v>
      </c>
      <c r="S416" s="220"/>
      <c r="T416" s="220"/>
      <c r="U416" s="220"/>
      <c r="V416" s="220"/>
    </row>
    <row r="417" spans="1:34" x14ac:dyDescent="0.2">
      <c r="K417" s="85" t="s">
        <v>41</v>
      </c>
      <c r="L417" s="220" t="s">
        <v>94</v>
      </c>
      <c r="M417" s="220"/>
      <c r="N417" s="220"/>
      <c r="O417" s="220"/>
      <c r="P417" s="220"/>
      <c r="Q417" s="97" t="s">
        <v>48</v>
      </c>
      <c r="R417" s="221" t="s">
        <v>96</v>
      </c>
      <c r="S417" s="221"/>
      <c r="T417" s="221"/>
      <c r="U417" s="221"/>
      <c r="V417" s="221"/>
    </row>
    <row r="418" spans="1:34" x14ac:dyDescent="0.2">
      <c r="K418" s="86" t="s">
        <v>42</v>
      </c>
      <c r="L418" s="220" t="s">
        <v>95</v>
      </c>
      <c r="M418" s="220"/>
      <c r="N418" s="220"/>
      <c r="O418" s="220"/>
      <c r="P418" s="220"/>
      <c r="Q418" s="223"/>
      <c r="R418" s="223"/>
      <c r="S418" s="223"/>
      <c r="T418" s="223"/>
      <c r="U418" s="223"/>
      <c r="V418" s="223"/>
    </row>
    <row r="419" spans="1:34" x14ac:dyDescent="0.2">
      <c r="B419" s="170" t="str">
        <f>IF(AL400=0,"","Error: Si tiene más de 20 trámites, siga la instrucción correspondiente")</f>
        <v/>
      </c>
      <c r="C419" s="170"/>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row>
    <row r="420" spans="1:34" ht="15" customHeight="1" x14ac:dyDescent="0.2">
      <c r="B420" s="170" t="str">
        <f>IF(OR(AND(COUNTIF(O381:R400,24)&gt;0,F403&lt;&gt;""),AND(COUNTIF(O381:R400,24)=0,F403="")),"","Error: Debe especificar el otro")</f>
        <v/>
      </c>
      <c r="C420" s="170"/>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row>
    <row r="421" spans="1:34" ht="15" customHeight="1" x14ac:dyDescent="0.2">
      <c r="B421" s="171" t="str">
        <f>IF(AJ401=0,"","Error: Debe completar toda la información requerida")</f>
        <v/>
      </c>
      <c r="C421" s="171"/>
      <c r="D421" s="171"/>
      <c r="E421" s="171"/>
      <c r="F421" s="171"/>
      <c r="G421" s="171"/>
      <c r="H421" s="171"/>
      <c r="I421" s="171"/>
      <c r="J421" s="171"/>
      <c r="K421" s="171"/>
      <c r="L421" s="171"/>
      <c r="M421" s="171"/>
      <c r="N421" s="171"/>
      <c r="O421" s="171"/>
      <c r="P421" s="171"/>
      <c r="Q421" s="171"/>
      <c r="R421" s="171"/>
      <c r="S421" s="171"/>
      <c r="T421" s="171"/>
      <c r="U421" s="171"/>
      <c r="V421" s="171"/>
      <c r="W421" s="171"/>
      <c r="X421" s="171"/>
      <c r="Y421" s="171"/>
      <c r="Z421" s="171"/>
      <c r="AA421" s="171"/>
      <c r="AB421" s="171"/>
      <c r="AC421" s="171"/>
      <c r="AD421" s="171"/>
    </row>
    <row r="422" spans="1:34" ht="24" customHeight="1" x14ac:dyDescent="0.2">
      <c r="A422" s="80" t="s">
        <v>337</v>
      </c>
      <c r="B422" s="206" t="s">
        <v>339</v>
      </c>
      <c r="C422" s="206"/>
      <c r="D422" s="206"/>
      <c r="E422" s="206"/>
      <c r="F422" s="206"/>
      <c r="G422" s="206"/>
      <c r="H422" s="206"/>
      <c r="I422" s="206"/>
      <c r="J422" s="206"/>
      <c r="K422" s="206"/>
      <c r="L422" s="206"/>
      <c r="M422" s="206"/>
      <c r="N422" s="206"/>
      <c r="O422" s="206"/>
      <c r="P422" s="206"/>
      <c r="Q422" s="206"/>
      <c r="R422" s="206"/>
      <c r="S422" s="206"/>
      <c r="T422" s="206"/>
      <c r="U422" s="206"/>
      <c r="V422" s="206"/>
      <c r="W422" s="206"/>
      <c r="X422" s="206"/>
      <c r="Y422" s="206"/>
      <c r="Z422" s="206"/>
      <c r="AA422" s="206"/>
      <c r="AB422" s="206"/>
      <c r="AC422" s="206"/>
      <c r="AD422" s="206"/>
    </row>
    <row r="423" spans="1:34" x14ac:dyDescent="0.2">
      <c r="C423" s="203" t="s">
        <v>207</v>
      </c>
      <c r="D423" s="203"/>
      <c r="E423" s="203"/>
      <c r="F423" s="203"/>
      <c r="G423" s="203"/>
      <c r="H423" s="203"/>
      <c r="I423" s="203"/>
      <c r="J423" s="203"/>
      <c r="K423" s="203"/>
      <c r="L423" s="203"/>
      <c r="M423" s="203"/>
      <c r="N423" s="203"/>
      <c r="O423" s="203"/>
      <c r="P423" s="203"/>
      <c r="Q423" s="203"/>
      <c r="R423" s="203"/>
      <c r="S423" s="203"/>
      <c r="T423" s="203"/>
      <c r="U423" s="203"/>
      <c r="V423" s="203"/>
      <c r="W423" s="203"/>
      <c r="X423" s="203"/>
      <c r="Y423" s="203"/>
      <c r="Z423" s="203"/>
      <c r="AA423" s="203"/>
      <c r="AB423" s="203"/>
      <c r="AC423" s="203"/>
      <c r="AD423" s="203"/>
    </row>
    <row r="424" spans="1:34" ht="15" thickBot="1" x14ac:dyDescent="0.25"/>
    <row r="425" spans="1:34" ht="15" customHeight="1" thickBot="1" x14ac:dyDescent="0.25">
      <c r="C425" s="108"/>
      <c r="D425" s="99" t="s">
        <v>124</v>
      </c>
      <c r="I425" s="108"/>
      <c r="J425" s="99" t="s">
        <v>125</v>
      </c>
      <c r="T425" s="108"/>
      <c r="U425" s="99" t="s">
        <v>126</v>
      </c>
    </row>
    <row r="426" spans="1:34" x14ac:dyDescent="0.2"/>
    <row r="427" spans="1:34" x14ac:dyDescent="0.2">
      <c r="B427" s="173" t="str">
        <f>IF(COUNTIF(C425:T425,"X")&gt;1,"Error: Seleccionar sólo un código.","")</f>
        <v/>
      </c>
      <c r="C427" s="173"/>
      <c r="D427" s="173"/>
      <c r="E427" s="173"/>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row>
    <row r="428" spans="1:34" x14ac:dyDescent="0.2"/>
    <row r="429" spans="1:34" ht="36" customHeight="1" x14ac:dyDescent="0.2">
      <c r="A429" s="80" t="s">
        <v>338</v>
      </c>
      <c r="B429" s="206" t="s">
        <v>340</v>
      </c>
      <c r="C429" s="206"/>
      <c r="D429" s="206"/>
      <c r="E429" s="206"/>
      <c r="F429" s="206"/>
      <c r="G429" s="206"/>
      <c r="H429" s="206"/>
      <c r="I429" s="206"/>
      <c r="J429" s="206"/>
      <c r="K429" s="206"/>
      <c r="L429" s="206"/>
      <c r="M429" s="206"/>
      <c r="N429" s="206"/>
      <c r="O429" s="206"/>
      <c r="P429" s="206"/>
      <c r="Q429" s="206"/>
      <c r="R429" s="206"/>
      <c r="S429" s="206"/>
      <c r="T429" s="206"/>
      <c r="U429" s="206"/>
      <c r="V429" s="206"/>
      <c r="W429" s="206"/>
      <c r="X429" s="206"/>
      <c r="Y429" s="206"/>
      <c r="Z429" s="206"/>
      <c r="AA429" s="206"/>
      <c r="AB429" s="206"/>
      <c r="AC429" s="206"/>
      <c r="AD429" s="206"/>
    </row>
    <row r="430" spans="1:34" ht="15" customHeight="1" x14ac:dyDescent="0.2">
      <c r="C430" s="203" t="s">
        <v>362</v>
      </c>
      <c r="D430" s="203"/>
      <c r="E430" s="203"/>
      <c r="F430" s="203"/>
      <c r="G430" s="203"/>
      <c r="H430" s="203"/>
      <c r="I430" s="203"/>
      <c r="J430" s="203"/>
      <c r="K430" s="203"/>
      <c r="L430" s="203"/>
      <c r="M430" s="203"/>
      <c r="N430" s="203"/>
      <c r="O430" s="203"/>
      <c r="P430" s="203"/>
      <c r="Q430" s="203"/>
      <c r="R430" s="203"/>
      <c r="S430" s="203"/>
      <c r="T430" s="203"/>
      <c r="U430" s="203"/>
      <c r="V430" s="203"/>
      <c r="W430" s="203"/>
      <c r="X430" s="203"/>
      <c r="Y430" s="203"/>
      <c r="Z430" s="203"/>
      <c r="AA430" s="203"/>
      <c r="AB430" s="203"/>
      <c r="AC430" s="203"/>
      <c r="AD430" s="203"/>
    </row>
    <row r="431" spans="1:34" ht="60" customHeight="1" x14ac:dyDescent="0.2">
      <c r="C431" s="209" t="s">
        <v>342</v>
      </c>
      <c r="D431" s="209"/>
      <c r="E431" s="209"/>
      <c r="F431" s="209"/>
      <c r="G431" s="209"/>
      <c r="H431" s="209"/>
      <c r="I431" s="209"/>
      <c r="J431" s="209"/>
      <c r="K431" s="209"/>
      <c r="L431" s="209"/>
      <c r="M431" s="209"/>
      <c r="N431" s="209"/>
      <c r="O431" s="209"/>
      <c r="P431" s="209"/>
      <c r="Q431" s="209"/>
      <c r="R431" s="209"/>
      <c r="S431" s="209"/>
      <c r="T431" s="209"/>
      <c r="U431" s="209"/>
      <c r="V431" s="209"/>
      <c r="W431" s="209"/>
      <c r="X431" s="209"/>
      <c r="Y431" s="209"/>
      <c r="Z431" s="209"/>
      <c r="AA431" s="209"/>
      <c r="AB431" s="209"/>
      <c r="AC431" s="209"/>
      <c r="AD431" s="209"/>
      <c r="AG431" s="71" t="s">
        <v>372</v>
      </c>
      <c r="AH431" s="71">
        <f>COUNTBLANK(D436:AD460)</f>
        <v>675</v>
      </c>
    </row>
    <row r="432" spans="1:34" ht="15" customHeight="1" x14ac:dyDescent="0.2">
      <c r="C432" s="203" t="s">
        <v>348</v>
      </c>
      <c r="D432" s="203"/>
      <c r="E432" s="203"/>
      <c r="F432" s="203"/>
      <c r="G432" s="203"/>
      <c r="H432" s="203"/>
      <c r="I432" s="203"/>
      <c r="J432" s="203"/>
      <c r="K432" s="203"/>
      <c r="L432" s="203"/>
      <c r="M432" s="203"/>
      <c r="N432" s="203"/>
      <c r="O432" s="203"/>
      <c r="P432" s="203"/>
      <c r="Q432" s="203"/>
      <c r="R432" s="203"/>
      <c r="S432" s="203"/>
      <c r="T432" s="203"/>
      <c r="U432" s="203"/>
      <c r="V432" s="203"/>
      <c r="W432" s="203"/>
      <c r="X432" s="203"/>
      <c r="Y432" s="203"/>
      <c r="Z432" s="203"/>
      <c r="AA432" s="203"/>
      <c r="AB432" s="203"/>
      <c r="AC432" s="203"/>
      <c r="AD432" s="203"/>
    </row>
    <row r="433" spans="3:36" ht="24" customHeight="1" x14ac:dyDescent="0.2">
      <c r="C433" s="224" t="s">
        <v>361</v>
      </c>
      <c r="D433" s="224"/>
      <c r="E433" s="224"/>
      <c r="F433" s="224"/>
      <c r="G433" s="224"/>
      <c r="H433" s="224"/>
      <c r="I433" s="224"/>
      <c r="J433" s="224"/>
      <c r="K433" s="224"/>
      <c r="L433" s="224"/>
      <c r="M433" s="224"/>
      <c r="N433" s="224"/>
      <c r="O433" s="224"/>
      <c r="P433" s="224"/>
      <c r="Q433" s="224"/>
      <c r="R433" s="224"/>
      <c r="S433" s="224"/>
      <c r="T433" s="224"/>
      <c r="U433" s="224"/>
      <c r="V433" s="224"/>
      <c r="W433" s="224"/>
      <c r="X433" s="224"/>
      <c r="Y433" s="224"/>
      <c r="Z433" s="224"/>
      <c r="AA433" s="224"/>
      <c r="AB433" s="224"/>
      <c r="AC433" s="224"/>
      <c r="AD433" s="224"/>
    </row>
    <row r="434" spans="3:36" ht="15" customHeight="1" x14ac:dyDescent="0.2">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c r="AD434" s="100"/>
    </row>
    <row r="435" spans="3:36" ht="48" customHeight="1" x14ac:dyDescent="0.25">
      <c r="C435" s="202" t="s">
        <v>334</v>
      </c>
      <c r="D435" s="202"/>
      <c r="E435" s="202"/>
      <c r="F435" s="202"/>
      <c r="G435" s="202"/>
      <c r="H435" s="202"/>
      <c r="I435" s="202"/>
      <c r="J435" s="202"/>
      <c r="K435" s="202"/>
      <c r="L435" s="202"/>
      <c r="M435" s="202"/>
      <c r="N435" s="202"/>
      <c r="O435" s="202"/>
      <c r="P435" s="202"/>
      <c r="Q435" s="202"/>
      <c r="R435" s="202"/>
      <c r="S435" s="202"/>
      <c r="T435" s="202"/>
      <c r="U435" s="202"/>
      <c r="V435" s="202"/>
      <c r="W435" s="202" t="s">
        <v>97</v>
      </c>
      <c r="X435" s="202"/>
      <c r="Y435" s="202"/>
      <c r="Z435" s="202"/>
      <c r="AA435" s="202" t="s">
        <v>331</v>
      </c>
      <c r="AB435" s="202"/>
      <c r="AC435" s="202"/>
      <c r="AD435" s="202"/>
      <c r="AH435"/>
      <c r="AI435" s="94" t="s">
        <v>374</v>
      </c>
    </row>
    <row r="436" spans="3:36" ht="15" customHeight="1" x14ac:dyDescent="0.25">
      <c r="C436" s="95" t="s">
        <v>40</v>
      </c>
      <c r="D436" s="215"/>
      <c r="E436" s="215"/>
      <c r="F436" s="215"/>
      <c r="G436" s="215"/>
      <c r="H436" s="215"/>
      <c r="I436" s="215"/>
      <c r="J436" s="215"/>
      <c r="K436" s="215"/>
      <c r="L436" s="215"/>
      <c r="M436" s="215"/>
      <c r="N436" s="215"/>
      <c r="O436" s="215"/>
      <c r="P436" s="215"/>
      <c r="Q436" s="215"/>
      <c r="R436" s="215"/>
      <c r="S436" s="215"/>
      <c r="T436" s="215"/>
      <c r="U436" s="215"/>
      <c r="V436" s="215"/>
      <c r="W436" s="215"/>
      <c r="X436" s="215"/>
      <c r="Y436" s="215"/>
      <c r="Z436" s="215"/>
      <c r="AA436" s="215"/>
      <c r="AB436" s="215"/>
      <c r="AC436" s="215"/>
      <c r="AD436" s="215"/>
      <c r="AG436" s="71">
        <v>1</v>
      </c>
      <c r="AH436"/>
      <c r="AI436" s="71">
        <f>IF(OR($AH$431=675,AND(D436&lt;&gt;"",W436&lt;&gt;"",AA436&lt;&gt;""),AND(D436="",W436="",AA436="")),0,1)</f>
        <v>0</v>
      </c>
      <c r="AJ436" s="71" t="s">
        <v>367</v>
      </c>
    </row>
    <row r="437" spans="3:36" ht="15" customHeight="1" x14ac:dyDescent="0.25">
      <c r="C437" s="85" t="s">
        <v>41</v>
      </c>
      <c r="D437" s="215"/>
      <c r="E437" s="215"/>
      <c r="F437" s="215"/>
      <c r="G437" s="215"/>
      <c r="H437" s="215"/>
      <c r="I437" s="215"/>
      <c r="J437" s="215"/>
      <c r="K437" s="215"/>
      <c r="L437" s="215"/>
      <c r="M437" s="215"/>
      <c r="N437" s="215"/>
      <c r="O437" s="215"/>
      <c r="P437" s="215"/>
      <c r="Q437" s="215"/>
      <c r="R437" s="215"/>
      <c r="S437" s="215"/>
      <c r="T437" s="215"/>
      <c r="U437" s="215"/>
      <c r="V437" s="215"/>
      <c r="W437" s="215"/>
      <c r="X437" s="215"/>
      <c r="Y437" s="215"/>
      <c r="Z437" s="215"/>
      <c r="AA437" s="215"/>
      <c r="AB437" s="215"/>
      <c r="AC437" s="215"/>
      <c r="AD437" s="215"/>
      <c r="AG437" s="71">
        <v>2</v>
      </c>
      <c r="AH437"/>
      <c r="AI437" s="71">
        <f t="shared" ref="AI437:AI459" si="42">IF(OR($AH$431=675,AND(D437&lt;&gt;"",W437&lt;&gt;"",AA437&lt;&gt;""),AND(D437="",W437="",AA437="")),0,1)</f>
        <v>0</v>
      </c>
      <c r="AJ437" s="71">
        <v>1</v>
      </c>
    </row>
    <row r="438" spans="3:36" ht="15" customHeight="1" x14ac:dyDescent="0.25">
      <c r="C438" s="86" t="s">
        <v>42</v>
      </c>
      <c r="D438" s="215"/>
      <c r="E438" s="215"/>
      <c r="F438" s="215"/>
      <c r="G438" s="215"/>
      <c r="H438" s="215"/>
      <c r="I438" s="215"/>
      <c r="J438" s="215"/>
      <c r="K438" s="215"/>
      <c r="L438" s="215"/>
      <c r="M438" s="215"/>
      <c r="N438" s="215"/>
      <c r="O438" s="215"/>
      <c r="P438" s="215"/>
      <c r="Q438" s="215"/>
      <c r="R438" s="215"/>
      <c r="S438" s="215"/>
      <c r="T438" s="215"/>
      <c r="U438" s="215"/>
      <c r="V438" s="215"/>
      <c r="W438" s="215"/>
      <c r="X438" s="215"/>
      <c r="Y438" s="215"/>
      <c r="Z438" s="215"/>
      <c r="AA438" s="215"/>
      <c r="AB438" s="215"/>
      <c r="AC438" s="215"/>
      <c r="AD438" s="215"/>
      <c r="AG438" s="71">
        <v>3</v>
      </c>
      <c r="AH438"/>
      <c r="AI438" s="71">
        <f t="shared" si="42"/>
        <v>0</v>
      </c>
      <c r="AJ438" s="71">
        <v>2</v>
      </c>
    </row>
    <row r="439" spans="3:36" ht="15" customHeight="1" x14ac:dyDescent="0.25">
      <c r="C439" s="86" t="s">
        <v>43</v>
      </c>
      <c r="D439" s="215"/>
      <c r="E439" s="215"/>
      <c r="F439" s="215"/>
      <c r="G439" s="215"/>
      <c r="H439" s="215"/>
      <c r="I439" s="215"/>
      <c r="J439" s="215"/>
      <c r="K439" s="215"/>
      <c r="L439" s="215"/>
      <c r="M439" s="215"/>
      <c r="N439" s="215"/>
      <c r="O439" s="215"/>
      <c r="P439" s="215"/>
      <c r="Q439" s="215"/>
      <c r="R439" s="215"/>
      <c r="S439" s="215"/>
      <c r="T439" s="215"/>
      <c r="U439" s="215"/>
      <c r="V439" s="215"/>
      <c r="W439" s="215"/>
      <c r="X439" s="215"/>
      <c r="Y439" s="215"/>
      <c r="Z439" s="215"/>
      <c r="AA439" s="215"/>
      <c r="AB439" s="215"/>
      <c r="AC439" s="215"/>
      <c r="AD439" s="215"/>
      <c r="AG439" s="71">
        <v>4</v>
      </c>
      <c r="AH439"/>
      <c r="AI439" s="71">
        <f t="shared" si="42"/>
        <v>0</v>
      </c>
      <c r="AJ439" s="71">
        <v>3</v>
      </c>
    </row>
    <row r="440" spans="3:36" ht="15" customHeight="1" x14ac:dyDescent="0.25">
      <c r="C440" s="86" t="s">
        <v>44</v>
      </c>
      <c r="D440" s="215"/>
      <c r="E440" s="215"/>
      <c r="F440" s="215"/>
      <c r="G440" s="215"/>
      <c r="H440" s="215"/>
      <c r="I440" s="215"/>
      <c r="J440" s="215"/>
      <c r="K440" s="215"/>
      <c r="L440" s="215"/>
      <c r="M440" s="215"/>
      <c r="N440" s="215"/>
      <c r="O440" s="215"/>
      <c r="P440" s="215"/>
      <c r="Q440" s="215"/>
      <c r="R440" s="215"/>
      <c r="S440" s="215"/>
      <c r="T440" s="215"/>
      <c r="U440" s="215"/>
      <c r="V440" s="215"/>
      <c r="W440" s="215"/>
      <c r="X440" s="215"/>
      <c r="Y440" s="215"/>
      <c r="Z440" s="215"/>
      <c r="AA440" s="215"/>
      <c r="AB440" s="215"/>
      <c r="AC440" s="215"/>
      <c r="AD440" s="215"/>
      <c r="AG440" s="71">
        <v>5</v>
      </c>
      <c r="AH440"/>
      <c r="AI440" s="71">
        <f t="shared" si="42"/>
        <v>0</v>
      </c>
      <c r="AJ440" s="71">
        <v>4</v>
      </c>
    </row>
    <row r="441" spans="3:36" ht="15" customHeight="1" x14ac:dyDescent="0.25">
      <c r="C441" s="86" t="s">
        <v>45</v>
      </c>
      <c r="D441" s="215"/>
      <c r="E441" s="215"/>
      <c r="F441" s="215"/>
      <c r="G441" s="215"/>
      <c r="H441" s="215"/>
      <c r="I441" s="215"/>
      <c r="J441" s="215"/>
      <c r="K441" s="215"/>
      <c r="L441" s="215"/>
      <c r="M441" s="215"/>
      <c r="N441" s="215"/>
      <c r="O441" s="215"/>
      <c r="P441" s="215"/>
      <c r="Q441" s="215"/>
      <c r="R441" s="215"/>
      <c r="S441" s="215"/>
      <c r="T441" s="215"/>
      <c r="U441" s="215"/>
      <c r="V441" s="215"/>
      <c r="W441" s="215"/>
      <c r="X441" s="215"/>
      <c r="Y441" s="215"/>
      <c r="Z441" s="215"/>
      <c r="AA441" s="215"/>
      <c r="AB441" s="215"/>
      <c r="AC441" s="215"/>
      <c r="AD441" s="215"/>
      <c r="AG441" s="71">
        <v>6</v>
      </c>
      <c r="AH441"/>
      <c r="AI441" s="71">
        <f t="shared" si="42"/>
        <v>0</v>
      </c>
      <c r="AJ441" s="71">
        <v>5</v>
      </c>
    </row>
    <row r="442" spans="3:36" ht="15" customHeight="1" x14ac:dyDescent="0.25">
      <c r="C442" s="86" t="s">
        <v>46</v>
      </c>
      <c r="D442" s="215"/>
      <c r="E442" s="215"/>
      <c r="F442" s="215"/>
      <c r="G442" s="215"/>
      <c r="H442" s="215"/>
      <c r="I442" s="215"/>
      <c r="J442" s="215"/>
      <c r="K442" s="215"/>
      <c r="L442" s="215"/>
      <c r="M442" s="215"/>
      <c r="N442" s="215"/>
      <c r="O442" s="215"/>
      <c r="P442" s="215"/>
      <c r="Q442" s="215"/>
      <c r="R442" s="215"/>
      <c r="S442" s="215"/>
      <c r="T442" s="215"/>
      <c r="U442" s="215"/>
      <c r="V442" s="215"/>
      <c r="W442" s="215"/>
      <c r="X442" s="215"/>
      <c r="Y442" s="215"/>
      <c r="Z442" s="215"/>
      <c r="AA442" s="215"/>
      <c r="AB442" s="215"/>
      <c r="AC442" s="215"/>
      <c r="AD442" s="215"/>
      <c r="AG442" s="71">
        <v>7</v>
      </c>
      <c r="AH442"/>
      <c r="AI442" s="71">
        <f t="shared" si="42"/>
        <v>0</v>
      </c>
      <c r="AJ442" s="71">
        <v>6</v>
      </c>
    </row>
    <row r="443" spans="3:36" ht="15" customHeight="1" x14ac:dyDescent="0.25">
      <c r="C443" s="86" t="s">
        <v>47</v>
      </c>
      <c r="D443" s="215"/>
      <c r="E443" s="215"/>
      <c r="F443" s="215"/>
      <c r="G443" s="215"/>
      <c r="H443" s="215"/>
      <c r="I443" s="215"/>
      <c r="J443" s="215"/>
      <c r="K443" s="215"/>
      <c r="L443" s="215"/>
      <c r="M443" s="215"/>
      <c r="N443" s="215"/>
      <c r="O443" s="215"/>
      <c r="P443" s="215"/>
      <c r="Q443" s="215"/>
      <c r="R443" s="215"/>
      <c r="S443" s="215"/>
      <c r="T443" s="215"/>
      <c r="U443" s="215"/>
      <c r="V443" s="215"/>
      <c r="W443" s="215"/>
      <c r="X443" s="215"/>
      <c r="Y443" s="215"/>
      <c r="Z443" s="215"/>
      <c r="AA443" s="215"/>
      <c r="AB443" s="215"/>
      <c r="AC443" s="215"/>
      <c r="AD443" s="215"/>
      <c r="AG443" s="71">
        <v>8</v>
      </c>
      <c r="AH443"/>
      <c r="AI443" s="71">
        <f t="shared" si="42"/>
        <v>0</v>
      </c>
      <c r="AJ443" s="71">
        <v>7</v>
      </c>
    </row>
    <row r="444" spans="3:36" ht="15" customHeight="1" x14ac:dyDescent="0.25">
      <c r="C444" s="86" t="s">
        <v>48</v>
      </c>
      <c r="D444" s="215"/>
      <c r="E444" s="215"/>
      <c r="F444" s="215"/>
      <c r="G444" s="215"/>
      <c r="H444" s="215"/>
      <c r="I444" s="215"/>
      <c r="J444" s="215"/>
      <c r="K444" s="215"/>
      <c r="L444" s="215"/>
      <c r="M444" s="215"/>
      <c r="N444" s="215"/>
      <c r="O444" s="215"/>
      <c r="P444" s="215"/>
      <c r="Q444" s="215"/>
      <c r="R444" s="215"/>
      <c r="S444" s="215"/>
      <c r="T444" s="215"/>
      <c r="U444" s="215"/>
      <c r="V444" s="215"/>
      <c r="W444" s="215"/>
      <c r="X444" s="215"/>
      <c r="Y444" s="215"/>
      <c r="Z444" s="215"/>
      <c r="AA444" s="215"/>
      <c r="AB444" s="215"/>
      <c r="AC444" s="215"/>
      <c r="AD444" s="215"/>
      <c r="AG444" s="71">
        <v>9</v>
      </c>
      <c r="AH444"/>
      <c r="AI444" s="71">
        <f t="shared" si="42"/>
        <v>0</v>
      </c>
      <c r="AJ444" s="71">
        <v>8</v>
      </c>
    </row>
    <row r="445" spans="3:36" ht="15" customHeight="1" x14ac:dyDescent="0.25">
      <c r="C445" s="86" t="s">
        <v>49</v>
      </c>
      <c r="D445" s="215"/>
      <c r="E445" s="215"/>
      <c r="F445" s="215"/>
      <c r="G445" s="215"/>
      <c r="H445" s="215"/>
      <c r="I445" s="215"/>
      <c r="J445" s="215"/>
      <c r="K445" s="215"/>
      <c r="L445" s="215"/>
      <c r="M445" s="215"/>
      <c r="N445" s="215"/>
      <c r="O445" s="215"/>
      <c r="P445" s="215"/>
      <c r="Q445" s="215"/>
      <c r="R445" s="215"/>
      <c r="S445" s="215"/>
      <c r="T445" s="215"/>
      <c r="U445" s="215"/>
      <c r="V445" s="215"/>
      <c r="W445" s="215"/>
      <c r="X445" s="215"/>
      <c r="Y445" s="215"/>
      <c r="Z445" s="215"/>
      <c r="AA445" s="215"/>
      <c r="AB445" s="215"/>
      <c r="AC445" s="215"/>
      <c r="AD445" s="215"/>
      <c r="AG445" s="71">
        <v>10</v>
      </c>
      <c r="AH445"/>
      <c r="AI445" s="71">
        <f t="shared" si="42"/>
        <v>0</v>
      </c>
      <c r="AJ445" s="71">
        <v>9</v>
      </c>
    </row>
    <row r="446" spans="3:36" ht="15" customHeight="1" x14ac:dyDescent="0.25">
      <c r="C446" s="86" t="s">
        <v>50</v>
      </c>
      <c r="D446" s="215"/>
      <c r="E446" s="215"/>
      <c r="F446" s="215"/>
      <c r="G446" s="215"/>
      <c r="H446" s="215"/>
      <c r="I446" s="215"/>
      <c r="J446" s="215"/>
      <c r="K446" s="215"/>
      <c r="L446" s="215"/>
      <c r="M446" s="215"/>
      <c r="N446" s="215"/>
      <c r="O446" s="215"/>
      <c r="P446" s="215"/>
      <c r="Q446" s="215"/>
      <c r="R446" s="215"/>
      <c r="S446" s="215"/>
      <c r="T446" s="215"/>
      <c r="U446" s="215"/>
      <c r="V446" s="215"/>
      <c r="W446" s="215"/>
      <c r="X446" s="215"/>
      <c r="Y446" s="215"/>
      <c r="Z446" s="215"/>
      <c r="AA446" s="215"/>
      <c r="AB446" s="215"/>
      <c r="AC446" s="215"/>
      <c r="AD446" s="215"/>
      <c r="AG446" s="71">
        <v>11</v>
      </c>
      <c r="AH446"/>
      <c r="AI446" s="71">
        <f t="shared" si="42"/>
        <v>0</v>
      </c>
      <c r="AJ446" s="71">
        <v>10</v>
      </c>
    </row>
    <row r="447" spans="3:36" ht="15" customHeight="1" x14ac:dyDescent="0.25">
      <c r="C447" s="86" t="s">
        <v>51</v>
      </c>
      <c r="D447" s="215"/>
      <c r="E447" s="215"/>
      <c r="F447" s="215"/>
      <c r="G447" s="215"/>
      <c r="H447" s="215"/>
      <c r="I447" s="215"/>
      <c r="J447" s="215"/>
      <c r="K447" s="215"/>
      <c r="L447" s="215"/>
      <c r="M447" s="215"/>
      <c r="N447" s="215"/>
      <c r="O447" s="215"/>
      <c r="P447" s="215"/>
      <c r="Q447" s="215"/>
      <c r="R447" s="215"/>
      <c r="S447" s="215"/>
      <c r="T447" s="215"/>
      <c r="U447" s="215"/>
      <c r="V447" s="215"/>
      <c r="W447" s="215"/>
      <c r="X447" s="215"/>
      <c r="Y447" s="215"/>
      <c r="Z447" s="215"/>
      <c r="AA447" s="215"/>
      <c r="AB447" s="215"/>
      <c r="AC447" s="215"/>
      <c r="AD447" s="215"/>
      <c r="AG447" s="71">
        <v>12</v>
      </c>
      <c r="AH447"/>
      <c r="AI447" s="71">
        <f t="shared" si="42"/>
        <v>0</v>
      </c>
      <c r="AJ447" s="71">
        <v>11</v>
      </c>
    </row>
    <row r="448" spans="3:36" ht="15" customHeight="1" x14ac:dyDescent="0.25">
      <c r="C448" s="86" t="s">
        <v>52</v>
      </c>
      <c r="D448" s="215"/>
      <c r="E448" s="215"/>
      <c r="F448" s="215"/>
      <c r="G448" s="215"/>
      <c r="H448" s="215"/>
      <c r="I448" s="215"/>
      <c r="J448" s="215"/>
      <c r="K448" s="215"/>
      <c r="L448" s="215"/>
      <c r="M448" s="215"/>
      <c r="N448" s="215"/>
      <c r="O448" s="215"/>
      <c r="P448" s="215"/>
      <c r="Q448" s="215"/>
      <c r="R448" s="215"/>
      <c r="S448" s="215"/>
      <c r="T448" s="215"/>
      <c r="U448" s="215"/>
      <c r="V448" s="215"/>
      <c r="W448" s="215"/>
      <c r="X448" s="215"/>
      <c r="Y448" s="215"/>
      <c r="Z448" s="215"/>
      <c r="AA448" s="215"/>
      <c r="AB448" s="215"/>
      <c r="AC448" s="215"/>
      <c r="AD448" s="215"/>
      <c r="AG448" s="71">
        <v>13</v>
      </c>
      <c r="AH448"/>
      <c r="AI448" s="71">
        <f t="shared" si="42"/>
        <v>0</v>
      </c>
      <c r="AJ448" s="71">
        <v>12</v>
      </c>
    </row>
    <row r="449" spans="3:37" ht="15" customHeight="1" x14ac:dyDescent="0.25">
      <c r="C449" s="86" t="s">
        <v>53</v>
      </c>
      <c r="D449" s="215"/>
      <c r="E449" s="215"/>
      <c r="F449" s="215"/>
      <c r="G449" s="215"/>
      <c r="H449" s="215"/>
      <c r="I449" s="215"/>
      <c r="J449" s="215"/>
      <c r="K449" s="215"/>
      <c r="L449" s="215"/>
      <c r="M449" s="215"/>
      <c r="N449" s="215"/>
      <c r="O449" s="215"/>
      <c r="P449" s="215"/>
      <c r="Q449" s="215"/>
      <c r="R449" s="215"/>
      <c r="S449" s="215"/>
      <c r="T449" s="215"/>
      <c r="U449" s="215"/>
      <c r="V449" s="215"/>
      <c r="W449" s="215"/>
      <c r="X449" s="215"/>
      <c r="Y449" s="215"/>
      <c r="Z449" s="215"/>
      <c r="AA449" s="215"/>
      <c r="AB449" s="215"/>
      <c r="AC449" s="215"/>
      <c r="AD449" s="215"/>
      <c r="AG449" s="71">
        <v>14</v>
      </c>
      <c r="AH449"/>
      <c r="AI449" s="71">
        <f t="shared" si="42"/>
        <v>0</v>
      </c>
      <c r="AJ449" s="71">
        <v>13</v>
      </c>
    </row>
    <row r="450" spans="3:37" ht="15" customHeight="1" x14ac:dyDescent="0.25">
      <c r="C450" s="86" t="s">
        <v>54</v>
      </c>
      <c r="D450" s="215"/>
      <c r="E450" s="215"/>
      <c r="F450" s="215"/>
      <c r="G450" s="215"/>
      <c r="H450" s="215"/>
      <c r="I450" s="215"/>
      <c r="J450" s="215"/>
      <c r="K450" s="215"/>
      <c r="L450" s="215"/>
      <c r="M450" s="215"/>
      <c r="N450" s="215"/>
      <c r="O450" s="215"/>
      <c r="P450" s="215"/>
      <c r="Q450" s="215"/>
      <c r="R450" s="215"/>
      <c r="S450" s="215"/>
      <c r="T450" s="215"/>
      <c r="U450" s="215"/>
      <c r="V450" s="215"/>
      <c r="W450" s="215"/>
      <c r="X450" s="215"/>
      <c r="Y450" s="215"/>
      <c r="Z450" s="215"/>
      <c r="AA450" s="215"/>
      <c r="AB450" s="215"/>
      <c r="AC450" s="215"/>
      <c r="AD450" s="215"/>
      <c r="AG450" s="71">
        <v>15</v>
      </c>
      <c r="AH450"/>
      <c r="AI450" s="71">
        <f t="shared" si="42"/>
        <v>0</v>
      </c>
      <c r="AJ450" s="71">
        <v>14</v>
      </c>
    </row>
    <row r="451" spans="3:37" ht="15" customHeight="1" x14ac:dyDescent="0.25">
      <c r="C451" s="86" t="s">
        <v>55</v>
      </c>
      <c r="D451" s="215"/>
      <c r="E451" s="215"/>
      <c r="F451" s="215"/>
      <c r="G451" s="215"/>
      <c r="H451" s="215"/>
      <c r="I451" s="215"/>
      <c r="J451" s="215"/>
      <c r="K451" s="215"/>
      <c r="L451" s="215"/>
      <c r="M451" s="215"/>
      <c r="N451" s="215"/>
      <c r="O451" s="215"/>
      <c r="P451" s="215"/>
      <c r="Q451" s="215"/>
      <c r="R451" s="215"/>
      <c r="S451" s="215"/>
      <c r="T451" s="215"/>
      <c r="U451" s="215"/>
      <c r="V451" s="215"/>
      <c r="W451" s="215"/>
      <c r="X451" s="215"/>
      <c r="Y451" s="215"/>
      <c r="Z451" s="215"/>
      <c r="AA451" s="215"/>
      <c r="AB451" s="215"/>
      <c r="AC451" s="215"/>
      <c r="AD451" s="215"/>
      <c r="AG451" s="71">
        <v>16</v>
      </c>
      <c r="AH451"/>
      <c r="AI451" s="71">
        <f t="shared" si="42"/>
        <v>0</v>
      </c>
      <c r="AJ451" s="71">
        <v>15</v>
      </c>
    </row>
    <row r="452" spans="3:37" ht="15" customHeight="1" x14ac:dyDescent="0.25">
      <c r="C452" s="86" t="s">
        <v>56</v>
      </c>
      <c r="D452" s="215"/>
      <c r="E452" s="215"/>
      <c r="F452" s="215"/>
      <c r="G452" s="215"/>
      <c r="H452" s="215"/>
      <c r="I452" s="215"/>
      <c r="J452" s="215"/>
      <c r="K452" s="215"/>
      <c r="L452" s="215"/>
      <c r="M452" s="215"/>
      <c r="N452" s="215"/>
      <c r="O452" s="215"/>
      <c r="P452" s="215"/>
      <c r="Q452" s="215"/>
      <c r="R452" s="215"/>
      <c r="S452" s="215"/>
      <c r="T452" s="215"/>
      <c r="U452" s="215"/>
      <c r="V452" s="215"/>
      <c r="W452" s="215"/>
      <c r="X452" s="215"/>
      <c r="Y452" s="215"/>
      <c r="Z452" s="215"/>
      <c r="AA452" s="215"/>
      <c r="AB452" s="215"/>
      <c r="AC452" s="215"/>
      <c r="AD452" s="215"/>
      <c r="AG452" s="71">
        <v>17</v>
      </c>
      <c r="AH452"/>
      <c r="AI452" s="71">
        <f t="shared" si="42"/>
        <v>0</v>
      </c>
      <c r="AJ452" s="71">
        <v>16</v>
      </c>
    </row>
    <row r="453" spans="3:37" ht="15" customHeight="1" x14ac:dyDescent="0.25">
      <c r="C453" s="86" t="s">
        <v>57</v>
      </c>
      <c r="D453" s="215"/>
      <c r="E453" s="215"/>
      <c r="F453" s="215"/>
      <c r="G453" s="215"/>
      <c r="H453" s="215"/>
      <c r="I453" s="215"/>
      <c r="J453" s="215"/>
      <c r="K453" s="215"/>
      <c r="L453" s="215"/>
      <c r="M453" s="215"/>
      <c r="N453" s="215"/>
      <c r="O453" s="215"/>
      <c r="P453" s="215"/>
      <c r="Q453" s="215"/>
      <c r="R453" s="215"/>
      <c r="S453" s="215"/>
      <c r="T453" s="215"/>
      <c r="U453" s="215"/>
      <c r="V453" s="215"/>
      <c r="W453" s="215"/>
      <c r="X453" s="215"/>
      <c r="Y453" s="215"/>
      <c r="Z453" s="215"/>
      <c r="AA453" s="215"/>
      <c r="AB453" s="215"/>
      <c r="AC453" s="215"/>
      <c r="AD453" s="215"/>
      <c r="AG453" s="71">
        <v>18</v>
      </c>
      <c r="AH453"/>
      <c r="AI453" s="71">
        <f t="shared" si="42"/>
        <v>0</v>
      </c>
      <c r="AJ453" s="71">
        <v>17</v>
      </c>
    </row>
    <row r="454" spans="3:37" ht="15" customHeight="1" x14ac:dyDescent="0.25">
      <c r="C454" s="86" t="s">
        <v>58</v>
      </c>
      <c r="D454" s="215"/>
      <c r="E454" s="215"/>
      <c r="F454" s="215"/>
      <c r="G454" s="215"/>
      <c r="H454" s="215"/>
      <c r="I454" s="215"/>
      <c r="J454" s="215"/>
      <c r="K454" s="215"/>
      <c r="L454" s="215"/>
      <c r="M454" s="215"/>
      <c r="N454" s="215"/>
      <c r="O454" s="215"/>
      <c r="P454" s="215"/>
      <c r="Q454" s="215"/>
      <c r="R454" s="215"/>
      <c r="S454" s="215"/>
      <c r="T454" s="215"/>
      <c r="U454" s="215"/>
      <c r="V454" s="215"/>
      <c r="W454" s="215"/>
      <c r="X454" s="215"/>
      <c r="Y454" s="215"/>
      <c r="Z454" s="215"/>
      <c r="AA454" s="215"/>
      <c r="AB454" s="215"/>
      <c r="AC454" s="215"/>
      <c r="AD454" s="215"/>
      <c r="AG454" s="71">
        <v>19</v>
      </c>
      <c r="AH454"/>
      <c r="AI454" s="71">
        <f t="shared" si="42"/>
        <v>0</v>
      </c>
      <c r="AJ454" s="71">
        <v>18</v>
      </c>
    </row>
    <row r="455" spans="3:37" ht="15" customHeight="1" x14ac:dyDescent="0.25">
      <c r="C455" s="86" t="s">
        <v>59</v>
      </c>
      <c r="D455" s="215"/>
      <c r="E455" s="215"/>
      <c r="F455" s="215"/>
      <c r="G455" s="215"/>
      <c r="H455" s="215"/>
      <c r="I455" s="215"/>
      <c r="J455" s="215"/>
      <c r="K455" s="215"/>
      <c r="L455" s="215"/>
      <c r="M455" s="215"/>
      <c r="N455" s="215"/>
      <c r="O455" s="215"/>
      <c r="P455" s="215"/>
      <c r="Q455" s="215"/>
      <c r="R455" s="215"/>
      <c r="S455" s="215"/>
      <c r="T455" s="215"/>
      <c r="U455" s="215"/>
      <c r="V455" s="215"/>
      <c r="W455" s="215"/>
      <c r="X455" s="215"/>
      <c r="Y455" s="215"/>
      <c r="Z455" s="215"/>
      <c r="AA455" s="215"/>
      <c r="AB455" s="215"/>
      <c r="AC455" s="215"/>
      <c r="AD455" s="215"/>
      <c r="AG455" s="71">
        <v>20</v>
      </c>
      <c r="AH455"/>
      <c r="AI455" s="71">
        <f t="shared" si="42"/>
        <v>0</v>
      </c>
      <c r="AJ455" s="71">
        <v>19</v>
      </c>
    </row>
    <row r="456" spans="3:37" ht="15" customHeight="1" x14ac:dyDescent="0.25">
      <c r="C456" s="86" t="s">
        <v>60</v>
      </c>
      <c r="D456" s="215"/>
      <c r="E456" s="215"/>
      <c r="F456" s="215"/>
      <c r="G456" s="215"/>
      <c r="H456" s="215"/>
      <c r="I456" s="215"/>
      <c r="J456" s="215"/>
      <c r="K456" s="215"/>
      <c r="L456" s="215"/>
      <c r="M456" s="215"/>
      <c r="N456" s="215"/>
      <c r="O456" s="215"/>
      <c r="P456" s="215"/>
      <c r="Q456" s="215"/>
      <c r="R456" s="215"/>
      <c r="S456" s="215"/>
      <c r="T456" s="215"/>
      <c r="U456" s="215"/>
      <c r="V456" s="215"/>
      <c r="W456" s="215"/>
      <c r="X456" s="215"/>
      <c r="Y456" s="215"/>
      <c r="Z456" s="215"/>
      <c r="AA456" s="215"/>
      <c r="AB456" s="215"/>
      <c r="AC456" s="215"/>
      <c r="AD456" s="215"/>
      <c r="AG456" s="71">
        <v>21</v>
      </c>
      <c r="AH456"/>
      <c r="AI456" s="71">
        <f t="shared" si="42"/>
        <v>0</v>
      </c>
      <c r="AJ456" s="71">
        <v>20</v>
      </c>
    </row>
    <row r="457" spans="3:37" ht="15" customHeight="1" x14ac:dyDescent="0.25">
      <c r="C457" s="86" t="s">
        <v>61</v>
      </c>
      <c r="D457" s="215"/>
      <c r="E457" s="215"/>
      <c r="F457" s="215"/>
      <c r="G457" s="215"/>
      <c r="H457" s="215"/>
      <c r="I457" s="215"/>
      <c r="J457" s="215"/>
      <c r="K457" s="215"/>
      <c r="L457" s="215"/>
      <c r="M457" s="215"/>
      <c r="N457" s="215"/>
      <c r="O457" s="215"/>
      <c r="P457" s="215"/>
      <c r="Q457" s="215"/>
      <c r="R457" s="215"/>
      <c r="S457" s="215"/>
      <c r="T457" s="215"/>
      <c r="U457" s="215"/>
      <c r="V457" s="215"/>
      <c r="W457" s="215"/>
      <c r="X457" s="215"/>
      <c r="Y457" s="215"/>
      <c r="Z457" s="215"/>
      <c r="AA457" s="215"/>
      <c r="AB457" s="215"/>
      <c r="AC457" s="215"/>
      <c r="AD457" s="215"/>
      <c r="AG457" s="71">
        <v>22</v>
      </c>
      <c r="AH457"/>
      <c r="AI457" s="71">
        <f t="shared" si="42"/>
        <v>0</v>
      </c>
      <c r="AJ457" s="71">
        <v>21</v>
      </c>
    </row>
    <row r="458" spans="3:37" ht="15" customHeight="1" x14ac:dyDescent="0.25">
      <c r="C458" s="86" t="s">
        <v>62</v>
      </c>
      <c r="D458" s="215"/>
      <c r="E458" s="215"/>
      <c r="F458" s="215"/>
      <c r="G458" s="215"/>
      <c r="H458" s="215"/>
      <c r="I458" s="215"/>
      <c r="J458" s="215"/>
      <c r="K458" s="215"/>
      <c r="L458" s="215"/>
      <c r="M458" s="215"/>
      <c r="N458" s="215"/>
      <c r="O458" s="215"/>
      <c r="P458" s="215"/>
      <c r="Q458" s="215"/>
      <c r="R458" s="215"/>
      <c r="S458" s="215"/>
      <c r="T458" s="215"/>
      <c r="U458" s="215"/>
      <c r="V458" s="215"/>
      <c r="W458" s="215"/>
      <c r="X458" s="215"/>
      <c r="Y458" s="215"/>
      <c r="Z458" s="215"/>
      <c r="AA458" s="215"/>
      <c r="AB458" s="215"/>
      <c r="AC458" s="215"/>
      <c r="AD458" s="215"/>
      <c r="AG458" s="71">
        <v>23</v>
      </c>
      <c r="AH458"/>
      <c r="AI458" s="71">
        <f t="shared" si="42"/>
        <v>0</v>
      </c>
      <c r="AJ458" s="71">
        <v>22</v>
      </c>
    </row>
    <row r="459" spans="3:37" ht="15" customHeight="1" x14ac:dyDescent="0.25">
      <c r="C459" s="86" t="s">
        <v>63</v>
      </c>
      <c r="D459" s="215"/>
      <c r="E459" s="215"/>
      <c r="F459" s="215"/>
      <c r="G459" s="215"/>
      <c r="H459" s="215"/>
      <c r="I459" s="215"/>
      <c r="J459" s="215"/>
      <c r="K459" s="215"/>
      <c r="L459" s="215"/>
      <c r="M459" s="215"/>
      <c r="N459" s="215"/>
      <c r="O459" s="215"/>
      <c r="P459" s="215"/>
      <c r="Q459" s="215"/>
      <c r="R459" s="215"/>
      <c r="S459" s="215"/>
      <c r="T459" s="215"/>
      <c r="U459" s="215"/>
      <c r="V459" s="215"/>
      <c r="W459" s="215"/>
      <c r="X459" s="215"/>
      <c r="Y459" s="215"/>
      <c r="Z459" s="215"/>
      <c r="AA459" s="215"/>
      <c r="AB459" s="215"/>
      <c r="AC459" s="215"/>
      <c r="AD459" s="215"/>
      <c r="AG459" s="71">
        <v>24</v>
      </c>
      <c r="AH459"/>
      <c r="AI459" s="71">
        <f t="shared" si="42"/>
        <v>0</v>
      </c>
      <c r="AJ459" s="71">
        <v>23</v>
      </c>
    </row>
    <row r="460" spans="3:37" ht="15" customHeight="1" x14ac:dyDescent="0.25">
      <c r="C460" s="86" t="s">
        <v>127</v>
      </c>
      <c r="D460" s="215"/>
      <c r="E460" s="215"/>
      <c r="F460" s="215"/>
      <c r="G460" s="215"/>
      <c r="H460" s="215"/>
      <c r="I460" s="215"/>
      <c r="J460" s="215"/>
      <c r="K460" s="215"/>
      <c r="L460" s="215"/>
      <c r="M460" s="215"/>
      <c r="N460" s="215"/>
      <c r="O460" s="215"/>
      <c r="P460" s="215"/>
      <c r="Q460" s="215"/>
      <c r="R460" s="215"/>
      <c r="S460" s="215"/>
      <c r="T460" s="215"/>
      <c r="U460" s="215"/>
      <c r="V460" s="215"/>
      <c r="W460" s="215"/>
      <c r="X460" s="215"/>
      <c r="Y460" s="215"/>
      <c r="Z460" s="215"/>
      <c r="AA460" s="215"/>
      <c r="AB460" s="215"/>
      <c r="AC460" s="215"/>
      <c r="AD460" s="215"/>
      <c r="AG460" s="71">
        <v>25</v>
      </c>
      <c r="AH460"/>
      <c r="AI460" s="71">
        <f>IF(OR($AH$431=675,AND(D460&lt;&gt;"",W460&lt;&gt;"",AA460&lt;&gt;""),AND(D460="",W460="",AA460="")),0,1)</f>
        <v>0</v>
      </c>
      <c r="AJ460" s="71">
        <v>24</v>
      </c>
      <c r="AK460" s="94">
        <f>IF(OR(AH431=675,AND(W460="NA",D460="Resto de trámites",AA460&lt;&gt;"NA"),AND(W460&lt;&gt;"NA",D460&lt;&gt;"Resto de trámites",AA460&lt;&gt;"NA")),0,1)</f>
        <v>0</v>
      </c>
    </row>
    <row r="461" spans="3:37" ht="15" customHeight="1" x14ac:dyDescent="0.25">
      <c r="C461" s="98"/>
      <c r="D461" s="101"/>
      <c r="E461" s="101"/>
      <c r="F461" s="101"/>
      <c r="G461" s="101"/>
      <c r="H461" s="101"/>
      <c r="I461" s="101"/>
      <c r="J461" s="101"/>
      <c r="K461" s="101"/>
      <c r="L461" s="101"/>
      <c r="M461" s="101"/>
      <c r="N461" s="101"/>
      <c r="O461" s="101"/>
      <c r="P461" s="101"/>
      <c r="Q461" s="101"/>
      <c r="R461" s="101"/>
      <c r="S461" s="101"/>
      <c r="T461" s="101"/>
      <c r="U461" s="101"/>
      <c r="V461" s="101"/>
      <c r="W461" s="84"/>
      <c r="X461" s="84"/>
      <c r="Y461" s="102"/>
      <c r="Z461" s="54" t="s">
        <v>86</v>
      </c>
      <c r="AA461" s="202">
        <f>IF(AND(SUM(AA436:AD460)=0,COUNTIF(AA436:AD460,"NS")&gt;0),"NS",SUM(AA436:AD460))</f>
        <v>0</v>
      </c>
      <c r="AB461" s="202"/>
      <c r="AC461" s="202"/>
      <c r="AD461" s="202"/>
      <c r="AG461" s="71">
        <v>26</v>
      </c>
      <c r="AH461"/>
      <c r="AI461" s="94">
        <f>SUM(AI436:AI460)</f>
        <v>0</v>
      </c>
      <c r="AJ461" s="71">
        <v>25</v>
      </c>
    </row>
    <row r="462" spans="3:37" ht="15" customHeight="1" x14ac:dyDescent="0.2">
      <c r="C462" s="98"/>
      <c r="D462" s="101"/>
      <c r="E462" s="101"/>
      <c r="F462" s="101"/>
      <c r="G462" s="101"/>
      <c r="H462" s="101"/>
      <c r="I462" s="101"/>
      <c r="J462" s="101"/>
      <c r="K462" s="101"/>
      <c r="L462" s="101"/>
      <c r="M462" s="101"/>
      <c r="N462" s="101"/>
      <c r="O462" s="101"/>
      <c r="P462" s="101"/>
      <c r="Q462" s="101"/>
      <c r="R462" s="101"/>
      <c r="S462" s="101"/>
      <c r="T462" s="101"/>
      <c r="U462" s="101"/>
      <c r="V462" s="101"/>
      <c r="W462" s="84"/>
      <c r="X462" s="84"/>
      <c r="Y462" s="102"/>
      <c r="Z462" s="102"/>
      <c r="AA462" s="84"/>
      <c r="AB462" s="84"/>
      <c r="AC462" s="84"/>
      <c r="AD462" s="84"/>
      <c r="AG462" s="71">
        <v>27</v>
      </c>
      <c r="AJ462" s="71">
        <v>26</v>
      </c>
    </row>
    <row r="463" spans="3:37" ht="45" customHeight="1" x14ac:dyDescent="0.2">
      <c r="C463" s="226" t="s">
        <v>336</v>
      </c>
      <c r="D463" s="227"/>
      <c r="E463" s="227"/>
      <c r="F463" s="213"/>
      <c r="G463" s="213"/>
      <c r="H463" s="213"/>
      <c r="I463" s="213"/>
      <c r="J463" s="213"/>
      <c r="K463" s="213"/>
      <c r="L463" s="213"/>
      <c r="M463" s="213"/>
      <c r="N463" s="213"/>
      <c r="O463" s="213"/>
      <c r="P463" s="213"/>
      <c r="Q463" s="213"/>
      <c r="R463" s="213"/>
      <c r="S463" s="213"/>
      <c r="T463" s="213"/>
      <c r="U463" s="213"/>
      <c r="V463" s="213"/>
      <c r="W463" s="213"/>
      <c r="X463" s="213"/>
      <c r="Y463" s="213"/>
      <c r="Z463" s="213"/>
      <c r="AA463" s="213"/>
      <c r="AB463" s="213"/>
      <c r="AC463" s="213"/>
      <c r="AD463" s="213"/>
      <c r="AJ463" s="71">
        <v>27</v>
      </c>
    </row>
    <row r="464" spans="3:37" ht="15" customHeight="1" x14ac:dyDescent="0.2"/>
    <row r="465" spans="2:30" ht="15" customHeight="1" x14ac:dyDescent="0.2">
      <c r="C465" s="202" t="s">
        <v>208</v>
      </c>
      <c r="D465" s="202"/>
      <c r="E465" s="202"/>
      <c r="F465" s="202"/>
      <c r="G465" s="202"/>
      <c r="H465" s="202"/>
      <c r="I465" s="202"/>
      <c r="J465" s="202"/>
      <c r="K465" s="202"/>
      <c r="L465" s="202"/>
      <c r="M465" s="202"/>
      <c r="N465" s="202"/>
      <c r="O465" s="202"/>
      <c r="P465" s="202"/>
      <c r="Q465" s="202"/>
      <c r="R465" s="202"/>
      <c r="S465" s="202"/>
      <c r="T465" s="202"/>
      <c r="U465" s="202"/>
      <c r="V465" s="202"/>
      <c r="W465" s="202"/>
      <c r="X465" s="202"/>
      <c r="Y465" s="202"/>
      <c r="Z465" s="202"/>
      <c r="AA465" s="202"/>
      <c r="AB465" s="202"/>
      <c r="AC465" s="202"/>
      <c r="AD465" s="202"/>
    </row>
    <row r="466" spans="2:30" ht="15" customHeight="1" x14ac:dyDescent="0.2">
      <c r="C466" s="103" t="s">
        <v>40</v>
      </c>
      <c r="D466" s="225" t="s">
        <v>100</v>
      </c>
      <c r="E466" s="225"/>
      <c r="F466" s="225"/>
      <c r="G466" s="225"/>
      <c r="H466" s="225"/>
      <c r="I466" s="225"/>
      <c r="J466" s="225"/>
      <c r="K466" s="225"/>
      <c r="L466" s="225"/>
      <c r="M466" s="104" t="s">
        <v>49</v>
      </c>
      <c r="N466" s="225" t="s">
        <v>105</v>
      </c>
      <c r="O466" s="225"/>
      <c r="P466" s="225"/>
      <c r="Q466" s="225"/>
      <c r="R466" s="225"/>
      <c r="S466" s="225"/>
      <c r="T466" s="95" t="s">
        <v>58</v>
      </c>
      <c r="U466" s="225" t="s">
        <v>114</v>
      </c>
      <c r="V466" s="225"/>
      <c r="W466" s="225"/>
      <c r="X466" s="225"/>
      <c r="Y466" s="225"/>
      <c r="Z466" s="225"/>
      <c r="AA466" s="225"/>
      <c r="AB466" s="225"/>
      <c r="AC466" s="225"/>
      <c r="AD466" s="225"/>
    </row>
    <row r="467" spans="2:30" ht="24" customHeight="1" x14ac:dyDescent="0.2">
      <c r="C467" s="105" t="s">
        <v>41</v>
      </c>
      <c r="D467" s="225" t="s">
        <v>209</v>
      </c>
      <c r="E467" s="225"/>
      <c r="F467" s="225"/>
      <c r="G467" s="225"/>
      <c r="H467" s="225"/>
      <c r="I467" s="225"/>
      <c r="J467" s="225"/>
      <c r="K467" s="225"/>
      <c r="L467" s="225"/>
      <c r="M467" s="106" t="s">
        <v>50</v>
      </c>
      <c r="N467" s="225" t="s">
        <v>106</v>
      </c>
      <c r="O467" s="225"/>
      <c r="P467" s="225"/>
      <c r="Q467" s="225"/>
      <c r="R467" s="225"/>
      <c r="S467" s="225"/>
      <c r="T467" s="95" t="s">
        <v>59</v>
      </c>
      <c r="U467" s="225" t="s">
        <v>115</v>
      </c>
      <c r="V467" s="225"/>
      <c r="W467" s="225"/>
      <c r="X467" s="225"/>
      <c r="Y467" s="225"/>
      <c r="Z467" s="225"/>
      <c r="AA467" s="225"/>
      <c r="AB467" s="225"/>
      <c r="AC467" s="225"/>
      <c r="AD467" s="225"/>
    </row>
    <row r="468" spans="2:30" ht="24" customHeight="1" x14ac:dyDescent="0.2">
      <c r="C468" s="107" t="s">
        <v>42</v>
      </c>
      <c r="D468" s="225" t="s">
        <v>132</v>
      </c>
      <c r="E468" s="225"/>
      <c r="F468" s="225"/>
      <c r="G468" s="225"/>
      <c r="H468" s="225"/>
      <c r="I468" s="225"/>
      <c r="J468" s="225"/>
      <c r="K468" s="225"/>
      <c r="L468" s="225"/>
      <c r="M468" s="106" t="s">
        <v>51</v>
      </c>
      <c r="N468" s="225" t="s">
        <v>130</v>
      </c>
      <c r="O468" s="225"/>
      <c r="P468" s="225"/>
      <c r="Q468" s="225"/>
      <c r="R468" s="225"/>
      <c r="S468" s="225"/>
      <c r="T468" s="95" t="s">
        <v>99</v>
      </c>
      <c r="U468" s="225" t="s">
        <v>116</v>
      </c>
      <c r="V468" s="225"/>
      <c r="W468" s="225"/>
      <c r="X468" s="225"/>
      <c r="Y468" s="225"/>
      <c r="Z468" s="225"/>
      <c r="AA468" s="225"/>
      <c r="AB468" s="225"/>
      <c r="AC468" s="225"/>
      <c r="AD468" s="225"/>
    </row>
    <row r="469" spans="2:30" ht="15" customHeight="1" x14ac:dyDescent="0.2">
      <c r="C469" s="107" t="s">
        <v>43</v>
      </c>
      <c r="D469" s="225" t="s">
        <v>129</v>
      </c>
      <c r="E469" s="225"/>
      <c r="F469" s="225"/>
      <c r="G469" s="225"/>
      <c r="H469" s="225"/>
      <c r="I469" s="225"/>
      <c r="J469" s="225"/>
      <c r="K469" s="225"/>
      <c r="L469" s="225"/>
      <c r="M469" s="106" t="s">
        <v>52</v>
      </c>
      <c r="N469" s="225" t="s">
        <v>108</v>
      </c>
      <c r="O469" s="225"/>
      <c r="P469" s="225"/>
      <c r="Q469" s="225"/>
      <c r="R469" s="225"/>
      <c r="S469" s="225"/>
      <c r="T469" s="95" t="s">
        <v>61</v>
      </c>
      <c r="U469" s="225" t="s">
        <v>117</v>
      </c>
      <c r="V469" s="225"/>
      <c r="W469" s="225"/>
      <c r="X469" s="225"/>
      <c r="Y469" s="225"/>
      <c r="Z469" s="225"/>
      <c r="AA469" s="225"/>
      <c r="AB469" s="225"/>
      <c r="AC469" s="225"/>
      <c r="AD469" s="225"/>
    </row>
    <row r="470" spans="2:30" ht="24" customHeight="1" x14ac:dyDescent="0.2">
      <c r="C470" s="107" t="s">
        <v>44</v>
      </c>
      <c r="D470" s="225" t="s">
        <v>210</v>
      </c>
      <c r="E470" s="225"/>
      <c r="F470" s="225"/>
      <c r="G470" s="225"/>
      <c r="H470" s="225"/>
      <c r="I470" s="225"/>
      <c r="J470" s="225"/>
      <c r="K470" s="225"/>
      <c r="L470" s="225"/>
      <c r="M470" s="106" t="s">
        <v>53</v>
      </c>
      <c r="N470" s="225" t="s">
        <v>109</v>
      </c>
      <c r="O470" s="225"/>
      <c r="P470" s="225"/>
      <c r="Q470" s="225"/>
      <c r="R470" s="225"/>
      <c r="S470" s="225"/>
      <c r="T470" s="95" t="s">
        <v>62</v>
      </c>
      <c r="U470" s="225" t="s">
        <v>131</v>
      </c>
      <c r="V470" s="225"/>
      <c r="W470" s="225"/>
      <c r="X470" s="225"/>
      <c r="Y470" s="225"/>
      <c r="Z470" s="225"/>
      <c r="AA470" s="225"/>
      <c r="AB470" s="225"/>
      <c r="AC470" s="225"/>
      <c r="AD470" s="225"/>
    </row>
    <row r="471" spans="2:30" ht="15" customHeight="1" x14ac:dyDescent="0.2">
      <c r="C471" s="107" t="s">
        <v>45</v>
      </c>
      <c r="D471" s="225" t="s">
        <v>102</v>
      </c>
      <c r="E471" s="225"/>
      <c r="F471" s="225"/>
      <c r="G471" s="225"/>
      <c r="H471" s="225"/>
      <c r="I471" s="225"/>
      <c r="J471" s="225"/>
      <c r="K471" s="225"/>
      <c r="L471" s="225"/>
      <c r="M471" s="106" t="s">
        <v>54</v>
      </c>
      <c r="N471" s="225" t="s">
        <v>110</v>
      </c>
      <c r="O471" s="225"/>
      <c r="P471" s="225"/>
      <c r="Q471" s="225"/>
      <c r="R471" s="225"/>
      <c r="S471" s="225"/>
      <c r="T471" s="95" t="s">
        <v>63</v>
      </c>
      <c r="U471" s="225" t="s">
        <v>119</v>
      </c>
      <c r="V471" s="225"/>
      <c r="W471" s="225"/>
      <c r="X471" s="225"/>
      <c r="Y471" s="225"/>
      <c r="Z471" s="225"/>
      <c r="AA471" s="225"/>
      <c r="AB471" s="225"/>
      <c r="AC471" s="225"/>
      <c r="AD471" s="225"/>
    </row>
    <row r="472" spans="2:30" ht="24" customHeight="1" x14ac:dyDescent="0.2">
      <c r="C472" s="107" t="s">
        <v>46</v>
      </c>
      <c r="D472" s="225" t="s">
        <v>133</v>
      </c>
      <c r="E472" s="225"/>
      <c r="F472" s="225"/>
      <c r="G472" s="225"/>
      <c r="H472" s="225"/>
      <c r="I472" s="225"/>
      <c r="J472" s="225"/>
      <c r="K472" s="225"/>
      <c r="L472" s="225"/>
      <c r="M472" s="106" t="s">
        <v>55</v>
      </c>
      <c r="N472" s="225" t="s">
        <v>111</v>
      </c>
      <c r="O472" s="225"/>
      <c r="P472" s="225"/>
      <c r="Q472" s="225"/>
      <c r="R472" s="225"/>
      <c r="S472" s="225"/>
      <c r="T472" s="95" t="s">
        <v>64</v>
      </c>
      <c r="U472" s="225" t="s">
        <v>120</v>
      </c>
      <c r="V472" s="225"/>
      <c r="W472" s="225"/>
      <c r="X472" s="225"/>
      <c r="Y472" s="225"/>
      <c r="Z472" s="225"/>
      <c r="AA472" s="225"/>
      <c r="AB472" s="225"/>
      <c r="AC472" s="225"/>
      <c r="AD472" s="225"/>
    </row>
    <row r="473" spans="2:30" ht="15" customHeight="1" x14ac:dyDescent="0.2">
      <c r="C473" s="107" t="s">
        <v>47</v>
      </c>
      <c r="D473" s="225" t="s">
        <v>103</v>
      </c>
      <c r="E473" s="225"/>
      <c r="F473" s="225"/>
      <c r="G473" s="225"/>
      <c r="H473" s="225"/>
      <c r="I473" s="225"/>
      <c r="J473" s="225"/>
      <c r="K473" s="225"/>
      <c r="L473" s="225"/>
      <c r="M473" s="106" t="s">
        <v>56</v>
      </c>
      <c r="N473" s="225" t="s">
        <v>112</v>
      </c>
      <c r="O473" s="225"/>
      <c r="P473" s="225"/>
      <c r="Q473" s="225"/>
      <c r="R473" s="225"/>
      <c r="S473" s="225"/>
      <c r="T473" s="95" t="s">
        <v>65</v>
      </c>
      <c r="U473" s="225" t="s">
        <v>121</v>
      </c>
      <c r="V473" s="225"/>
      <c r="W473" s="225"/>
      <c r="X473" s="225"/>
      <c r="Y473" s="225"/>
      <c r="Z473" s="225"/>
      <c r="AA473" s="225"/>
      <c r="AB473" s="225"/>
      <c r="AC473" s="225"/>
      <c r="AD473" s="225"/>
    </row>
    <row r="474" spans="2:30" ht="15" customHeight="1" x14ac:dyDescent="0.2">
      <c r="C474" s="107" t="s">
        <v>48</v>
      </c>
      <c r="D474" s="225" t="s">
        <v>104</v>
      </c>
      <c r="E474" s="225"/>
      <c r="F474" s="225"/>
      <c r="G474" s="225"/>
      <c r="H474" s="225"/>
      <c r="I474" s="225"/>
      <c r="J474" s="225"/>
      <c r="K474" s="225"/>
      <c r="L474" s="225"/>
      <c r="M474" s="106" t="s">
        <v>57</v>
      </c>
      <c r="N474" s="225" t="s">
        <v>113</v>
      </c>
      <c r="O474" s="225"/>
      <c r="P474" s="225"/>
      <c r="Q474" s="225"/>
      <c r="R474" s="225"/>
      <c r="S474" s="225"/>
      <c r="T474" s="95" t="s">
        <v>128</v>
      </c>
      <c r="U474" s="225" t="s">
        <v>206</v>
      </c>
      <c r="V474" s="225"/>
      <c r="W474" s="225"/>
      <c r="X474" s="225"/>
      <c r="Y474" s="225"/>
      <c r="Z474" s="225"/>
      <c r="AA474" s="225"/>
      <c r="AB474" s="225"/>
      <c r="AC474" s="225"/>
      <c r="AD474" s="225"/>
    </row>
    <row r="475" spans="2:30" x14ac:dyDescent="0.2">
      <c r="B475" s="170" t="str">
        <f>IF(AK460=0,"","Error: Si tiene más de 25 trámites, siga la instrucción correspondiente")</f>
        <v/>
      </c>
      <c r="C475" s="170"/>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row>
    <row r="476" spans="2:30" x14ac:dyDescent="0.2">
      <c r="B476" s="170" t="str">
        <f>IF(OR(AND(COUNTIF(W436:Z460,27)&gt;0,F463&lt;&gt;""),AND(COUNTIF(W436:Z460,27)=0,F463="")),"","Error: Debe especificar el otro")</f>
        <v/>
      </c>
      <c r="C476" s="170"/>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row>
    <row r="477" spans="2:30" x14ac:dyDescent="0.2">
      <c r="B477" s="171" t="str">
        <f>IF(AI461=0,"","Error: Debe completar toda la información requerida")</f>
        <v/>
      </c>
      <c r="C477" s="171"/>
      <c r="D477" s="171"/>
      <c r="E477" s="171"/>
      <c r="F477" s="171"/>
      <c r="G477" s="171"/>
      <c r="H477" s="171"/>
      <c r="I477" s="171"/>
      <c r="J477" s="171"/>
      <c r="K477" s="171"/>
      <c r="L477" s="171"/>
      <c r="M477" s="171"/>
      <c r="N477" s="171"/>
      <c r="O477" s="171"/>
      <c r="P477" s="171"/>
      <c r="Q477" s="171"/>
      <c r="R477" s="171"/>
      <c r="S477" s="171"/>
      <c r="T477" s="171"/>
      <c r="U477" s="171"/>
      <c r="V477" s="171"/>
      <c r="W477" s="171"/>
      <c r="X477" s="171"/>
      <c r="Y477" s="171"/>
      <c r="Z477" s="171"/>
      <c r="AA477" s="171"/>
      <c r="AB477" s="171"/>
      <c r="AC477" s="171"/>
      <c r="AD477" s="171"/>
    </row>
    <row r="478" spans="2:30" hidden="1" x14ac:dyDescent="0.2"/>
    <row r="479" spans="2:30" hidden="1" x14ac:dyDescent="0.2"/>
    <row r="480" spans="2:3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sheetData>
  <sheetProtection algorithmName="SHA-512" hashValue="NNoQRVDEERLNowU1hM+SLymR6bJDAGQrDaogYvr3f8UIxJcIpTzpus5e08u/SuJtBJdckrjWYCYTk4qbg4JTNQ==" saltValue="y4xhzwkPQyUMLK/iHV4ltw==" spinCount="100000" sheet="1" objects="1" scenarios="1"/>
  <mergeCells count="2048">
    <mergeCell ref="C334:AD334"/>
    <mergeCell ref="C378:AD378"/>
    <mergeCell ref="C377:AD377"/>
    <mergeCell ref="C375:AD375"/>
    <mergeCell ref="C376:AD376"/>
    <mergeCell ref="Q338:V338"/>
    <mergeCell ref="Q339:V339"/>
    <mergeCell ref="Q340:V340"/>
    <mergeCell ref="Q341:V341"/>
    <mergeCell ref="Q342:V342"/>
    <mergeCell ref="Q343:V343"/>
    <mergeCell ref="Q344:V344"/>
    <mergeCell ref="Q345:V345"/>
    <mergeCell ref="Q346:V346"/>
    <mergeCell ref="O338:P338"/>
    <mergeCell ref="O339:P339"/>
    <mergeCell ref="O340:P340"/>
    <mergeCell ref="O341:P341"/>
    <mergeCell ref="O342:P342"/>
    <mergeCell ref="O343:P343"/>
    <mergeCell ref="O344:P344"/>
    <mergeCell ref="O345:P345"/>
    <mergeCell ref="O346:P346"/>
    <mergeCell ref="Q361:V361"/>
    <mergeCell ref="Q362:V362"/>
    <mergeCell ref="D355:N355"/>
    <mergeCell ref="W355:Z355"/>
    <mergeCell ref="AA355:AD355"/>
    <mergeCell ref="D356:N356"/>
    <mergeCell ref="W356:Z356"/>
    <mergeCell ref="AA356:AD356"/>
    <mergeCell ref="AA348:AD348"/>
    <mergeCell ref="C196:AD196"/>
    <mergeCell ref="C197:AD197"/>
    <mergeCell ref="C198:AD198"/>
    <mergeCell ref="C17:AD17"/>
    <mergeCell ref="C18:AD18"/>
    <mergeCell ref="B330:AD330"/>
    <mergeCell ref="O337:P337"/>
    <mergeCell ref="Q337:V337"/>
    <mergeCell ref="K322:L322"/>
    <mergeCell ref="M322:O322"/>
    <mergeCell ref="P322:R322"/>
    <mergeCell ref="S322:U322"/>
    <mergeCell ref="V322:X322"/>
    <mergeCell ref="Y322:AA322"/>
    <mergeCell ref="AB322:AD322"/>
    <mergeCell ref="C325:AD325"/>
    <mergeCell ref="C326:AD326"/>
    <mergeCell ref="M323:O323"/>
    <mergeCell ref="P323:R323"/>
    <mergeCell ref="S323:U323"/>
    <mergeCell ref="V323:X323"/>
    <mergeCell ref="Y323:AA323"/>
    <mergeCell ref="AB323:AD323"/>
    <mergeCell ref="K320:L320"/>
    <mergeCell ref="M320:O320"/>
    <mergeCell ref="P320:R320"/>
    <mergeCell ref="S320:U320"/>
    <mergeCell ref="V320:X320"/>
    <mergeCell ref="Y320:AA320"/>
    <mergeCell ref="AB320:AD320"/>
    <mergeCell ref="K321:L321"/>
    <mergeCell ref="M321:O321"/>
    <mergeCell ref="P321:R321"/>
    <mergeCell ref="S321:U321"/>
    <mergeCell ref="V321:X321"/>
    <mergeCell ref="Y321:AA321"/>
    <mergeCell ref="AB321:AD321"/>
    <mergeCell ref="K318:L318"/>
    <mergeCell ref="M318:O318"/>
    <mergeCell ref="P318:R318"/>
    <mergeCell ref="S318:U318"/>
    <mergeCell ref="V318:X318"/>
    <mergeCell ref="Y318:AA318"/>
    <mergeCell ref="AB318:AD318"/>
    <mergeCell ref="K319:L319"/>
    <mergeCell ref="M319:O319"/>
    <mergeCell ref="P319:R319"/>
    <mergeCell ref="S319:U319"/>
    <mergeCell ref="V319:X319"/>
    <mergeCell ref="Y319:AA319"/>
    <mergeCell ref="AB319:AD319"/>
    <mergeCell ref="K316:L316"/>
    <mergeCell ref="M316:O316"/>
    <mergeCell ref="P316:R316"/>
    <mergeCell ref="S316:U316"/>
    <mergeCell ref="V316:X316"/>
    <mergeCell ref="Y316:AA316"/>
    <mergeCell ref="AB316:AD316"/>
    <mergeCell ref="K317:L317"/>
    <mergeCell ref="M317:O317"/>
    <mergeCell ref="P317:R317"/>
    <mergeCell ref="S317:U317"/>
    <mergeCell ref="V317:X317"/>
    <mergeCell ref="Y317:AA317"/>
    <mergeCell ref="AB317:AD317"/>
    <mergeCell ref="K314:L314"/>
    <mergeCell ref="M314:O314"/>
    <mergeCell ref="P314:R314"/>
    <mergeCell ref="S314:U314"/>
    <mergeCell ref="V314:X314"/>
    <mergeCell ref="Y314:AA314"/>
    <mergeCell ref="AB314:AD314"/>
    <mergeCell ref="K315:L315"/>
    <mergeCell ref="M315:O315"/>
    <mergeCell ref="P315:R315"/>
    <mergeCell ref="S315:U315"/>
    <mergeCell ref="V315:X315"/>
    <mergeCell ref="Y315:AA315"/>
    <mergeCell ref="AB315:AD315"/>
    <mergeCell ref="K312:L312"/>
    <mergeCell ref="M312:O312"/>
    <mergeCell ref="P312:R312"/>
    <mergeCell ref="S312:U312"/>
    <mergeCell ref="V312:X312"/>
    <mergeCell ref="Y312:AA312"/>
    <mergeCell ref="AB312:AD312"/>
    <mergeCell ref="K313:L313"/>
    <mergeCell ref="M313:O313"/>
    <mergeCell ref="P313:R313"/>
    <mergeCell ref="S313:U313"/>
    <mergeCell ref="V313:X313"/>
    <mergeCell ref="Y313:AA313"/>
    <mergeCell ref="AB313:AD313"/>
    <mergeCell ref="K310:L310"/>
    <mergeCell ref="M310:O310"/>
    <mergeCell ref="P310:R310"/>
    <mergeCell ref="S310:U310"/>
    <mergeCell ref="V310:X310"/>
    <mergeCell ref="Y310:AA310"/>
    <mergeCell ref="AB310:AD310"/>
    <mergeCell ref="K311:L311"/>
    <mergeCell ref="M311:O311"/>
    <mergeCell ref="P311:R311"/>
    <mergeCell ref="S311:U311"/>
    <mergeCell ref="V311:X311"/>
    <mergeCell ref="Y311:AA311"/>
    <mergeCell ref="AB311:AD311"/>
    <mergeCell ref="K308:L308"/>
    <mergeCell ref="M308:O308"/>
    <mergeCell ref="P308:R308"/>
    <mergeCell ref="S308:U308"/>
    <mergeCell ref="V308:X308"/>
    <mergeCell ref="Y308:AA308"/>
    <mergeCell ref="AB308:AD308"/>
    <mergeCell ref="K309:L309"/>
    <mergeCell ref="M309:O309"/>
    <mergeCell ref="P309:R309"/>
    <mergeCell ref="S309:U309"/>
    <mergeCell ref="V309:X309"/>
    <mergeCell ref="Y309:AA309"/>
    <mergeCell ref="AB309:AD309"/>
    <mergeCell ref="K306:L306"/>
    <mergeCell ref="M306:O306"/>
    <mergeCell ref="P306:R306"/>
    <mergeCell ref="S306:U306"/>
    <mergeCell ref="V306:X306"/>
    <mergeCell ref="Y306:AA306"/>
    <mergeCell ref="AB306:AD306"/>
    <mergeCell ref="K307:L307"/>
    <mergeCell ref="M307:O307"/>
    <mergeCell ref="P307:R307"/>
    <mergeCell ref="S307:U307"/>
    <mergeCell ref="V307:X307"/>
    <mergeCell ref="Y307:AA307"/>
    <mergeCell ref="AB307:AD307"/>
    <mergeCell ref="K304:L304"/>
    <mergeCell ref="M304:O304"/>
    <mergeCell ref="P304:R304"/>
    <mergeCell ref="S304:U304"/>
    <mergeCell ref="V304:X304"/>
    <mergeCell ref="Y304:AA304"/>
    <mergeCell ref="AB304:AD304"/>
    <mergeCell ref="K305:L305"/>
    <mergeCell ref="M305:O305"/>
    <mergeCell ref="P305:R305"/>
    <mergeCell ref="S305:U305"/>
    <mergeCell ref="V305:X305"/>
    <mergeCell ref="Y305:AA305"/>
    <mergeCell ref="AB305:AD305"/>
    <mergeCell ref="K302:L302"/>
    <mergeCell ref="M302:O302"/>
    <mergeCell ref="P302:R302"/>
    <mergeCell ref="S302:U302"/>
    <mergeCell ref="V302:X302"/>
    <mergeCell ref="Y302:AA302"/>
    <mergeCell ref="AB302:AD302"/>
    <mergeCell ref="K303:L303"/>
    <mergeCell ref="M303:O303"/>
    <mergeCell ref="P303:R303"/>
    <mergeCell ref="S303:U303"/>
    <mergeCell ref="V303:X303"/>
    <mergeCell ref="Y303:AA303"/>
    <mergeCell ref="AB303:AD303"/>
    <mergeCell ref="K300:L300"/>
    <mergeCell ref="M300:O300"/>
    <mergeCell ref="P300:R300"/>
    <mergeCell ref="S300:U300"/>
    <mergeCell ref="V300:X300"/>
    <mergeCell ref="Y300:AA300"/>
    <mergeCell ref="AB300:AD300"/>
    <mergeCell ref="K301:L301"/>
    <mergeCell ref="M301:O301"/>
    <mergeCell ref="P301:R301"/>
    <mergeCell ref="S301:U301"/>
    <mergeCell ref="V301:X301"/>
    <mergeCell ref="Y301:AA301"/>
    <mergeCell ref="AB301:AD301"/>
    <mergeCell ref="K298:L298"/>
    <mergeCell ref="M298:O298"/>
    <mergeCell ref="P298:R298"/>
    <mergeCell ref="S298:U298"/>
    <mergeCell ref="V298:X298"/>
    <mergeCell ref="Y298:AA298"/>
    <mergeCell ref="AB298:AD298"/>
    <mergeCell ref="K299:L299"/>
    <mergeCell ref="M299:O299"/>
    <mergeCell ref="P299:R299"/>
    <mergeCell ref="S299:U299"/>
    <mergeCell ref="V299:X299"/>
    <mergeCell ref="Y299:AA299"/>
    <mergeCell ref="AB299:AD299"/>
    <mergeCell ref="K296:L296"/>
    <mergeCell ref="M296:O296"/>
    <mergeCell ref="P296:R296"/>
    <mergeCell ref="S296:U296"/>
    <mergeCell ref="V296:X296"/>
    <mergeCell ref="Y296:AA296"/>
    <mergeCell ref="AB296:AD296"/>
    <mergeCell ref="K297:L297"/>
    <mergeCell ref="M297:O297"/>
    <mergeCell ref="P297:R297"/>
    <mergeCell ref="S297:U297"/>
    <mergeCell ref="V297:X297"/>
    <mergeCell ref="Y297:AA297"/>
    <mergeCell ref="AB297:AD297"/>
    <mergeCell ref="K294:L294"/>
    <mergeCell ref="M294:O294"/>
    <mergeCell ref="P294:R294"/>
    <mergeCell ref="S294:U294"/>
    <mergeCell ref="V294:X294"/>
    <mergeCell ref="Y294:AA294"/>
    <mergeCell ref="AB294:AD294"/>
    <mergeCell ref="K295:L295"/>
    <mergeCell ref="M295:O295"/>
    <mergeCell ref="P295:R295"/>
    <mergeCell ref="S295:U295"/>
    <mergeCell ref="V295:X295"/>
    <mergeCell ref="Y295:AA295"/>
    <mergeCell ref="AB295:AD295"/>
    <mergeCell ref="K292:L292"/>
    <mergeCell ref="M292:O292"/>
    <mergeCell ref="P292:R292"/>
    <mergeCell ref="S292:U292"/>
    <mergeCell ref="V292:X292"/>
    <mergeCell ref="Y292:AA292"/>
    <mergeCell ref="AB292:AD292"/>
    <mergeCell ref="K293:L293"/>
    <mergeCell ref="M293:O293"/>
    <mergeCell ref="P293:R293"/>
    <mergeCell ref="S293:U293"/>
    <mergeCell ref="V293:X293"/>
    <mergeCell ref="Y293:AA293"/>
    <mergeCell ref="AB293:AD293"/>
    <mergeCell ref="K290:L290"/>
    <mergeCell ref="M290:O290"/>
    <mergeCell ref="P290:R290"/>
    <mergeCell ref="S290:U290"/>
    <mergeCell ref="V290:X290"/>
    <mergeCell ref="Y290:AA290"/>
    <mergeCell ref="AB290:AD290"/>
    <mergeCell ref="K291:L291"/>
    <mergeCell ref="M291:O291"/>
    <mergeCell ref="P291:R291"/>
    <mergeCell ref="S291:U291"/>
    <mergeCell ref="V291:X291"/>
    <mergeCell ref="Y291:AA291"/>
    <mergeCell ref="AB291:AD291"/>
    <mergeCell ref="K288:L288"/>
    <mergeCell ref="M288:O288"/>
    <mergeCell ref="P288:R288"/>
    <mergeCell ref="S288:U288"/>
    <mergeCell ref="V288:X288"/>
    <mergeCell ref="Y288:AA288"/>
    <mergeCell ref="AB288:AD288"/>
    <mergeCell ref="K289:L289"/>
    <mergeCell ref="M289:O289"/>
    <mergeCell ref="P289:R289"/>
    <mergeCell ref="S289:U289"/>
    <mergeCell ref="V289:X289"/>
    <mergeCell ref="Y289:AA289"/>
    <mergeCell ref="AB289:AD289"/>
    <mergeCell ref="K286:L286"/>
    <mergeCell ref="M286:O286"/>
    <mergeCell ref="P286:R286"/>
    <mergeCell ref="S286:U286"/>
    <mergeCell ref="V286:X286"/>
    <mergeCell ref="Y286:AA286"/>
    <mergeCell ref="AB286:AD286"/>
    <mergeCell ref="K287:L287"/>
    <mergeCell ref="M287:O287"/>
    <mergeCell ref="P287:R287"/>
    <mergeCell ref="S287:U287"/>
    <mergeCell ref="V287:X287"/>
    <mergeCell ref="Y287:AA287"/>
    <mergeCell ref="AB287:AD287"/>
    <mergeCell ref="K284:L284"/>
    <mergeCell ref="M284:O284"/>
    <mergeCell ref="P284:R284"/>
    <mergeCell ref="S284:U284"/>
    <mergeCell ref="V284:X284"/>
    <mergeCell ref="Y284:AA284"/>
    <mergeCell ref="AB284:AD284"/>
    <mergeCell ref="K285:L285"/>
    <mergeCell ref="M285:O285"/>
    <mergeCell ref="P285:R285"/>
    <mergeCell ref="S285:U285"/>
    <mergeCell ref="V285:X285"/>
    <mergeCell ref="Y285:AA285"/>
    <mergeCell ref="AB285:AD285"/>
    <mergeCell ref="K282:L282"/>
    <mergeCell ref="M282:O282"/>
    <mergeCell ref="P282:R282"/>
    <mergeCell ref="S282:U282"/>
    <mergeCell ref="V282:X282"/>
    <mergeCell ref="Y282:AA282"/>
    <mergeCell ref="AB282:AD282"/>
    <mergeCell ref="K283:L283"/>
    <mergeCell ref="M283:O283"/>
    <mergeCell ref="P283:R283"/>
    <mergeCell ref="S283:U283"/>
    <mergeCell ref="V283:X283"/>
    <mergeCell ref="Y283:AA283"/>
    <mergeCell ref="AB283:AD283"/>
    <mergeCell ref="K280:L280"/>
    <mergeCell ref="M280:O280"/>
    <mergeCell ref="P280:R280"/>
    <mergeCell ref="S280:U280"/>
    <mergeCell ref="V280:X280"/>
    <mergeCell ref="Y280:AA280"/>
    <mergeCell ref="AB280:AD280"/>
    <mergeCell ref="K281:L281"/>
    <mergeCell ref="M281:O281"/>
    <mergeCell ref="P281:R281"/>
    <mergeCell ref="S281:U281"/>
    <mergeCell ref="V281:X281"/>
    <mergeCell ref="Y281:AA281"/>
    <mergeCell ref="AB281:AD281"/>
    <mergeCell ref="K278:L278"/>
    <mergeCell ref="M278:O278"/>
    <mergeCell ref="P278:R278"/>
    <mergeCell ref="S278:U278"/>
    <mergeCell ref="V278:X278"/>
    <mergeCell ref="Y278:AA278"/>
    <mergeCell ref="AB278:AD278"/>
    <mergeCell ref="K279:L279"/>
    <mergeCell ref="M279:O279"/>
    <mergeCell ref="P279:R279"/>
    <mergeCell ref="S279:U279"/>
    <mergeCell ref="V279:X279"/>
    <mergeCell ref="Y279:AA279"/>
    <mergeCell ref="AB279:AD279"/>
    <mergeCell ref="K276:L276"/>
    <mergeCell ref="M276:O276"/>
    <mergeCell ref="P276:R276"/>
    <mergeCell ref="S276:U276"/>
    <mergeCell ref="V276:X276"/>
    <mergeCell ref="Y276:AA276"/>
    <mergeCell ref="AB276:AD276"/>
    <mergeCell ref="K277:L277"/>
    <mergeCell ref="M277:O277"/>
    <mergeCell ref="P277:R277"/>
    <mergeCell ref="S277:U277"/>
    <mergeCell ref="V277:X277"/>
    <mergeCell ref="Y277:AA277"/>
    <mergeCell ref="AB277:AD277"/>
    <mergeCell ref="K274:L274"/>
    <mergeCell ref="M274:O274"/>
    <mergeCell ref="P274:R274"/>
    <mergeCell ref="S274:U274"/>
    <mergeCell ref="V274:X274"/>
    <mergeCell ref="Y274:AA274"/>
    <mergeCell ref="AB274:AD274"/>
    <mergeCell ref="K275:L275"/>
    <mergeCell ref="M275:O275"/>
    <mergeCell ref="P275:R275"/>
    <mergeCell ref="S275:U275"/>
    <mergeCell ref="V275:X275"/>
    <mergeCell ref="Y275:AA275"/>
    <mergeCell ref="AB275:AD275"/>
    <mergeCell ref="K272:L272"/>
    <mergeCell ref="M272:O272"/>
    <mergeCell ref="P272:R272"/>
    <mergeCell ref="S272:U272"/>
    <mergeCell ref="V272:X272"/>
    <mergeCell ref="Y272:AA272"/>
    <mergeCell ref="AB272:AD272"/>
    <mergeCell ref="K273:L273"/>
    <mergeCell ref="M273:O273"/>
    <mergeCell ref="P273:R273"/>
    <mergeCell ref="S273:U273"/>
    <mergeCell ref="V273:X273"/>
    <mergeCell ref="Y273:AA273"/>
    <mergeCell ref="AB273:AD273"/>
    <mergeCell ref="K270:L270"/>
    <mergeCell ref="M270:O270"/>
    <mergeCell ref="P270:R270"/>
    <mergeCell ref="S270:U270"/>
    <mergeCell ref="V270:X270"/>
    <mergeCell ref="Y270:AA270"/>
    <mergeCell ref="AB270:AD270"/>
    <mergeCell ref="K271:L271"/>
    <mergeCell ref="M271:O271"/>
    <mergeCell ref="P271:R271"/>
    <mergeCell ref="S271:U271"/>
    <mergeCell ref="V271:X271"/>
    <mergeCell ref="Y271:AA271"/>
    <mergeCell ref="AB271:AD271"/>
    <mergeCell ref="K268:L268"/>
    <mergeCell ref="M268:O268"/>
    <mergeCell ref="P268:R268"/>
    <mergeCell ref="S268:U268"/>
    <mergeCell ref="V268:X268"/>
    <mergeCell ref="Y268:AA268"/>
    <mergeCell ref="AB268:AD268"/>
    <mergeCell ref="K269:L269"/>
    <mergeCell ref="M269:O269"/>
    <mergeCell ref="P269:R269"/>
    <mergeCell ref="S269:U269"/>
    <mergeCell ref="V269:X269"/>
    <mergeCell ref="Y269:AA269"/>
    <mergeCell ref="AB269:AD269"/>
    <mergeCell ref="K266:L266"/>
    <mergeCell ref="M266:O266"/>
    <mergeCell ref="P266:R266"/>
    <mergeCell ref="S266:U266"/>
    <mergeCell ref="V266:X266"/>
    <mergeCell ref="Y266:AA266"/>
    <mergeCell ref="AB266:AD266"/>
    <mergeCell ref="K267:L267"/>
    <mergeCell ref="M267:O267"/>
    <mergeCell ref="P267:R267"/>
    <mergeCell ref="S267:U267"/>
    <mergeCell ref="V267:X267"/>
    <mergeCell ref="Y267:AA267"/>
    <mergeCell ref="AB267:AD267"/>
    <mergeCell ref="K264:L264"/>
    <mergeCell ref="M264:O264"/>
    <mergeCell ref="P264:R264"/>
    <mergeCell ref="S264:U264"/>
    <mergeCell ref="V264:X264"/>
    <mergeCell ref="Y264:AA264"/>
    <mergeCell ref="AB264:AD264"/>
    <mergeCell ref="K265:L265"/>
    <mergeCell ref="M265:O265"/>
    <mergeCell ref="P265:R265"/>
    <mergeCell ref="S265:U265"/>
    <mergeCell ref="V265:X265"/>
    <mergeCell ref="Y265:AA265"/>
    <mergeCell ref="AB265:AD265"/>
    <mergeCell ref="K262:L262"/>
    <mergeCell ref="M262:O262"/>
    <mergeCell ref="P262:R262"/>
    <mergeCell ref="S262:U262"/>
    <mergeCell ref="V262:X262"/>
    <mergeCell ref="Y262:AA262"/>
    <mergeCell ref="AB262:AD262"/>
    <mergeCell ref="K263:L263"/>
    <mergeCell ref="M263:O263"/>
    <mergeCell ref="P263:R263"/>
    <mergeCell ref="S263:U263"/>
    <mergeCell ref="V263:X263"/>
    <mergeCell ref="Y263:AA263"/>
    <mergeCell ref="AB263:AD263"/>
    <mergeCell ref="K260:L260"/>
    <mergeCell ref="M260:O260"/>
    <mergeCell ref="P260:R260"/>
    <mergeCell ref="S260:U260"/>
    <mergeCell ref="V260:X260"/>
    <mergeCell ref="Y260:AA260"/>
    <mergeCell ref="AB260:AD260"/>
    <mergeCell ref="K261:L261"/>
    <mergeCell ref="M261:O261"/>
    <mergeCell ref="P261:R261"/>
    <mergeCell ref="S261:U261"/>
    <mergeCell ref="V261:X261"/>
    <mergeCell ref="Y261:AA261"/>
    <mergeCell ref="AB261:AD261"/>
    <mergeCell ref="K258:L258"/>
    <mergeCell ref="M258:O258"/>
    <mergeCell ref="P258:R258"/>
    <mergeCell ref="S258:U258"/>
    <mergeCell ref="V258:X258"/>
    <mergeCell ref="Y258:AA258"/>
    <mergeCell ref="AB258:AD258"/>
    <mergeCell ref="K259:L259"/>
    <mergeCell ref="M259:O259"/>
    <mergeCell ref="P259:R259"/>
    <mergeCell ref="S259:U259"/>
    <mergeCell ref="V259:X259"/>
    <mergeCell ref="Y259:AA259"/>
    <mergeCell ref="AB259:AD259"/>
    <mergeCell ref="K256:L256"/>
    <mergeCell ref="M256:O256"/>
    <mergeCell ref="P256:R256"/>
    <mergeCell ref="S256:U256"/>
    <mergeCell ref="V256:X256"/>
    <mergeCell ref="Y256:AA256"/>
    <mergeCell ref="AB256:AD256"/>
    <mergeCell ref="K257:L257"/>
    <mergeCell ref="M257:O257"/>
    <mergeCell ref="P257:R257"/>
    <mergeCell ref="S257:U257"/>
    <mergeCell ref="V257:X257"/>
    <mergeCell ref="Y257:AA257"/>
    <mergeCell ref="AB257:AD257"/>
    <mergeCell ref="K254:L254"/>
    <mergeCell ref="M254:O254"/>
    <mergeCell ref="P254:R254"/>
    <mergeCell ref="S254:U254"/>
    <mergeCell ref="V254:X254"/>
    <mergeCell ref="Y254:AA254"/>
    <mergeCell ref="AB254:AD254"/>
    <mergeCell ref="K255:L255"/>
    <mergeCell ref="M255:O255"/>
    <mergeCell ref="P255:R255"/>
    <mergeCell ref="S255:U255"/>
    <mergeCell ref="V255:X255"/>
    <mergeCell ref="Y255:AA255"/>
    <mergeCell ref="AB255:AD255"/>
    <mergeCell ref="K252:L252"/>
    <mergeCell ref="M252:O252"/>
    <mergeCell ref="P252:R252"/>
    <mergeCell ref="S252:U252"/>
    <mergeCell ref="V252:X252"/>
    <mergeCell ref="Y252:AA252"/>
    <mergeCell ref="AB252:AD252"/>
    <mergeCell ref="K253:L253"/>
    <mergeCell ref="M253:O253"/>
    <mergeCell ref="P253:R253"/>
    <mergeCell ref="S253:U253"/>
    <mergeCell ref="V253:X253"/>
    <mergeCell ref="Y253:AA253"/>
    <mergeCell ref="AB253:AD253"/>
    <mergeCell ref="K250:L250"/>
    <mergeCell ref="M250:O250"/>
    <mergeCell ref="P250:R250"/>
    <mergeCell ref="S250:U250"/>
    <mergeCell ref="V250:X250"/>
    <mergeCell ref="Y250:AA250"/>
    <mergeCell ref="AB250:AD250"/>
    <mergeCell ref="K251:L251"/>
    <mergeCell ref="M251:O251"/>
    <mergeCell ref="P251:R251"/>
    <mergeCell ref="S251:U251"/>
    <mergeCell ref="V251:X251"/>
    <mergeCell ref="Y251:AA251"/>
    <mergeCell ref="AB251:AD251"/>
    <mergeCell ref="K248:L248"/>
    <mergeCell ref="M248:O248"/>
    <mergeCell ref="P248:R248"/>
    <mergeCell ref="S248:U248"/>
    <mergeCell ref="V248:X248"/>
    <mergeCell ref="Y248:AA248"/>
    <mergeCell ref="AB248:AD248"/>
    <mergeCell ref="K249:L249"/>
    <mergeCell ref="M249:O249"/>
    <mergeCell ref="P249:R249"/>
    <mergeCell ref="S249:U249"/>
    <mergeCell ref="V249:X249"/>
    <mergeCell ref="Y249:AA249"/>
    <mergeCell ref="AB249:AD249"/>
    <mergeCell ref="K246:L246"/>
    <mergeCell ref="M246:O246"/>
    <mergeCell ref="P246:R246"/>
    <mergeCell ref="S246:U246"/>
    <mergeCell ref="V246:X246"/>
    <mergeCell ref="Y246:AA246"/>
    <mergeCell ref="AB246:AD246"/>
    <mergeCell ref="K247:L247"/>
    <mergeCell ref="M247:O247"/>
    <mergeCell ref="P247:R247"/>
    <mergeCell ref="S247:U247"/>
    <mergeCell ref="V247:X247"/>
    <mergeCell ref="Y247:AA247"/>
    <mergeCell ref="AB247:AD247"/>
    <mergeCell ref="K244:L244"/>
    <mergeCell ref="M244:O244"/>
    <mergeCell ref="P244:R244"/>
    <mergeCell ref="S244:U244"/>
    <mergeCell ref="V244:X244"/>
    <mergeCell ref="Y244:AA244"/>
    <mergeCell ref="AB244:AD244"/>
    <mergeCell ref="K245:L245"/>
    <mergeCell ref="M245:O245"/>
    <mergeCell ref="P245:R245"/>
    <mergeCell ref="S245:U245"/>
    <mergeCell ref="V245:X245"/>
    <mergeCell ref="Y245:AA245"/>
    <mergeCell ref="AB245:AD245"/>
    <mergeCell ref="K242:L242"/>
    <mergeCell ref="M242:O242"/>
    <mergeCell ref="P242:R242"/>
    <mergeCell ref="S242:U242"/>
    <mergeCell ref="V242:X242"/>
    <mergeCell ref="Y242:AA242"/>
    <mergeCell ref="AB242:AD242"/>
    <mergeCell ref="K243:L243"/>
    <mergeCell ref="M243:O243"/>
    <mergeCell ref="P243:R243"/>
    <mergeCell ref="S243:U243"/>
    <mergeCell ref="V243:X243"/>
    <mergeCell ref="Y243:AA243"/>
    <mergeCell ref="AB243:AD243"/>
    <mergeCell ref="K240:L240"/>
    <mergeCell ref="M240:O240"/>
    <mergeCell ref="P240:R240"/>
    <mergeCell ref="S240:U240"/>
    <mergeCell ref="V240:X240"/>
    <mergeCell ref="Y240:AA240"/>
    <mergeCell ref="AB240:AD240"/>
    <mergeCell ref="K241:L241"/>
    <mergeCell ref="M241:O241"/>
    <mergeCell ref="P241:R241"/>
    <mergeCell ref="S241:U241"/>
    <mergeCell ref="V241:X241"/>
    <mergeCell ref="Y241:AA241"/>
    <mergeCell ref="AB241:AD241"/>
    <mergeCell ref="K238:L238"/>
    <mergeCell ref="M238:O238"/>
    <mergeCell ref="P238:R238"/>
    <mergeCell ref="S238:U238"/>
    <mergeCell ref="V238:X238"/>
    <mergeCell ref="Y238:AA238"/>
    <mergeCell ref="AB238:AD238"/>
    <mergeCell ref="K239:L239"/>
    <mergeCell ref="M239:O239"/>
    <mergeCell ref="P239:R239"/>
    <mergeCell ref="S239:U239"/>
    <mergeCell ref="V239:X239"/>
    <mergeCell ref="Y239:AA239"/>
    <mergeCell ref="AB239:AD239"/>
    <mergeCell ref="K236:L236"/>
    <mergeCell ref="M236:O236"/>
    <mergeCell ref="P236:R236"/>
    <mergeCell ref="S236:U236"/>
    <mergeCell ref="V236:X236"/>
    <mergeCell ref="Y236:AA236"/>
    <mergeCell ref="AB236:AD236"/>
    <mergeCell ref="K237:L237"/>
    <mergeCell ref="M237:O237"/>
    <mergeCell ref="P237:R237"/>
    <mergeCell ref="S237:U237"/>
    <mergeCell ref="V237:X237"/>
    <mergeCell ref="Y237:AA237"/>
    <mergeCell ref="AB237:AD237"/>
    <mergeCell ref="K234:L234"/>
    <mergeCell ref="M234:O234"/>
    <mergeCell ref="P234:R234"/>
    <mergeCell ref="S234:U234"/>
    <mergeCell ref="V234:X234"/>
    <mergeCell ref="Y234:AA234"/>
    <mergeCell ref="AB234:AD234"/>
    <mergeCell ref="K235:L235"/>
    <mergeCell ref="M235:O235"/>
    <mergeCell ref="P235:R235"/>
    <mergeCell ref="S235:U235"/>
    <mergeCell ref="V235:X235"/>
    <mergeCell ref="Y235:AA235"/>
    <mergeCell ref="AB235:AD235"/>
    <mergeCell ref="K232:L232"/>
    <mergeCell ref="M232:O232"/>
    <mergeCell ref="P232:R232"/>
    <mergeCell ref="S232:U232"/>
    <mergeCell ref="V232:X232"/>
    <mergeCell ref="Y232:AA232"/>
    <mergeCell ref="AB232:AD232"/>
    <mergeCell ref="K233:L233"/>
    <mergeCell ref="M233:O233"/>
    <mergeCell ref="P233:R233"/>
    <mergeCell ref="S233:U233"/>
    <mergeCell ref="V233:X233"/>
    <mergeCell ref="Y233:AA233"/>
    <mergeCell ref="AB233:AD233"/>
    <mergeCell ref="K230:L230"/>
    <mergeCell ref="M230:O230"/>
    <mergeCell ref="P230:R230"/>
    <mergeCell ref="S230:U230"/>
    <mergeCell ref="V230:X230"/>
    <mergeCell ref="Y230:AA230"/>
    <mergeCell ref="AB230:AD230"/>
    <mergeCell ref="K231:L231"/>
    <mergeCell ref="M231:O231"/>
    <mergeCell ref="P231:R231"/>
    <mergeCell ref="S231:U231"/>
    <mergeCell ref="V231:X231"/>
    <mergeCell ref="Y231:AA231"/>
    <mergeCell ref="AB231:AD231"/>
    <mergeCell ref="K228:L228"/>
    <mergeCell ref="M228:O228"/>
    <mergeCell ref="P228:R228"/>
    <mergeCell ref="S228:U228"/>
    <mergeCell ref="V228:X228"/>
    <mergeCell ref="Y228:AA228"/>
    <mergeCell ref="AB228:AD228"/>
    <mergeCell ref="K229:L229"/>
    <mergeCell ref="M229:O229"/>
    <mergeCell ref="P229:R229"/>
    <mergeCell ref="S229:U229"/>
    <mergeCell ref="V229:X229"/>
    <mergeCell ref="Y229:AA229"/>
    <mergeCell ref="AB229:AD229"/>
    <mergeCell ref="K226:L226"/>
    <mergeCell ref="M226:O226"/>
    <mergeCell ref="P226:R226"/>
    <mergeCell ref="S226:U226"/>
    <mergeCell ref="V226:X226"/>
    <mergeCell ref="Y226:AA226"/>
    <mergeCell ref="AB226:AD226"/>
    <mergeCell ref="K227:L227"/>
    <mergeCell ref="M227:O227"/>
    <mergeCell ref="P227:R227"/>
    <mergeCell ref="S227:U227"/>
    <mergeCell ref="V227:X227"/>
    <mergeCell ref="Y227:AA227"/>
    <mergeCell ref="AB227:AD227"/>
    <mergeCell ref="K224:L224"/>
    <mergeCell ref="M224:O224"/>
    <mergeCell ref="P224:R224"/>
    <mergeCell ref="S224:U224"/>
    <mergeCell ref="V224:X224"/>
    <mergeCell ref="Y224:AA224"/>
    <mergeCell ref="AB224:AD224"/>
    <mergeCell ref="K225:L225"/>
    <mergeCell ref="M225:O225"/>
    <mergeCell ref="P225:R225"/>
    <mergeCell ref="S225:U225"/>
    <mergeCell ref="V225:X225"/>
    <mergeCell ref="Y225:AA225"/>
    <mergeCell ref="AB225:AD225"/>
    <mergeCell ref="K222:L222"/>
    <mergeCell ref="M222:O222"/>
    <mergeCell ref="P222:R222"/>
    <mergeCell ref="S222:U222"/>
    <mergeCell ref="V222:X222"/>
    <mergeCell ref="Y222:AA222"/>
    <mergeCell ref="AB222:AD222"/>
    <mergeCell ref="K223:L223"/>
    <mergeCell ref="M223:O223"/>
    <mergeCell ref="P223:R223"/>
    <mergeCell ref="S223:U223"/>
    <mergeCell ref="V223:X223"/>
    <mergeCell ref="Y223:AA223"/>
    <mergeCell ref="AB223:AD223"/>
    <mergeCell ref="K220:L220"/>
    <mergeCell ref="M220:O220"/>
    <mergeCell ref="P220:R220"/>
    <mergeCell ref="S220:U220"/>
    <mergeCell ref="V220:X220"/>
    <mergeCell ref="Y220:AA220"/>
    <mergeCell ref="AB220:AD220"/>
    <mergeCell ref="K221:L221"/>
    <mergeCell ref="M221:O221"/>
    <mergeCell ref="P221:R221"/>
    <mergeCell ref="S221:U221"/>
    <mergeCell ref="V221:X221"/>
    <mergeCell ref="Y221:AA221"/>
    <mergeCell ref="AB221:AD221"/>
    <mergeCell ref="K218:L218"/>
    <mergeCell ref="M218:O218"/>
    <mergeCell ref="P218:R218"/>
    <mergeCell ref="S218:U218"/>
    <mergeCell ref="V218:X218"/>
    <mergeCell ref="Y218:AA218"/>
    <mergeCell ref="AB218:AD218"/>
    <mergeCell ref="K219:L219"/>
    <mergeCell ref="M219:O219"/>
    <mergeCell ref="P219:R219"/>
    <mergeCell ref="S219:U219"/>
    <mergeCell ref="V219:X219"/>
    <mergeCell ref="Y219:AA219"/>
    <mergeCell ref="AB219:AD219"/>
    <mergeCell ref="K216:L216"/>
    <mergeCell ref="M216:O216"/>
    <mergeCell ref="P216:R216"/>
    <mergeCell ref="S216:U216"/>
    <mergeCell ref="V216:X216"/>
    <mergeCell ref="Y216:AA216"/>
    <mergeCell ref="AB216:AD216"/>
    <mergeCell ref="K217:L217"/>
    <mergeCell ref="M217:O217"/>
    <mergeCell ref="P217:R217"/>
    <mergeCell ref="S217:U217"/>
    <mergeCell ref="V217:X217"/>
    <mergeCell ref="Y217:AA217"/>
    <mergeCell ref="AB217:AD217"/>
    <mergeCell ref="K214:L214"/>
    <mergeCell ref="M214:O214"/>
    <mergeCell ref="P214:R214"/>
    <mergeCell ref="S214:U214"/>
    <mergeCell ref="V214:X214"/>
    <mergeCell ref="Y214:AA214"/>
    <mergeCell ref="AB214:AD214"/>
    <mergeCell ref="K215:L215"/>
    <mergeCell ref="M215:O215"/>
    <mergeCell ref="P215:R215"/>
    <mergeCell ref="S215:U215"/>
    <mergeCell ref="V215:X215"/>
    <mergeCell ref="Y215:AA215"/>
    <mergeCell ref="AB215:AD215"/>
    <mergeCell ref="K212:L212"/>
    <mergeCell ref="M212:O212"/>
    <mergeCell ref="P212:R212"/>
    <mergeCell ref="S212:U212"/>
    <mergeCell ref="V212:X212"/>
    <mergeCell ref="Y212:AA212"/>
    <mergeCell ref="AB212:AD212"/>
    <mergeCell ref="K213:L213"/>
    <mergeCell ref="M213:O213"/>
    <mergeCell ref="P213:R213"/>
    <mergeCell ref="S213:U213"/>
    <mergeCell ref="V213:X213"/>
    <mergeCell ref="Y213:AA213"/>
    <mergeCell ref="AB213:AD213"/>
    <mergeCell ref="K210:L210"/>
    <mergeCell ref="M210:O210"/>
    <mergeCell ref="P210:R210"/>
    <mergeCell ref="S210:U210"/>
    <mergeCell ref="V210:X210"/>
    <mergeCell ref="Y210:AA210"/>
    <mergeCell ref="AB210:AD210"/>
    <mergeCell ref="K211:L211"/>
    <mergeCell ref="M211:O211"/>
    <mergeCell ref="P211:R211"/>
    <mergeCell ref="S211:U211"/>
    <mergeCell ref="V211:X211"/>
    <mergeCell ref="Y211:AA211"/>
    <mergeCell ref="AB211:AD211"/>
    <mergeCell ref="K208:L208"/>
    <mergeCell ref="M208:O208"/>
    <mergeCell ref="P208:R208"/>
    <mergeCell ref="S208:U208"/>
    <mergeCell ref="V208:X208"/>
    <mergeCell ref="Y208:AA208"/>
    <mergeCell ref="AB208:AD208"/>
    <mergeCell ref="K209:L209"/>
    <mergeCell ref="M209:O209"/>
    <mergeCell ref="P209:R209"/>
    <mergeCell ref="S209:U209"/>
    <mergeCell ref="V209:X209"/>
    <mergeCell ref="Y209:AA209"/>
    <mergeCell ref="AB209:AD209"/>
    <mergeCell ref="K206:L206"/>
    <mergeCell ref="M206:O206"/>
    <mergeCell ref="P206:R206"/>
    <mergeCell ref="S206:U206"/>
    <mergeCell ref="V206:X206"/>
    <mergeCell ref="Y206:AA206"/>
    <mergeCell ref="AB206:AD206"/>
    <mergeCell ref="K207:L207"/>
    <mergeCell ref="M207:O207"/>
    <mergeCell ref="P207:R207"/>
    <mergeCell ref="S207:U207"/>
    <mergeCell ref="V207:X207"/>
    <mergeCell ref="Y207:AA207"/>
    <mergeCell ref="AB207:AD207"/>
    <mergeCell ref="K204:L204"/>
    <mergeCell ref="M204:O204"/>
    <mergeCell ref="P204:R204"/>
    <mergeCell ref="S204:U204"/>
    <mergeCell ref="V204:X204"/>
    <mergeCell ref="Y204:AA204"/>
    <mergeCell ref="AB204:AD204"/>
    <mergeCell ref="K205:L205"/>
    <mergeCell ref="M205:O205"/>
    <mergeCell ref="P205:R205"/>
    <mergeCell ref="S205:U205"/>
    <mergeCell ref="V205:X205"/>
    <mergeCell ref="Y205:AA205"/>
    <mergeCell ref="AB205:AD205"/>
    <mergeCell ref="M201:O202"/>
    <mergeCell ref="P201:AD201"/>
    <mergeCell ref="K203:L203"/>
    <mergeCell ref="M203:O203"/>
    <mergeCell ref="P203:R203"/>
    <mergeCell ref="S203:U203"/>
    <mergeCell ref="V203:X203"/>
    <mergeCell ref="Y203:AA203"/>
    <mergeCell ref="AB203:AD203"/>
    <mergeCell ref="V202:X202"/>
    <mergeCell ref="Y202:AA202"/>
    <mergeCell ref="AB202:AD202"/>
    <mergeCell ref="P202:R202"/>
    <mergeCell ref="D315:J315"/>
    <mergeCell ref="D316:J316"/>
    <mergeCell ref="D317:J317"/>
    <mergeCell ref="D318:J318"/>
    <mergeCell ref="D319:J319"/>
    <mergeCell ref="D320:J320"/>
    <mergeCell ref="D321:J321"/>
    <mergeCell ref="D322:J322"/>
    <mergeCell ref="C200:J202"/>
    <mergeCell ref="D306:J306"/>
    <mergeCell ref="D307:J307"/>
    <mergeCell ref="D308:J308"/>
    <mergeCell ref="D309:J309"/>
    <mergeCell ref="D310:J310"/>
    <mergeCell ref="D311:J311"/>
    <mergeCell ref="D312:J312"/>
    <mergeCell ref="D313:J313"/>
    <mergeCell ref="D314:J314"/>
    <mergeCell ref="D297:J297"/>
    <mergeCell ref="D298:J298"/>
    <mergeCell ref="D299:J299"/>
    <mergeCell ref="D300:J300"/>
    <mergeCell ref="D301:J301"/>
    <mergeCell ref="D302:J302"/>
    <mergeCell ref="D303:J303"/>
    <mergeCell ref="D304:J304"/>
    <mergeCell ref="D305:J305"/>
    <mergeCell ref="D288:J288"/>
    <mergeCell ref="D289:J289"/>
    <mergeCell ref="D290:J290"/>
    <mergeCell ref="D291:J291"/>
    <mergeCell ref="D292:J292"/>
    <mergeCell ref="D293:J293"/>
    <mergeCell ref="D294:J294"/>
    <mergeCell ref="D295:J295"/>
    <mergeCell ref="D296:J296"/>
    <mergeCell ref="D279:J279"/>
    <mergeCell ref="D280:J280"/>
    <mergeCell ref="D281:J281"/>
    <mergeCell ref="D282:J282"/>
    <mergeCell ref="D283:J283"/>
    <mergeCell ref="D284:J284"/>
    <mergeCell ref="D285:J285"/>
    <mergeCell ref="D286:J286"/>
    <mergeCell ref="D287:J287"/>
    <mergeCell ref="D270:J270"/>
    <mergeCell ref="D271:J271"/>
    <mergeCell ref="D272:J272"/>
    <mergeCell ref="D273:J273"/>
    <mergeCell ref="D274:J274"/>
    <mergeCell ref="D275:J275"/>
    <mergeCell ref="D276:J276"/>
    <mergeCell ref="D277:J277"/>
    <mergeCell ref="D278:J278"/>
    <mergeCell ref="D261:J261"/>
    <mergeCell ref="D262:J262"/>
    <mergeCell ref="D263:J263"/>
    <mergeCell ref="D264:J264"/>
    <mergeCell ref="D265:J265"/>
    <mergeCell ref="D266:J266"/>
    <mergeCell ref="D267:J267"/>
    <mergeCell ref="D268:J268"/>
    <mergeCell ref="D269:J269"/>
    <mergeCell ref="D252:J252"/>
    <mergeCell ref="D253:J253"/>
    <mergeCell ref="D254:J254"/>
    <mergeCell ref="D255:J255"/>
    <mergeCell ref="D256:J256"/>
    <mergeCell ref="D257:J257"/>
    <mergeCell ref="D258:J258"/>
    <mergeCell ref="D259:J259"/>
    <mergeCell ref="D260:J260"/>
    <mergeCell ref="D243:J243"/>
    <mergeCell ref="D244:J244"/>
    <mergeCell ref="D245:J245"/>
    <mergeCell ref="D246:J246"/>
    <mergeCell ref="D247:J247"/>
    <mergeCell ref="D248:J248"/>
    <mergeCell ref="D249:J249"/>
    <mergeCell ref="D250:J250"/>
    <mergeCell ref="D251:J251"/>
    <mergeCell ref="D234:J234"/>
    <mergeCell ref="D235:J235"/>
    <mergeCell ref="D236:J236"/>
    <mergeCell ref="D237:J237"/>
    <mergeCell ref="D238:J238"/>
    <mergeCell ref="D239:J239"/>
    <mergeCell ref="D240:J240"/>
    <mergeCell ref="D241:J241"/>
    <mergeCell ref="D242:J242"/>
    <mergeCell ref="D225:J225"/>
    <mergeCell ref="D226:J226"/>
    <mergeCell ref="D227:J227"/>
    <mergeCell ref="D228:J228"/>
    <mergeCell ref="D229:J229"/>
    <mergeCell ref="D230:J230"/>
    <mergeCell ref="D231:J231"/>
    <mergeCell ref="D232:J232"/>
    <mergeCell ref="D233:J233"/>
    <mergeCell ref="D216:J216"/>
    <mergeCell ref="D217:J217"/>
    <mergeCell ref="D218:J218"/>
    <mergeCell ref="D219:J219"/>
    <mergeCell ref="D220:J220"/>
    <mergeCell ref="D221:J221"/>
    <mergeCell ref="D222:J222"/>
    <mergeCell ref="D223:J223"/>
    <mergeCell ref="D224:J224"/>
    <mergeCell ref="D207:J207"/>
    <mergeCell ref="D208:J208"/>
    <mergeCell ref="D209:J209"/>
    <mergeCell ref="D210:J210"/>
    <mergeCell ref="D211:J211"/>
    <mergeCell ref="D212:J212"/>
    <mergeCell ref="D213:J213"/>
    <mergeCell ref="D214:J214"/>
    <mergeCell ref="D215:J215"/>
    <mergeCell ref="C62:AD62"/>
    <mergeCell ref="C190:AD190"/>
    <mergeCell ref="C191:AD191"/>
    <mergeCell ref="B195:AD195"/>
    <mergeCell ref="D203:J203"/>
    <mergeCell ref="D204:J204"/>
    <mergeCell ref="D205:J205"/>
    <mergeCell ref="D206:J206"/>
    <mergeCell ref="K200:L202"/>
    <mergeCell ref="M200:AD200"/>
    <mergeCell ref="S202:U202"/>
    <mergeCell ref="K187:O187"/>
    <mergeCell ref="P187:T187"/>
    <mergeCell ref="U187:Y187"/>
    <mergeCell ref="Z187:AD187"/>
    <mergeCell ref="P188:T188"/>
    <mergeCell ref="U188:Y188"/>
    <mergeCell ref="Z188:AD188"/>
    <mergeCell ref="C63:AD63"/>
    <mergeCell ref="C64:AD64"/>
    <mergeCell ref="K184:O184"/>
    <mergeCell ref="P184:T184"/>
    <mergeCell ref="U184:Y184"/>
    <mergeCell ref="Z184:AD184"/>
    <mergeCell ref="K185:O185"/>
    <mergeCell ref="P185:T185"/>
    <mergeCell ref="U185:Y185"/>
    <mergeCell ref="Z185:AD185"/>
    <mergeCell ref="K186:O186"/>
    <mergeCell ref="P186:T186"/>
    <mergeCell ref="U186:Y186"/>
    <mergeCell ref="Z186:AD186"/>
    <mergeCell ref="P181:T181"/>
    <mergeCell ref="U181:Y181"/>
    <mergeCell ref="Z181:AD181"/>
    <mergeCell ref="K182:O182"/>
    <mergeCell ref="P182:T182"/>
    <mergeCell ref="U182:Y182"/>
    <mergeCell ref="Z182:AD182"/>
    <mergeCell ref="K183:O183"/>
    <mergeCell ref="P183:T183"/>
    <mergeCell ref="U183:Y183"/>
    <mergeCell ref="Z183:AD183"/>
    <mergeCell ref="P178:T178"/>
    <mergeCell ref="U178:Y178"/>
    <mergeCell ref="Z178:AD178"/>
    <mergeCell ref="K179:O179"/>
    <mergeCell ref="P179:T179"/>
    <mergeCell ref="U179:Y179"/>
    <mergeCell ref="Z179:AD179"/>
    <mergeCell ref="K180:O180"/>
    <mergeCell ref="P180:T180"/>
    <mergeCell ref="U180:Y180"/>
    <mergeCell ref="Z180:AD180"/>
    <mergeCell ref="P175:T175"/>
    <mergeCell ref="U175:Y175"/>
    <mergeCell ref="Z175:AD175"/>
    <mergeCell ref="K176:O176"/>
    <mergeCell ref="P176:T176"/>
    <mergeCell ref="U176:Y176"/>
    <mergeCell ref="Z176:AD176"/>
    <mergeCell ref="K177:O177"/>
    <mergeCell ref="P177:T177"/>
    <mergeCell ref="U177:Y177"/>
    <mergeCell ref="Z177:AD177"/>
    <mergeCell ref="P172:T172"/>
    <mergeCell ref="U172:Y172"/>
    <mergeCell ref="Z172:AD172"/>
    <mergeCell ref="K173:O173"/>
    <mergeCell ref="P173:T173"/>
    <mergeCell ref="U173:Y173"/>
    <mergeCell ref="Z173:AD173"/>
    <mergeCell ref="K174:O174"/>
    <mergeCell ref="P174:T174"/>
    <mergeCell ref="U174:Y174"/>
    <mergeCell ref="Z174:AD174"/>
    <mergeCell ref="P169:T169"/>
    <mergeCell ref="U169:Y169"/>
    <mergeCell ref="Z169:AD169"/>
    <mergeCell ref="K170:O170"/>
    <mergeCell ref="P170:T170"/>
    <mergeCell ref="U170:Y170"/>
    <mergeCell ref="Z170:AD170"/>
    <mergeCell ref="K171:O171"/>
    <mergeCell ref="P171:T171"/>
    <mergeCell ref="U171:Y171"/>
    <mergeCell ref="Z171:AD171"/>
    <mergeCell ref="P166:T166"/>
    <mergeCell ref="U166:Y166"/>
    <mergeCell ref="Z166:AD166"/>
    <mergeCell ref="K167:O167"/>
    <mergeCell ref="P167:T167"/>
    <mergeCell ref="U167:Y167"/>
    <mergeCell ref="Z167:AD167"/>
    <mergeCell ref="K168:O168"/>
    <mergeCell ref="P168:T168"/>
    <mergeCell ref="U168:Y168"/>
    <mergeCell ref="Z168:AD168"/>
    <mergeCell ref="P163:T163"/>
    <mergeCell ref="U163:Y163"/>
    <mergeCell ref="Z163:AD163"/>
    <mergeCell ref="K164:O164"/>
    <mergeCell ref="P164:T164"/>
    <mergeCell ref="U164:Y164"/>
    <mergeCell ref="Z164:AD164"/>
    <mergeCell ref="K165:O165"/>
    <mergeCell ref="P165:T165"/>
    <mergeCell ref="U165:Y165"/>
    <mergeCell ref="Z165:AD165"/>
    <mergeCell ref="P160:T160"/>
    <mergeCell ref="U160:Y160"/>
    <mergeCell ref="Z160:AD160"/>
    <mergeCell ref="K161:O161"/>
    <mergeCell ref="P161:T161"/>
    <mergeCell ref="U161:Y161"/>
    <mergeCell ref="Z161:AD161"/>
    <mergeCell ref="K162:O162"/>
    <mergeCell ref="P162:T162"/>
    <mergeCell ref="U162:Y162"/>
    <mergeCell ref="Z162:AD162"/>
    <mergeCell ref="P157:T157"/>
    <mergeCell ref="U157:Y157"/>
    <mergeCell ref="Z157:AD157"/>
    <mergeCell ref="K158:O158"/>
    <mergeCell ref="P158:T158"/>
    <mergeCell ref="U158:Y158"/>
    <mergeCell ref="Z158:AD158"/>
    <mergeCell ref="K159:O159"/>
    <mergeCell ref="P159:T159"/>
    <mergeCell ref="U159:Y159"/>
    <mergeCell ref="Z159:AD159"/>
    <mergeCell ref="P154:T154"/>
    <mergeCell ref="U154:Y154"/>
    <mergeCell ref="Z154:AD154"/>
    <mergeCell ref="K155:O155"/>
    <mergeCell ref="P155:T155"/>
    <mergeCell ref="U155:Y155"/>
    <mergeCell ref="Z155:AD155"/>
    <mergeCell ref="K156:O156"/>
    <mergeCell ref="P156:T156"/>
    <mergeCell ref="U156:Y156"/>
    <mergeCell ref="Z156:AD156"/>
    <mergeCell ref="P151:T151"/>
    <mergeCell ref="U151:Y151"/>
    <mergeCell ref="Z151:AD151"/>
    <mergeCell ref="K152:O152"/>
    <mergeCell ref="P152:T152"/>
    <mergeCell ref="U152:Y152"/>
    <mergeCell ref="Z152:AD152"/>
    <mergeCell ref="K153:O153"/>
    <mergeCell ref="P153:T153"/>
    <mergeCell ref="U153:Y153"/>
    <mergeCell ref="Z153:AD153"/>
    <mergeCell ref="P148:T148"/>
    <mergeCell ref="U148:Y148"/>
    <mergeCell ref="Z148:AD148"/>
    <mergeCell ref="K149:O149"/>
    <mergeCell ref="P149:T149"/>
    <mergeCell ref="U149:Y149"/>
    <mergeCell ref="Z149:AD149"/>
    <mergeCell ref="K150:O150"/>
    <mergeCell ref="P150:T150"/>
    <mergeCell ref="U150:Y150"/>
    <mergeCell ref="Z150:AD150"/>
    <mergeCell ref="P145:T145"/>
    <mergeCell ref="U145:Y145"/>
    <mergeCell ref="Z145:AD145"/>
    <mergeCell ref="K146:O146"/>
    <mergeCell ref="P146:T146"/>
    <mergeCell ref="U146:Y146"/>
    <mergeCell ref="Z146:AD146"/>
    <mergeCell ref="K147:O147"/>
    <mergeCell ref="P147:T147"/>
    <mergeCell ref="U147:Y147"/>
    <mergeCell ref="Z147:AD147"/>
    <mergeCell ref="P142:T142"/>
    <mergeCell ref="U142:Y142"/>
    <mergeCell ref="Z142:AD142"/>
    <mergeCell ref="K143:O143"/>
    <mergeCell ref="P143:T143"/>
    <mergeCell ref="U143:Y143"/>
    <mergeCell ref="Z143:AD143"/>
    <mergeCell ref="K144:O144"/>
    <mergeCell ref="P144:T144"/>
    <mergeCell ref="U144:Y144"/>
    <mergeCell ref="Z144:AD144"/>
    <mergeCell ref="P139:T139"/>
    <mergeCell ref="U139:Y139"/>
    <mergeCell ref="Z139:AD139"/>
    <mergeCell ref="K140:O140"/>
    <mergeCell ref="P140:T140"/>
    <mergeCell ref="U140:Y140"/>
    <mergeCell ref="Z140:AD140"/>
    <mergeCell ref="K141:O141"/>
    <mergeCell ref="P141:T141"/>
    <mergeCell ref="U141:Y141"/>
    <mergeCell ref="Z141:AD141"/>
    <mergeCell ref="P136:T136"/>
    <mergeCell ref="U136:Y136"/>
    <mergeCell ref="Z136:AD136"/>
    <mergeCell ref="K137:O137"/>
    <mergeCell ref="P137:T137"/>
    <mergeCell ref="U137:Y137"/>
    <mergeCell ref="Z137:AD137"/>
    <mergeCell ref="K138:O138"/>
    <mergeCell ref="P138:T138"/>
    <mergeCell ref="U138:Y138"/>
    <mergeCell ref="Z138:AD138"/>
    <mergeCell ref="P133:T133"/>
    <mergeCell ref="U133:Y133"/>
    <mergeCell ref="Z133:AD133"/>
    <mergeCell ref="K134:O134"/>
    <mergeCell ref="P134:T134"/>
    <mergeCell ref="U134:Y134"/>
    <mergeCell ref="Z134:AD134"/>
    <mergeCell ref="K135:O135"/>
    <mergeCell ref="P135:T135"/>
    <mergeCell ref="U135:Y135"/>
    <mergeCell ref="Z135:AD135"/>
    <mergeCell ref="P130:T130"/>
    <mergeCell ref="U130:Y130"/>
    <mergeCell ref="Z130:AD130"/>
    <mergeCell ref="K131:O131"/>
    <mergeCell ref="P131:T131"/>
    <mergeCell ref="U131:Y131"/>
    <mergeCell ref="Z131:AD131"/>
    <mergeCell ref="K132:O132"/>
    <mergeCell ref="P132:T132"/>
    <mergeCell ref="U132:Y132"/>
    <mergeCell ref="Z132:AD132"/>
    <mergeCell ref="P127:T127"/>
    <mergeCell ref="U127:Y127"/>
    <mergeCell ref="Z127:AD127"/>
    <mergeCell ref="K128:O128"/>
    <mergeCell ref="P128:T128"/>
    <mergeCell ref="U128:Y128"/>
    <mergeCell ref="Z128:AD128"/>
    <mergeCell ref="K129:O129"/>
    <mergeCell ref="P129:T129"/>
    <mergeCell ref="U129:Y129"/>
    <mergeCell ref="Z129:AD129"/>
    <mergeCell ref="P124:T124"/>
    <mergeCell ref="U124:Y124"/>
    <mergeCell ref="Z124:AD124"/>
    <mergeCell ref="K125:O125"/>
    <mergeCell ref="P125:T125"/>
    <mergeCell ref="U125:Y125"/>
    <mergeCell ref="Z125:AD125"/>
    <mergeCell ref="K126:O126"/>
    <mergeCell ref="P126:T126"/>
    <mergeCell ref="U126:Y126"/>
    <mergeCell ref="Z126:AD126"/>
    <mergeCell ref="P121:T121"/>
    <mergeCell ref="U121:Y121"/>
    <mergeCell ref="Z121:AD121"/>
    <mergeCell ref="K122:O122"/>
    <mergeCell ref="P122:T122"/>
    <mergeCell ref="U122:Y122"/>
    <mergeCell ref="Z122:AD122"/>
    <mergeCell ref="K123:O123"/>
    <mergeCell ref="P123:T123"/>
    <mergeCell ref="U123:Y123"/>
    <mergeCell ref="Z123:AD123"/>
    <mergeCell ref="P118:T118"/>
    <mergeCell ref="U118:Y118"/>
    <mergeCell ref="Z118:AD118"/>
    <mergeCell ref="K119:O119"/>
    <mergeCell ref="P119:T119"/>
    <mergeCell ref="U119:Y119"/>
    <mergeCell ref="Z119:AD119"/>
    <mergeCell ref="K120:O120"/>
    <mergeCell ref="P120:T120"/>
    <mergeCell ref="U120:Y120"/>
    <mergeCell ref="Z120:AD120"/>
    <mergeCell ref="P115:T115"/>
    <mergeCell ref="U115:Y115"/>
    <mergeCell ref="Z115:AD115"/>
    <mergeCell ref="K116:O116"/>
    <mergeCell ref="P116:T116"/>
    <mergeCell ref="U116:Y116"/>
    <mergeCell ref="Z116:AD116"/>
    <mergeCell ref="K117:O117"/>
    <mergeCell ref="P117:T117"/>
    <mergeCell ref="U117:Y117"/>
    <mergeCell ref="Z117:AD117"/>
    <mergeCell ref="P112:T112"/>
    <mergeCell ref="U112:Y112"/>
    <mergeCell ref="Z112:AD112"/>
    <mergeCell ref="K113:O113"/>
    <mergeCell ref="P113:T113"/>
    <mergeCell ref="U113:Y113"/>
    <mergeCell ref="Z113:AD113"/>
    <mergeCell ref="K114:O114"/>
    <mergeCell ref="P114:T114"/>
    <mergeCell ref="U114:Y114"/>
    <mergeCell ref="Z114:AD114"/>
    <mergeCell ref="P109:T109"/>
    <mergeCell ref="U109:Y109"/>
    <mergeCell ref="Z109:AD109"/>
    <mergeCell ref="K110:O110"/>
    <mergeCell ref="P110:T110"/>
    <mergeCell ref="U110:Y110"/>
    <mergeCell ref="Z110:AD110"/>
    <mergeCell ref="K111:O111"/>
    <mergeCell ref="P111:T111"/>
    <mergeCell ref="U111:Y111"/>
    <mergeCell ref="Z111:AD111"/>
    <mergeCell ref="P106:T106"/>
    <mergeCell ref="U106:Y106"/>
    <mergeCell ref="Z106:AD106"/>
    <mergeCell ref="K107:O107"/>
    <mergeCell ref="P107:T107"/>
    <mergeCell ref="U107:Y107"/>
    <mergeCell ref="Z107:AD107"/>
    <mergeCell ref="K108:O108"/>
    <mergeCell ref="P108:T108"/>
    <mergeCell ref="U108:Y108"/>
    <mergeCell ref="Z108:AD108"/>
    <mergeCell ref="P103:T103"/>
    <mergeCell ref="U103:Y103"/>
    <mergeCell ref="Z103:AD103"/>
    <mergeCell ref="K104:O104"/>
    <mergeCell ref="P104:T104"/>
    <mergeCell ref="U104:Y104"/>
    <mergeCell ref="Z104:AD104"/>
    <mergeCell ref="K105:O105"/>
    <mergeCell ref="P105:T105"/>
    <mergeCell ref="U105:Y105"/>
    <mergeCell ref="Z105:AD105"/>
    <mergeCell ref="P100:T100"/>
    <mergeCell ref="U100:Y100"/>
    <mergeCell ref="Z100:AD100"/>
    <mergeCell ref="K101:O101"/>
    <mergeCell ref="P101:T101"/>
    <mergeCell ref="U101:Y101"/>
    <mergeCell ref="Z101:AD101"/>
    <mergeCell ref="K102:O102"/>
    <mergeCell ref="P102:T102"/>
    <mergeCell ref="U102:Y102"/>
    <mergeCell ref="Z102:AD102"/>
    <mergeCell ref="P97:T97"/>
    <mergeCell ref="U97:Y97"/>
    <mergeCell ref="Z97:AD97"/>
    <mergeCell ref="K98:O98"/>
    <mergeCell ref="P98:T98"/>
    <mergeCell ref="U98:Y98"/>
    <mergeCell ref="Z98:AD98"/>
    <mergeCell ref="K99:O99"/>
    <mergeCell ref="P99:T99"/>
    <mergeCell ref="U99:Y99"/>
    <mergeCell ref="Z99:AD99"/>
    <mergeCell ref="P94:T94"/>
    <mergeCell ref="U94:Y94"/>
    <mergeCell ref="Z94:AD94"/>
    <mergeCell ref="K95:O95"/>
    <mergeCell ref="P95:T95"/>
    <mergeCell ref="U95:Y95"/>
    <mergeCell ref="Z95:AD95"/>
    <mergeCell ref="K96:O96"/>
    <mergeCell ref="P96:T96"/>
    <mergeCell ref="U96:Y96"/>
    <mergeCell ref="Z96:AD96"/>
    <mergeCell ref="P91:T91"/>
    <mergeCell ref="U91:Y91"/>
    <mergeCell ref="Z91:AD91"/>
    <mergeCell ref="K92:O92"/>
    <mergeCell ref="P92:T92"/>
    <mergeCell ref="U92:Y92"/>
    <mergeCell ref="Z92:AD92"/>
    <mergeCell ref="K93:O93"/>
    <mergeCell ref="P93:T93"/>
    <mergeCell ref="U93:Y93"/>
    <mergeCell ref="Z93:AD93"/>
    <mergeCell ref="K91:O91"/>
    <mergeCell ref="P88:T88"/>
    <mergeCell ref="U88:Y88"/>
    <mergeCell ref="Z88:AD88"/>
    <mergeCell ref="K89:O89"/>
    <mergeCell ref="P89:T89"/>
    <mergeCell ref="U89:Y89"/>
    <mergeCell ref="Z89:AD89"/>
    <mergeCell ref="K90:O90"/>
    <mergeCell ref="P90:T90"/>
    <mergeCell ref="U90:Y90"/>
    <mergeCell ref="Z90:AD90"/>
    <mergeCell ref="P85:T85"/>
    <mergeCell ref="U85:Y85"/>
    <mergeCell ref="Z85:AD85"/>
    <mergeCell ref="K86:O86"/>
    <mergeCell ref="P86:T86"/>
    <mergeCell ref="U86:Y86"/>
    <mergeCell ref="Z86:AD86"/>
    <mergeCell ref="K87:O87"/>
    <mergeCell ref="P87:T87"/>
    <mergeCell ref="U87:Y87"/>
    <mergeCell ref="Z87:AD87"/>
    <mergeCell ref="P82:T82"/>
    <mergeCell ref="U82:Y82"/>
    <mergeCell ref="Z82:AD82"/>
    <mergeCell ref="K83:O83"/>
    <mergeCell ref="P83:T83"/>
    <mergeCell ref="U83:Y83"/>
    <mergeCell ref="Z83:AD83"/>
    <mergeCell ref="K84:O84"/>
    <mergeCell ref="P84:T84"/>
    <mergeCell ref="U84:Y84"/>
    <mergeCell ref="Z84:AD84"/>
    <mergeCell ref="P79:T79"/>
    <mergeCell ref="U79:Y79"/>
    <mergeCell ref="Z79:AD79"/>
    <mergeCell ref="K80:O80"/>
    <mergeCell ref="P80:T80"/>
    <mergeCell ref="U80:Y80"/>
    <mergeCell ref="Z80:AD80"/>
    <mergeCell ref="K81:O81"/>
    <mergeCell ref="P81:T81"/>
    <mergeCell ref="U81:Y81"/>
    <mergeCell ref="Z81:AD81"/>
    <mergeCell ref="P76:T76"/>
    <mergeCell ref="U76:Y76"/>
    <mergeCell ref="Z76:AD76"/>
    <mergeCell ref="K77:O77"/>
    <mergeCell ref="P77:T77"/>
    <mergeCell ref="U77:Y77"/>
    <mergeCell ref="Z77:AD77"/>
    <mergeCell ref="K78:O78"/>
    <mergeCell ref="P78:T78"/>
    <mergeCell ref="U78:Y78"/>
    <mergeCell ref="Z78:AD78"/>
    <mergeCell ref="K73:O73"/>
    <mergeCell ref="P73:T73"/>
    <mergeCell ref="U73:Y73"/>
    <mergeCell ref="Z73:AD73"/>
    <mergeCell ref="K74:O74"/>
    <mergeCell ref="P74:T74"/>
    <mergeCell ref="U74:Y74"/>
    <mergeCell ref="Z74:AD74"/>
    <mergeCell ref="K75:O75"/>
    <mergeCell ref="P75:T75"/>
    <mergeCell ref="U75:Y75"/>
    <mergeCell ref="Z75:AD75"/>
    <mergeCell ref="K76:O76"/>
    <mergeCell ref="D183:J183"/>
    <mergeCell ref="D184:J184"/>
    <mergeCell ref="D185:J185"/>
    <mergeCell ref="D186:J186"/>
    <mergeCell ref="D187:J187"/>
    <mergeCell ref="K68:O68"/>
    <mergeCell ref="U68:Y68"/>
    <mergeCell ref="Z68:AD68"/>
    <mergeCell ref="K69:O69"/>
    <mergeCell ref="P69:T69"/>
    <mergeCell ref="U69:Y69"/>
    <mergeCell ref="Z69:AD69"/>
    <mergeCell ref="K70:O70"/>
    <mergeCell ref="P70:T70"/>
    <mergeCell ref="U70:Y70"/>
    <mergeCell ref="Z70:AD70"/>
    <mergeCell ref="K71:O71"/>
    <mergeCell ref="P71:T71"/>
    <mergeCell ref="U71:Y71"/>
    <mergeCell ref="Z71:AD71"/>
    <mergeCell ref="K72:O72"/>
    <mergeCell ref="P72:T72"/>
    <mergeCell ref="U72:Y72"/>
    <mergeCell ref="Z72:AD72"/>
    <mergeCell ref="D75:J75"/>
    <mergeCell ref="D76:J76"/>
    <mergeCell ref="D174:J174"/>
    <mergeCell ref="D175:J175"/>
    <mergeCell ref="D176:J176"/>
    <mergeCell ref="D177:J177"/>
    <mergeCell ref="D178:J178"/>
    <mergeCell ref="D179:J179"/>
    <mergeCell ref="B59:AD59"/>
    <mergeCell ref="B22:AD22"/>
    <mergeCell ref="B57:AD57"/>
    <mergeCell ref="C61:AD61"/>
    <mergeCell ref="P67:T67"/>
    <mergeCell ref="U67:Y67"/>
    <mergeCell ref="Z67:AD67"/>
    <mergeCell ref="P68:T68"/>
    <mergeCell ref="C67:J67"/>
    <mergeCell ref="K67:O67"/>
    <mergeCell ref="D68:J68"/>
    <mergeCell ref="D69:J69"/>
    <mergeCell ref="D70:J70"/>
    <mergeCell ref="D71:J71"/>
    <mergeCell ref="D72:J72"/>
    <mergeCell ref="D73:J73"/>
    <mergeCell ref="D74:J74"/>
    <mergeCell ref="B24:AD24"/>
    <mergeCell ref="C25:AD25"/>
    <mergeCell ref="C60:AD60"/>
    <mergeCell ref="C65:AD65"/>
    <mergeCell ref="B37:AD37"/>
    <mergeCell ref="B55:AD55"/>
    <mergeCell ref="B38:AD38"/>
    <mergeCell ref="B56:AD56"/>
    <mergeCell ref="D180:J180"/>
    <mergeCell ref="D181:J181"/>
    <mergeCell ref="D182:J182"/>
    <mergeCell ref="K175:O175"/>
    <mergeCell ref="K178:O178"/>
    <mergeCell ref="K181:O181"/>
    <mergeCell ref="D165:J165"/>
    <mergeCell ref="D166:J166"/>
    <mergeCell ref="D167:J167"/>
    <mergeCell ref="D168:J168"/>
    <mergeCell ref="D169:J169"/>
    <mergeCell ref="D170:J170"/>
    <mergeCell ref="D171:J171"/>
    <mergeCell ref="D172:J172"/>
    <mergeCell ref="D173:J173"/>
    <mergeCell ref="K166:O166"/>
    <mergeCell ref="K169:O169"/>
    <mergeCell ref="K172:O172"/>
    <mergeCell ref="D156:J156"/>
    <mergeCell ref="D157:J157"/>
    <mergeCell ref="D158:J158"/>
    <mergeCell ref="D159:J159"/>
    <mergeCell ref="D160:J160"/>
    <mergeCell ref="D161:J161"/>
    <mergeCell ref="D162:J162"/>
    <mergeCell ref="D163:J163"/>
    <mergeCell ref="D164:J164"/>
    <mergeCell ref="K157:O157"/>
    <mergeCell ref="K160:O160"/>
    <mergeCell ref="K163:O163"/>
    <mergeCell ref="D147:J147"/>
    <mergeCell ref="D148:J148"/>
    <mergeCell ref="D149:J149"/>
    <mergeCell ref="D150:J150"/>
    <mergeCell ref="D151:J151"/>
    <mergeCell ref="D152:J152"/>
    <mergeCell ref="D153:J153"/>
    <mergeCell ref="D154:J154"/>
    <mergeCell ref="D155:J155"/>
    <mergeCell ref="K148:O148"/>
    <mergeCell ref="K151:O151"/>
    <mergeCell ref="K154:O154"/>
    <mergeCell ref="D138:J138"/>
    <mergeCell ref="D139:J139"/>
    <mergeCell ref="D140:J140"/>
    <mergeCell ref="D141:J141"/>
    <mergeCell ref="D142:J142"/>
    <mergeCell ref="D143:J143"/>
    <mergeCell ref="D144:J144"/>
    <mergeCell ref="D145:J145"/>
    <mergeCell ref="D146:J146"/>
    <mergeCell ref="K139:O139"/>
    <mergeCell ref="K142:O142"/>
    <mergeCell ref="K145:O145"/>
    <mergeCell ref="D129:J129"/>
    <mergeCell ref="D130:J130"/>
    <mergeCell ref="D131:J131"/>
    <mergeCell ref="D132:J132"/>
    <mergeCell ref="D133:J133"/>
    <mergeCell ref="D134:J134"/>
    <mergeCell ref="D135:J135"/>
    <mergeCell ref="D136:J136"/>
    <mergeCell ref="D137:J137"/>
    <mergeCell ref="K130:O130"/>
    <mergeCell ref="K133:O133"/>
    <mergeCell ref="K136:O136"/>
    <mergeCell ref="D120:J120"/>
    <mergeCell ref="D121:J121"/>
    <mergeCell ref="D122:J122"/>
    <mergeCell ref="D123:J123"/>
    <mergeCell ref="D124:J124"/>
    <mergeCell ref="D125:J125"/>
    <mergeCell ref="D126:J126"/>
    <mergeCell ref="D127:J127"/>
    <mergeCell ref="D128:J128"/>
    <mergeCell ref="K121:O121"/>
    <mergeCell ref="K124:O124"/>
    <mergeCell ref="K127:O127"/>
    <mergeCell ref="D111:J111"/>
    <mergeCell ref="D112:J112"/>
    <mergeCell ref="D113:J113"/>
    <mergeCell ref="D114:J114"/>
    <mergeCell ref="D115:J115"/>
    <mergeCell ref="D116:J116"/>
    <mergeCell ref="D117:J117"/>
    <mergeCell ref="D118:J118"/>
    <mergeCell ref="D119:J119"/>
    <mergeCell ref="K112:O112"/>
    <mergeCell ref="K115:O115"/>
    <mergeCell ref="K118:O118"/>
    <mergeCell ref="D105:J105"/>
    <mergeCell ref="D106:J106"/>
    <mergeCell ref="D107:J107"/>
    <mergeCell ref="D108:J108"/>
    <mergeCell ref="D109:J109"/>
    <mergeCell ref="D110:J110"/>
    <mergeCell ref="K103:O103"/>
    <mergeCell ref="K106:O106"/>
    <mergeCell ref="K109:O109"/>
    <mergeCell ref="D93:J93"/>
    <mergeCell ref="D94:J94"/>
    <mergeCell ref="D95:J95"/>
    <mergeCell ref="D96:J96"/>
    <mergeCell ref="D97:J97"/>
    <mergeCell ref="D98:J98"/>
    <mergeCell ref="D99:J99"/>
    <mergeCell ref="D100:J100"/>
    <mergeCell ref="D101:J101"/>
    <mergeCell ref="K94:O94"/>
    <mergeCell ref="K97:O97"/>
    <mergeCell ref="K100:O100"/>
    <mergeCell ref="U474:AD474"/>
    <mergeCell ref="D466:L466"/>
    <mergeCell ref="D469:L469"/>
    <mergeCell ref="D470:L470"/>
    <mergeCell ref="D471:L471"/>
    <mergeCell ref="D459:V459"/>
    <mergeCell ref="W459:Z459"/>
    <mergeCell ref="AA459:AD459"/>
    <mergeCell ref="D460:V460"/>
    <mergeCell ref="W460:Z460"/>
    <mergeCell ref="AA460:AD460"/>
    <mergeCell ref="D473:L473"/>
    <mergeCell ref="D474:L474"/>
    <mergeCell ref="N466:S466"/>
    <mergeCell ref="U466:AD466"/>
    <mergeCell ref="N467:S467"/>
    <mergeCell ref="N468:S468"/>
    <mergeCell ref="N469:S469"/>
    <mergeCell ref="N470:S470"/>
    <mergeCell ref="N471:S471"/>
    <mergeCell ref="N472:S472"/>
    <mergeCell ref="N473:S473"/>
    <mergeCell ref="N474:S474"/>
    <mergeCell ref="C463:E463"/>
    <mergeCell ref="AA461:AD461"/>
    <mergeCell ref="C465:AD465"/>
    <mergeCell ref="D468:L468"/>
    <mergeCell ref="D467:L467"/>
    <mergeCell ref="U473:AD473"/>
    <mergeCell ref="C403:E403"/>
    <mergeCell ref="F403:AD403"/>
    <mergeCell ref="F463:AD463"/>
    <mergeCell ref="C431:AD431"/>
    <mergeCell ref="C432:AD432"/>
    <mergeCell ref="U467:AD467"/>
    <mergeCell ref="U468:AD468"/>
    <mergeCell ref="U469:AD469"/>
    <mergeCell ref="U470:AD470"/>
    <mergeCell ref="U471:AD471"/>
    <mergeCell ref="U472:AD472"/>
    <mergeCell ref="W458:Z458"/>
    <mergeCell ref="AA458:AD458"/>
    <mergeCell ref="D455:V455"/>
    <mergeCell ref="AA449:AD449"/>
    <mergeCell ref="D450:V450"/>
    <mergeCell ref="W450:Z450"/>
    <mergeCell ref="AA450:AD450"/>
    <mergeCell ref="W455:Z455"/>
    <mergeCell ref="AA455:AD455"/>
    <mergeCell ref="D456:V456"/>
    <mergeCell ref="W456:Z456"/>
    <mergeCell ref="AA456:AD456"/>
    <mergeCell ref="D451:V451"/>
    <mergeCell ref="W451:Z451"/>
    <mergeCell ref="AA451:AD451"/>
    <mergeCell ref="D452:V452"/>
    <mergeCell ref="W452:Z452"/>
    <mergeCell ref="AA452:AD452"/>
    <mergeCell ref="AA436:AD436"/>
    <mergeCell ref="C405:AD405"/>
    <mergeCell ref="D406:L406"/>
    <mergeCell ref="D395:N395"/>
    <mergeCell ref="O395:R395"/>
    <mergeCell ref="D472:L472"/>
    <mergeCell ref="D397:N397"/>
    <mergeCell ref="O397:R397"/>
    <mergeCell ref="S397:V397"/>
    <mergeCell ref="W397:Z397"/>
    <mergeCell ref="AA397:AD397"/>
    <mergeCell ref="S395:V395"/>
    <mergeCell ref="W395:Z395"/>
    <mergeCell ref="AA395:AD395"/>
    <mergeCell ref="S396:V396"/>
    <mergeCell ref="D447:V447"/>
    <mergeCell ref="W447:Z447"/>
    <mergeCell ref="AA447:AD447"/>
    <mergeCell ref="D448:V448"/>
    <mergeCell ref="W448:Z448"/>
    <mergeCell ref="AA448:AD448"/>
    <mergeCell ref="D445:V445"/>
    <mergeCell ref="W445:Z445"/>
    <mergeCell ref="AA445:AD445"/>
    <mergeCell ref="D446:V446"/>
    <mergeCell ref="D457:V457"/>
    <mergeCell ref="W457:Z457"/>
    <mergeCell ref="AA457:AD457"/>
    <mergeCell ref="D458:V458"/>
    <mergeCell ref="W396:Z396"/>
    <mergeCell ref="AA396:AD396"/>
    <mergeCell ref="W446:Z446"/>
    <mergeCell ref="AA446:AD446"/>
    <mergeCell ref="D436:V436"/>
    <mergeCell ref="W436:Z436"/>
    <mergeCell ref="S380:V380"/>
    <mergeCell ref="O380:R380"/>
    <mergeCell ref="S381:V381"/>
    <mergeCell ref="W381:Z381"/>
    <mergeCell ref="AA381:AD381"/>
    <mergeCell ref="D382:N382"/>
    <mergeCell ref="O382:R382"/>
    <mergeCell ref="S382:V382"/>
    <mergeCell ref="W382:Z382"/>
    <mergeCell ref="AA382:AD382"/>
    <mergeCell ref="AA390:AD390"/>
    <mergeCell ref="D391:N391"/>
    <mergeCell ref="O391:R391"/>
    <mergeCell ref="S391:V391"/>
    <mergeCell ref="W391:Z391"/>
    <mergeCell ref="AA391:AD391"/>
    <mergeCell ref="D392:N392"/>
    <mergeCell ref="O392:R392"/>
    <mergeCell ref="S392:V392"/>
    <mergeCell ref="W392:Z392"/>
    <mergeCell ref="AA392:AD392"/>
    <mergeCell ref="S386:V386"/>
    <mergeCell ref="W386:Z386"/>
    <mergeCell ref="AA386:AD386"/>
    <mergeCell ref="D387:N387"/>
    <mergeCell ref="O387:R387"/>
    <mergeCell ref="S387:V387"/>
    <mergeCell ref="W387:Z387"/>
    <mergeCell ref="AA387:AD387"/>
    <mergeCell ref="D389:N389"/>
    <mergeCell ref="O389:R389"/>
    <mergeCell ref="D390:N390"/>
    <mergeCell ref="O348:P348"/>
    <mergeCell ref="O349:P349"/>
    <mergeCell ref="C380:N380"/>
    <mergeCell ref="B372:AD372"/>
    <mergeCell ref="C373:AD373"/>
    <mergeCell ref="K365:V365"/>
    <mergeCell ref="L366:P366"/>
    <mergeCell ref="L367:P367"/>
    <mergeCell ref="L368:P368"/>
    <mergeCell ref="R366:V366"/>
    <mergeCell ref="R367:V367"/>
    <mergeCell ref="Q368:V368"/>
    <mergeCell ref="D359:N359"/>
    <mergeCell ref="W359:Z359"/>
    <mergeCell ref="AA359:AD359"/>
    <mergeCell ref="D360:N360"/>
    <mergeCell ref="W360:Z360"/>
    <mergeCell ref="AA360:AD360"/>
    <mergeCell ref="O359:P359"/>
    <mergeCell ref="O360:P360"/>
    <mergeCell ref="Q359:V359"/>
    <mergeCell ref="Q360:V360"/>
    <mergeCell ref="D361:N361"/>
    <mergeCell ref="W361:Z361"/>
    <mergeCell ref="AA361:AD361"/>
    <mergeCell ref="D362:N362"/>
    <mergeCell ref="W362:Z362"/>
    <mergeCell ref="AA362:AD362"/>
    <mergeCell ref="O361:P361"/>
    <mergeCell ref="O362:P362"/>
    <mergeCell ref="AA380:AD380"/>
    <mergeCell ref="W380:Z380"/>
    <mergeCell ref="D353:N353"/>
    <mergeCell ref="W353:Z353"/>
    <mergeCell ref="AA353:AD353"/>
    <mergeCell ref="O350:P350"/>
    <mergeCell ref="O355:P355"/>
    <mergeCell ref="O356:P356"/>
    <mergeCell ref="Q355:V355"/>
    <mergeCell ref="Q356:V356"/>
    <mergeCell ref="D357:N357"/>
    <mergeCell ref="W357:Z357"/>
    <mergeCell ref="AA357:AD357"/>
    <mergeCell ref="D358:N358"/>
    <mergeCell ref="W358:Z358"/>
    <mergeCell ref="AA358:AD358"/>
    <mergeCell ref="O357:P357"/>
    <mergeCell ref="O358:P358"/>
    <mergeCell ref="Q357:V357"/>
    <mergeCell ref="Q358:V358"/>
    <mergeCell ref="D354:N354"/>
    <mergeCell ref="W354:Z354"/>
    <mergeCell ref="AA354:AD354"/>
    <mergeCell ref="AA440:AD440"/>
    <mergeCell ref="D437:V437"/>
    <mergeCell ref="W437:Z437"/>
    <mergeCell ref="D449:V449"/>
    <mergeCell ref="W449:Z449"/>
    <mergeCell ref="D346:N346"/>
    <mergeCell ref="W346:Z346"/>
    <mergeCell ref="AA346:AD346"/>
    <mergeCell ref="D350:N350"/>
    <mergeCell ref="W350:Z350"/>
    <mergeCell ref="AA350:AD350"/>
    <mergeCell ref="W349:Z349"/>
    <mergeCell ref="AA349:AD349"/>
    <mergeCell ref="W347:Z347"/>
    <mergeCell ref="AA347:AD347"/>
    <mergeCell ref="AA437:AD437"/>
    <mergeCell ref="D438:V438"/>
    <mergeCell ref="W438:Z438"/>
    <mergeCell ref="AA438:AD438"/>
    <mergeCell ref="C430:AD430"/>
    <mergeCell ref="C435:V435"/>
    <mergeCell ref="D351:N351"/>
    <mergeCell ref="W351:Z351"/>
    <mergeCell ref="AA351:AD351"/>
    <mergeCell ref="W435:Z435"/>
    <mergeCell ref="D352:N352"/>
    <mergeCell ref="W352:Z352"/>
    <mergeCell ref="AA352:AD352"/>
    <mergeCell ref="O351:P351"/>
    <mergeCell ref="AA435:AD435"/>
    <mergeCell ref="D348:N348"/>
    <mergeCell ref="D349:N349"/>
    <mergeCell ref="N407:S407"/>
    <mergeCell ref="N408:S408"/>
    <mergeCell ref="N409:S409"/>
    <mergeCell ref="D453:V453"/>
    <mergeCell ref="W453:Z453"/>
    <mergeCell ref="AA453:AD453"/>
    <mergeCell ref="D454:V454"/>
    <mergeCell ref="W454:Z454"/>
    <mergeCell ref="AA454:AD454"/>
    <mergeCell ref="D444:V444"/>
    <mergeCell ref="W444:Z444"/>
    <mergeCell ref="AA444:AD444"/>
    <mergeCell ref="D441:V441"/>
    <mergeCell ref="W441:Z441"/>
    <mergeCell ref="AA441:AD441"/>
    <mergeCell ref="D442:V442"/>
    <mergeCell ref="W442:Z442"/>
    <mergeCell ref="AA442:AD442"/>
    <mergeCell ref="L418:P418"/>
    <mergeCell ref="Q418:V418"/>
    <mergeCell ref="B422:AD422"/>
    <mergeCell ref="C423:AD423"/>
    <mergeCell ref="B429:AD429"/>
    <mergeCell ref="C433:AD433"/>
    <mergeCell ref="D443:V443"/>
    <mergeCell ref="W443:Z443"/>
    <mergeCell ref="AA443:AD443"/>
    <mergeCell ref="D439:V439"/>
    <mergeCell ref="W439:Z439"/>
    <mergeCell ref="AA439:AD439"/>
    <mergeCell ref="D440:V440"/>
    <mergeCell ref="W440:Z440"/>
    <mergeCell ref="K415:V415"/>
    <mergeCell ref="L416:P416"/>
    <mergeCell ref="R416:V416"/>
    <mergeCell ref="L417:P417"/>
    <mergeCell ref="R417:V417"/>
    <mergeCell ref="D413:L413"/>
    <mergeCell ref="N410:S410"/>
    <mergeCell ref="N411:S411"/>
    <mergeCell ref="O398:R398"/>
    <mergeCell ref="S398:V398"/>
    <mergeCell ref="W398:Z398"/>
    <mergeCell ref="AA398:AD398"/>
    <mergeCell ref="D399:N399"/>
    <mergeCell ref="O399:R399"/>
    <mergeCell ref="S399:V399"/>
    <mergeCell ref="W399:Z399"/>
    <mergeCell ref="AA399:AD399"/>
    <mergeCell ref="W400:Z400"/>
    <mergeCell ref="AA400:AD400"/>
    <mergeCell ref="D407:L407"/>
    <mergeCell ref="D408:L408"/>
    <mergeCell ref="D409:L409"/>
    <mergeCell ref="U410:AD410"/>
    <mergeCell ref="U411:AD411"/>
    <mergeCell ref="U412:AD412"/>
    <mergeCell ref="D410:L410"/>
    <mergeCell ref="D411:L411"/>
    <mergeCell ref="D412:L412"/>
    <mergeCell ref="U406:AD406"/>
    <mergeCell ref="U407:AD407"/>
    <mergeCell ref="U408:AD408"/>
    <mergeCell ref="U409:AD409"/>
    <mergeCell ref="W383:Z383"/>
    <mergeCell ref="AA383:AD383"/>
    <mergeCell ref="W393:Z393"/>
    <mergeCell ref="D384:N384"/>
    <mergeCell ref="O384:R384"/>
    <mergeCell ref="S384:V384"/>
    <mergeCell ref="W384:Z384"/>
    <mergeCell ref="AA384:AD384"/>
    <mergeCell ref="D385:N385"/>
    <mergeCell ref="O385:R385"/>
    <mergeCell ref="S385:V385"/>
    <mergeCell ref="W385:Z385"/>
    <mergeCell ref="AA385:AD385"/>
    <mergeCell ref="W394:Z394"/>
    <mergeCell ref="AA394:AD394"/>
    <mergeCell ref="AA389:AD389"/>
    <mergeCell ref="S390:V390"/>
    <mergeCell ref="W390:Z390"/>
    <mergeCell ref="D388:N388"/>
    <mergeCell ref="D393:N393"/>
    <mergeCell ref="O393:R393"/>
    <mergeCell ref="D394:N394"/>
    <mergeCell ref="O394:R394"/>
    <mergeCell ref="O390:R390"/>
    <mergeCell ref="D383:N383"/>
    <mergeCell ref="D347:N347"/>
    <mergeCell ref="N412:S412"/>
    <mergeCell ref="N413:S413"/>
    <mergeCell ref="S394:V394"/>
    <mergeCell ref="D381:N381"/>
    <mergeCell ref="O381:R381"/>
    <mergeCell ref="S401:V401"/>
    <mergeCell ref="D400:N400"/>
    <mergeCell ref="O400:R400"/>
    <mergeCell ref="S400:V400"/>
    <mergeCell ref="Q347:V347"/>
    <mergeCell ref="Q348:V348"/>
    <mergeCell ref="Q349:V349"/>
    <mergeCell ref="Q350:V350"/>
    <mergeCell ref="O352:P352"/>
    <mergeCell ref="O353:P353"/>
    <mergeCell ref="O354:P354"/>
    <mergeCell ref="Q351:V351"/>
    <mergeCell ref="Q352:V352"/>
    <mergeCell ref="Q353:V353"/>
    <mergeCell ref="Q354:V354"/>
    <mergeCell ref="Q363:V363"/>
    <mergeCell ref="D398:N398"/>
    <mergeCell ref="O383:R383"/>
    <mergeCell ref="S383:V383"/>
    <mergeCell ref="D386:N386"/>
    <mergeCell ref="O386:R386"/>
    <mergeCell ref="D396:N396"/>
    <mergeCell ref="O396:R396"/>
    <mergeCell ref="S393:V393"/>
    <mergeCell ref="U413:AD413"/>
    <mergeCell ref="N406:S406"/>
    <mergeCell ref="D78:J78"/>
    <mergeCell ref="D79:J79"/>
    <mergeCell ref="D80:J80"/>
    <mergeCell ref="D81:J81"/>
    <mergeCell ref="D82:J82"/>
    <mergeCell ref="D83:J83"/>
    <mergeCell ref="K79:O79"/>
    <mergeCell ref="K82:O82"/>
    <mergeCell ref="D102:J102"/>
    <mergeCell ref="D103:J103"/>
    <mergeCell ref="D104:J104"/>
    <mergeCell ref="AA393:AD393"/>
    <mergeCell ref="D345:N345"/>
    <mergeCell ref="W345:Z345"/>
    <mergeCell ref="AA345:AD345"/>
    <mergeCell ref="W343:Z343"/>
    <mergeCell ref="AA343:AD343"/>
    <mergeCell ref="AA344:AD344"/>
    <mergeCell ref="W344:Z344"/>
    <mergeCell ref="D344:N344"/>
    <mergeCell ref="W348:Z348"/>
    <mergeCell ref="W339:Z339"/>
    <mergeCell ref="D340:N340"/>
    <mergeCell ref="W340:Z340"/>
    <mergeCell ref="C374:AD374"/>
    <mergeCell ref="S388:V388"/>
    <mergeCell ref="W388:Z388"/>
    <mergeCell ref="AA388:AD388"/>
    <mergeCell ref="S389:V389"/>
    <mergeCell ref="W389:Z389"/>
    <mergeCell ref="AA338:AD338"/>
    <mergeCell ref="O347:P347"/>
    <mergeCell ref="W338:Z338"/>
    <mergeCell ref="D342:N342"/>
    <mergeCell ref="O388:R388"/>
    <mergeCell ref="B1:AD1"/>
    <mergeCell ref="B3:AD3"/>
    <mergeCell ref="B5:AD5"/>
    <mergeCell ref="AA7:AD7"/>
    <mergeCell ref="B8:L8"/>
    <mergeCell ref="C11:AD11"/>
    <mergeCell ref="C20:AD20"/>
    <mergeCell ref="C19:AD19"/>
    <mergeCell ref="B10:AD10"/>
    <mergeCell ref="C12:AD12"/>
    <mergeCell ref="C13:AD13"/>
    <mergeCell ref="C14:AD14"/>
    <mergeCell ref="C15:AD15"/>
    <mergeCell ref="B16:AD16"/>
    <mergeCell ref="W337:Z337"/>
    <mergeCell ref="AA337:AD337"/>
    <mergeCell ref="C337:N337"/>
    <mergeCell ref="C333:AD333"/>
    <mergeCell ref="C335:AD335"/>
    <mergeCell ref="K88:O88"/>
    <mergeCell ref="C26:AD26"/>
    <mergeCell ref="D31:AD31"/>
    <mergeCell ref="B39:AD39"/>
    <mergeCell ref="C40:AD40"/>
    <mergeCell ref="C41:AD41"/>
    <mergeCell ref="B332:AD332"/>
    <mergeCell ref="L52:AD52"/>
    <mergeCell ref="L32:AD32"/>
    <mergeCell ref="D77:J77"/>
    <mergeCell ref="B419:AD419"/>
    <mergeCell ref="B421:AD421"/>
    <mergeCell ref="B475:AD475"/>
    <mergeCell ref="B477:AD477"/>
    <mergeCell ref="B193:AD193"/>
    <mergeCell ref="B192:AD192"/>
    <mergeCell ref="B327:AD327"/>
    <mergeCell ref="B328:AD328"/>
    <mergeCell ref="B329:AD329"/>
    <mergeCell ref="B420:AD420"/>
    <mergeCell ref="B427:AD427"/>
    <mergeCell ref="B476:AD476"/>
    <mergeCell ref="D343:N343"/>
    <mergeCell ref="D339:N339"/>
    <mergeCell ref="D84:J84"/>
    <mergeCell ref="D85:J85"/>
    <mergeCell ref="D86:J86"/>
    <mergeCell ref="D87:J87"/>
    <mergeCell ref="D88:J88"/>
    <mergeCell ref="D89:J89"/>
    <mergeCell ref="D90:J90"/>
    <mergeCell ref="D91:J91"/>
    <mergeCell ref="D92:J92"/>
    <mergeCell ref="K85:O85"/>
    <mergeCell ref="W341:Z341"/>
    <mergeCell ref="AA341:AD341"/>
    <mergeCell ref="W342:Z342"/>
    <mergeCell ref="AA342:AD342"/>
    <mergeCell ref="D341:N341"/>
    <mergeCell ref="AA339:AD339"/>
    <mergeCell ref="AA340:AD340"/>
    <mergeCell ref="D338:N338"/>
  </mergeCells>
  <conditionalFormatting sqref="C28:C32 C34:C35">
    <cfRule type="expression" dxfId="18" priority="25">
      <formula>$C$33="x"</formula>
    </cfRule>
  </conditionalFormatting>
  <conditionalFormatting sqref="C28:C33 C35">
    <cfRule type="expression" dxfId="17" priority="24">
      <formula>$C$34="x"</formula>
    </cfRule>
  </conditionalFormatting>
  <conditionalFormatting sqref="C28:C34">
    <cfRule type="expression" dxfId="16" priority="23">
      <formula>$C$35="x"</formula>
    </cfRule>
  </conditionalFormatting>
  <conditionalFormatting sqref="C43:C52">
    <cfRule type="expression" dxfId="15" priority="22">
      <formula>$C$53="x"</formula>
    </cfRule>
  </conditionalFormatting>
  <conditionalFormatting sqref="P68:AD187">
    <cfRule type="expression" dxfId="14" priority="20">
      <formula>$K68=9</formula>
    </cfRule>
    <cfRule type="expression" dxfId="13" priority="21">
      <formula>$K68=2</formula>
    </cfRule>
  </conditionalFormatting>
  <conditionalFormatting sqref="U68:AD187">
    <cfRule type="expression" dxfId="12" priority="17">
      <formula>$C$35="x"</formula>
    </cfRule>
    <cfRule type="expression" dxfId="11" priority="18">
      <formula>$C$34="x"</formula>
    </cfRule>
  </conditionalFormatting>
  <conditionalFormatting sqref="M203:AD322">
    <cfRule type="expression" dxfId="10" priority="8">
      <formula>$K203="X"</formula>
    </cfRule>
    <cfRule type="expression" dxfId="9" priority="16">
      <formula>$K203="x"</formula>
    </cfRule>
  </conditionalFormatting>
  <conditionalFormatting sqref="Q338:AD362">
    <cfRule type="expression" dxfId="8" priority="15">
      <formula>$O338="x"</formula>
    </cfRule>
  </conditionalFormatting>
  <conditionalFormatting sqref="AA338:AD362">
    <cfRule type="expression" dxfId="7" priority="13">
      <formula>$C$35="x"</formula>
    </cfRule>
    <cfRule type="expression" dxfId="6" priority="14">
      <formula>$C$34="x"</formula>
    </cfRule>
  </conditionalFormatting>
  <conditionalFormatting sqref="AA381:AD382 AA400:AD400">
    <cfRule type="expression" dxfId="5" priority="11">
      <formula>$C$35="x"</formula>
    </cfRule>
    <cfRule type="expression" dxfId="4" priority="12">
      <formula>$C$34="x"</formula>
    </cfRule>
  </conditionalFormatting>
  <conditionalFormatting sqref="C425 T425 D436:AD460 F463:AD463">
    <cfRule type="expression" dxfId="3" priority="10">
      <formula>$I$425="x"</formula>
    </cfRule>
  </conditionalFormatting>
  <conditionalFormatting sqref="I425 C425 D436:AD460 F463:AD463">
    <cfRule type="expression" dxfId="2" priority="9">
      <formula>$T$425="x"</formula>
    </cfRule>
  </conditionalFormatting>
  <conditionalFormatting sqref="AA383:AD399">
    <cfRule type="expression" dxfId="1" priority="1">
      <formula>$C$35="x"</formula>
    </cfRule>
    <cfRule type="expression" dxfId="0" priority="2">
      <formula>$C$34="x"</formula>
    </cfRule>
  </conditionalFormatting>
  <dataValidations count="12">
    <dataValidation type="list" allowBlank="1" showInputMessage="1" showErrorMessage="1" sqref="C28:C35 C43:C53 O338:P362 T425 I425 C425">
      <formula1>$AG$23:$AG$24</formula1>
    </dataValidation>
    <dataValidation type="list" allowBlank="1" showInputMessage="1" showErrorMessage="1" sqref="AA381:AD399">
      <formula1>$AI$380:$AI$383</formula1>
    </dataValidation>
    <dataValidation type="list" allowBlank="1" showInputMessage="1" showErrorMessage="1" sqref="W338:Z362">
      <formula1>$AH$337:$AH$342</formula1>
    </dataValidation>
    <dataValidation type="list" allowBlank="1" showInputMessage="1" showErrorMessage="1" sqref="K68:O187">
      <formula1>$AG$67:$AG$70</formula1>
    </dataValidation>
    <dataValidation type="list" allowBlank="1" showInputMessage="1" showErrorMessage="1" sqref="AA338:AD362">
      <formula1>$AI$337:$AI$340</formula1>
    </dataValidation>
    <dataValidation type="list" allowBlank="1" showInputMessage="1" showErrorMessage="1" sqref="O381:R399">
      <formula1>$AG$380:$AG$404</formula1>
    </dataValidation>
    <dataValidation type="list" allowBlank="1" showInputMessage="1" showErrorMessage="1" sqref="O400:R400">
      <formula1>$AK$379:$AK$404</formula1>
    </dataValidation>
    <dataValidation type="list" allowBlank="1" showInputMessage="1" showErrorMessage="1" sqref="W381:Z399">
      <formula1>$AH$380:$AH$385</formula1>
    </dataValidation>
    <dataValidation type="list" allowBlank="1" showInputMessage="1" showErrorMessage="1" sqref="W400:Z400">
      <formula1>$AL$379:$AL$385</formula1>
    </dataValidation>
    <dataValidation type="list" allowBlank="1" showInputMessage="1" showErrorMessage="1" sqref="AA400:AD400">
      <formula1>$AM$379:$AM$383</formula1>
    </dataValidation>
    <dataValidation type="list" allowBlank="1" showInputMessage="1" showErrorMessage="1" sqref="W436:Z459">
      <formula1>$AG$435:$AG$462</formula1>
    </dataValidation>
    <dataValidation type="list" allowBlank="1" showInputMessage="1" showErrorMessage="1" sqref="W460:Z460">
      <formula1>$AJ$435:$AJ$463</formula1>
    </dataValidation>
  </dataValidations>
  <hyperlinks>
    <hyperlink ref="AA7:AD7" location="Índice!B15" display="Índice"/>
  </hyperlinks>
  <pageMargins left="0.70866141732283472" right="0.70866141732283472" top="0.74803149606299213" bottom="0.74803149606299213" header="0.31496062992125984" footer="0.31496062992125984"/>
  <pageSetup scale="75" orientation="portrait" r:id="rId1"/>
  <headerFooter>
    <oddHeader>&amp;CMódulo 1 Sección II
Cuestionario</oddHeader>
    <oddFooter>&amp;LCenso Nacional de Gobierno, Seguridad Pública y Sistema Penitenciario Estatales 2020&amp;R&amp;P de &amp;N</oddFooter>
  </headerFooter>
  <rowBreaks count="4" manualBreakCount="4">
    <brk id="194" max="16383" man="1"/>
    <brk id="329" max="16383" man="1"/>
    <brk id="371" max="16383" man="1"/>
    <brk id="46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tabSelected="1" topLeftCell="A8" zoomScaleNormal="100" zoomScaleSheetLayoutView="90" workbookViewId="0">
      <selection activeCell="B9" sqref="B9:L9"/>
    </sheetView>
  </sheetViews>
  <sheetFormatPr baseColWidth="10" defaultColWidth="0" defaultRowHeight="15" zeroHeight="1" x14ac:dyDescent="0.25"/>
  <cols>
    <col min="1" max="1" width="5.7109375" customWidth="1"/>
    <col min="2" max="13" width="3.7109375" customWidth="1"/>
    <col min="14" max="14" width="4.140625" customWidth="1"/>
    <col min="15" max="30" width="3.7109375" customWidth="1"/>
    <col min="31" max="31" width="5.7109375" customWidth="1"/>
    <col min="32" max="32" width="0" hidden="1" customWidth="1"/>
    <col min="33" max="16384" width="3.7109375" hidden="1"/>
  </cols>
  <sheetData>
    <row r="1" spans="1:32" ht="173.25" customHeight="1" x14ac:dyDescent="0.3">
      <c r="B1" s="139" t="s">
        <v>134</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row>
    <row r="2" spans="1:32" x14ac:dyDescent="0.25"/>
    <row r="3" spans="1:32" s="2" customFormat="1" ht="45" customHeight="1" x14ac:dyDescent="0.2">
      <c r="B3" s="141" t="s">
        <v>161</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row>
    <row r="4" spans="1:32" ht="15" customHeight="1" x14ac:dyDescent="0.25"/>
    <row r="5" spans="1:32" s="2" customFormat="1" ht="45" customHeight="1" x14ac:dyDescent="0.2">
      <c r="B5" s="141" t="s">
        <v>162</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row>
    <row r="6" spans="1:32" ht="15" customHeight="1" x14ac:dyDescent="0.25">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2" ht="45" customHeight="1" x14ac:dyDescent="0.25">
      <c r="B7" s="141" t="s">
        <v>3</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row>
    <row r="8" spans="1:32" ht="15" customHeight="1" x14ac:dyDescent="0.25">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row>
    <row r="9" spans="1:32" ht="15" customHeight="1" thickBot="1" x14ac:dyDescent="0.3">
      <c r="AA9" s="185" t="s">
        <v>0</v>
      </c>
      <c r="AB9" s="185"/>
      <c r="AC9" s="185"/>
      <c r="AD9" s="185"/>
    </row>
    <row r="10" spans="1:32" ht="15" customHeight="1" thickBot="1" x14ac:dyDescent="0.3">
      <c r="B10" s="275" t="str">
        <f>IF(Índice!B9="","",Índice!B9)</f>
        <v>Veracruz de Ignacio de la Llave</v>
      </c>
      <c r="C10" s="276"/>
      <c r="D10" s="276"/>
      <c r="E10" s="276"/>
      <c r="F10" s="276"/>
      <c r="G10" s="276"/>
      <c r="H10" s="276"/>
      <c r="I10" s="276"/>
      <c r="J10" s="276"/>
      <c r="K10" s="276"/>
      <c r="L10" s="277"/>
      <c r="N10" s="33">
        <f>IF(Índice!N9="","",Índice!N9)</f>
        <v>230</v>
      </c>
    </row>
    <row r="11" spans="1:32" ht="15" customHeight="1" thickBot="1" x14ac:dyDescent="0.3"/>
    <row r="12" spans="1:32" s="2" customFormat="1" ht="15" customHeight="1" thickBot="1" x14ac:dyDescent="0.25">
      <c r="A12" s="35"/>
      <c r="B12" s="281" t="s">
        <v>135</v>
      </c>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3"/>
      <c r="AF12" s="7"/>
    </row>
    <row r="13" spans="1:32" s="2" customFormat="1" ht="15" customHeight="1" thickBot="1" x14ac:dyDescent="0.25">
      <c r="A13" s="35"/>
      <c r="AF13" s="7"/>
    </row>
    <row r="14" spans="1:32" s="2" customFormat="1" ht="15" customHeight="1" x14ac:dyDescent="0.2">
      <c r="A14" s="35"/>
      <c r="B14" s="36"/>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8"/>
      <c r="AF14" s="7"/>
    </row>
    <row r="15" spans="1:32" s="2" customFormat="1" ht="15" customHeight="1" x14ac:dyDescent="0.2">
      <c r="A15" s="39">
        <v>1</v>
      </c>
      <c r="B15" s="40"/>
      <c r="C15" s="41" t="s">
        <v>15</v>
      </c>
      <c r="D15" s="1"/>
      <c r="E15" s="1"/>
      <c r="F15" s="1"/>
      <c r="G15" s="1"/>
      <c r="H15" s="284"/>
      <c r="I15" s="284"/>
      <c r="J15" s="284"/>
      <c r="K15" s="284"/>
      <c r="L15" s="284"/>
      <c r="M15" s="284"/>
      <c r="N15" s="284"/>
      <c r="O15" s="284"/>
      <c r="P15" s="284"/>
      <c r="Q15" s="284"/>
      <c r="R15" s="284"/>
      <c r="S15" s="284"/>
      <c r="T15" s="284"/>
      <c r="U15" s="284"/>
      <c r="V15" s="284"/>
      <c r="W15" s="284"/>
      <c r="X15" s="284"/>
      <c r="Y15" s="284"/>
      <c r="Z15" s="284"/>
      <c r="AA15" s="284"/>
      <c r="AB15" s="284"/>
      <c r="AC15" s="284"/>
      <c r="AD15" s="42"/>
      <c r="AF15" s="7"/>
    </row>
    <row r="16" spans="1:32" s="2" customFormat="1" ht="15" customHeight="1" x14ac:dyDescent="0.2">
      <c r="A16" s="35"/>
      <c r="B16" s="40"/>
      <c r="C16" s="41" t="s">
        <v>18</v>
      </c>
      <c r="D16" s="1"/>
      <c r="E16" s="1"/>
      <c r="F16" s="1"/>
      <c r="G16" s="1"/>
      <c r="H16" s="1"/>
      <c r="I16" s="1"/>
      <c r="J16" s="1"/>
      <c r="K16" s="1"/>
      <c r="L16" s="278"/>
      <c r="M16" s="278"/>
      <c r="N16" s="278"/>
      <c r="O16" s="278"/>
      <c r="P16" s="278"/>
      <c r="Q16" s="278"/>
      <c r="R16" s="278"/>
      <c r="S16" s="278"/>
      <c r="T16" s="278"/>
      <c r="U16" s="278"/>
      <c r="V16" s="278"/>
      <c r="W16" s="278"/>
      <c r="X16" s="278"/>
      <c r="Y16" s="278"/>
      <c r="Z16" s="278"/>
      <c r="AA16" s="278"/>
      <c r="AB16" s="278"/>
      <c r="AC16" s="278"/>
      <c r="AD16" s="42"/>
      <c r="AF16" s="7"/>
    </row>
    <row r="17" spans="1:32" s="2" customFormat="1" ht="15" customHeight="1" x14ac:dyDescent="0.2">
      <c r="A17" s="35"/>
      <c r="B17" s="40"/>
      <c r="C17" s="41" t="s">
        <v>16</v>
      </c>
      <c r="D17" s="1"/>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42"/>
      <c r="AF17" s="7"/>
    </row>
    <row r="18" spans="1:32" s="2" customFormat="1" ht="15" customHeight="1" x14ac:dyDescent="0.2">
      <c r="A18" s="35"/>
      <c r="B18" s="40"/>
      <c r="C18" s="41" t="s">
        <v>13</v>
      </c>
      <c r="D18" s="1"/>
      <c r="E18" s="1"/>
      <c r="F18" s="1"/>
      <c r="G18" s="1"/>
      <c r="H18" s="278"/>
      <c r="I18" s="278"/>
      <c r="J18" s="278"/>
      <c r="K18" s="278"/>
      <c r="L18" s="278"/>
      <c r="M18" s="278"/>
      <c r="N18" s="278"/>
      <c r="O18" s="278"/>
      <c r="P18" s="278"/>
      <c r="Q18" s="278"/>
      <c r="R18" s="278"/>
      <c r="S18" s="278"/>
      <c r="T18" s="278"/>
      <c r="U18" s="278"/>
      <c r="V18" s="278"/>
      <c r="W18" s="278"/>
      <c r="X18" s="278"/>
      <c r="Y18" s="278"/>
      <c r="Z18" s="278"/>
      <c r="AA18" s="278"/>
      <c r="AB18" s="278"/>
      <c r="AC18" s="278"/>
      <c r="AD18" s="42"/>
      <c r="AF18" s="7"/>
    </row>
    <row r="19" spans="1:32" s="2" customFormat="1" ht="15" customHeight="1" x14ac:dyDescent="0.2">
      <c r="A19" s="35"/>
      <c r="B19" s="40"/>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43"/>
      <c r="AF19" s="7"/>
    </row>
    <row r="20" spans="1:32" s="2" customFormat="1" ht="15" customHeight="1" x14ac:dyDescent="0.2">
      <c r="A20" s="35"/>
      <c r="B20" s="40"/>
      <c r="C20" s="280" t="s">
        <v>20</v>
      </c>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44"/>
      <c r="AF20" s="7"/>
    </row>
    <row r="21" spans="1:32" s="2" customFormat="1" ht="15" customHeight="1" x14ac:dyDescent="0.2">
      <c r="A21" s="35"/>
      <c r="B21" s="40"/>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43"/>
      <c r="AF21" s="7"/>
    </row>
    <row r="22" spans="1:32" s="2" customFormat="1" ht="60" customHeight="1" x14ac:dyDescent="0.2">
      <c r="A22" s="35"/>
      <c r="B22" s="40"/>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42"/>
      <c r="AF22" s="7"/>
    </row>
    <row r="23" spans="1:32" s="2" customFormat="1" ht="15" customHeight="1" thickBot="1" x14ac:dyDescent="0.25">
      <c r="A23" s="35"/>
      <c r="B23" s="45"/>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7"/>
      <c r="AF23" s="7"/>
    </row>
    <row r="24" spans="1:32" s="2" customFormat="1" ht="15" customHeight="1" thickBot="1" x14ac:dyDescent="0.25">
      <c r="A24" s="35"/>
      <c r="AF24" s="7"/>
    </row>
    <row r="25" spans="1:32" s="2" customFormat="1" ht="15" customHeight="1" x14ac:dyDescent="0.2">
      <c r="A25" s="35"/>
      <c r="B25" s="36"/>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8"/>
      <c r="AF25" s="7"/>
    </row>
    <row r="26" spans="1:32" s="2" customFormat="1" ht="15" customHeight="1" x14ac:dyDescent="0.2">
      <c r="A26" s="39">
        <v>2</v>
      </c>
      <c r="B26" s="40"/>
      <c r="C26" s="41" t="s">
        <v>15</v>
      </c>
      <c r="D26" s="1"/>
      <c r="E26" s="1"/>
      <c r="F26" s="1"/>
      <c r="G26" s="1"/>
      <c r="H26" s="284"/>
      <c r="I26" s="284"/>
      <c r="J26" s="284"/>
      <c r="K26" s="284"/>
      <c r="L26" s="284"/>
      <c r="M26" s="284"/>
      <c r="N26" s="284"/>
      <c r="O26" s="284"/>
      <c r="P26" s="284"/>
      <c r="Q26" s="284"/>
      <c r="R26" s="284"/>
      <c r="S26" s="284"/>
      <c r="T26" s="284"/>
      <c r="U26" s="284"/>
      <c r="V26" s="284"/>
      <c r="W26" s="284"/>
      <c r="X26" s="284"/>
      <c r="Y26" s="284"/>
      <c r="Z26" s="284"/>
      <c r="AA26" s="284"/>
      <c r="AB26" s="284"/>
      <c r="AC26" s="284"/>
      <c r="AD26" s="42"/>
      <c r="AF26" s="7"/>
    </row>
    <row r="27" spans="1:32" s="2" customFormat="1" ht="15" customHeight="1" x14ac:dyDescent="0.2">
      <c r="A27" s="35"/>
      <c r="B27" s="40"/>
      <c r="C27" s="41" t="s">
        <v>18</v>
      </c>
      <c r="D27" s="1"/>
      <c r="E27" s="1"/>
      <c r="F27" s="1"/>
      <c r="G27" s="1"/>
      <c r="H27" s="1"/>
      <c r="I27" s="1"/>
      <c r="J27" s="1"/>
      <c r="K27" s="1"/>
      <c r="L27" s="278"/>
      <c r="M27" s="278"/>
      <c r="N27" s="278"/>
      <c r="O27" s="278"/>
      <c r="P27" s="278"/>
      <c r="Q27" s="278"/>
      <c r="R27" s="278"/>
      <c r="S27" s="278"/>
      <c r="T27" s="278"/>
      <c r="U27" s="278"/>
      <c r="V27" s="278"/>
      <c r="W27" s="278"/>
      <c r="X27" s="278"/>
      <c r="Y27" s="278"/>
      <c r="Z27" s="278"/>
      <c r="AA27" s="278"/>
      <c r="AB27" s="278"/>
      <c r="AC27" s="278"/>
      <c r="AD27" s="42"/>
      <c r="AF27" s="7"/>
    </row>
    <row r="28" spans="1:32" s="2" customFormat="1" ht="15" customHeight="1" x14ac:dyDescent="0.2">
      <c r="A28" s="35"/>
      <c r="B28" s="40"/>
      <c r="C28" s="41" t="s">
        <v>16</v>
      </c>
      <c r="D28" s="1"/>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42"/>
      <c r="AF28" s="7"/>
    </row>
    <row r="29" spans="1:32" s="2" customFormat="1" ht="15" customHeight="1" x14ac:dyDescent="0.2">
      <c r="A29" s="35"/>
      <c r="B29" s="40"/>
      <c r="C29" s="41" t="s">
        <v>13</v>
      </c>
      <c r="D29" s="1"/>
      <c r="E29" s="1"/>
      <c r="F29" s="1"/>
      <c r="G29" s="1"/>
      <c r="H29" s="278"/>
      <c r="I29" s="278"/>
      <c r="J29" s="278"/>
      <c r="K29" s="278"/>
      <c r="L29" s="278"/>
      <c r="M29" s="278"/>
      <c r="N29" s="278"/>
      <c r="O29" s="278"/>
      <c r="P29" s="278"/>
      <c r="Q29" s="278"/>
      <c r="R29" s="278"/>
      <c r="S29" s="278"/>
      <c r="T29" s="278"/>
      <c r="U29" s="278"/>
      <c r="V29" s="278"/>
      <c r="W29" s="278"/>
      <c r="X29" s="278"/>
      <c r="Y29" s="278"/>
      <c r="Z29" s="278"/>
      <c r="AA29" s="278"/>
      <c r="AB29" s="278"/>
      <c r="AC29" s="278"/>
      <c r="AD29" s="42"/>
      <c r="AF29" s="7"/>
    </row>
    <row r="30" spans="1:32" s="2" customFormat="1" ht="15" customHeight="1" x14ac:dyDescent="0.2">
      <c r="A30" s="35"/>
      <c r="B30" s="40"/>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43"/>
      <c r="AF30" s="7"/>
    </row>
    <row r="31" spans="1:32" s="2" customFormat="1" ht="15" customHeight="1" x14ac:dyDescent="0.2">
      <c r="A31" s="35"/>
      <c r="B31" s="40"/>
      <c r="C31" s="280" t="s">
        <v>20</v>
      </c>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44"/>
      <c r="AF31" s="7"/>
    </row>
    <row r="32" spans="1:32" s="2" customFormat="1" ht="15" customHeight="1" x14ac:dyDescent="0.2">
      <c r="A32" s="35"/>
      <c r="B32" s="40"/>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43"/>
      <c r="AF32" s="7"/>
    </row>
    <row r="33" spans="1:32" s="2" customFormat="1" ht="60" customHeight="1" x14ac:dyDescent="0.2">
      <c r="A33" s="35"/>
      <c r="B33" s="40"/>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42"/>
      <c r="AF33" s="7"/>
    </row>
    <row r="34" spans="1:32" s="2" customFormat="1" ht="15" customHeight="1" thickBot="1" x14ac:dyDescent="0.25">
      <c r="A34" s="35"/>
      <c r="B34" s="45"/>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7"/>
      <c r="AF34" s="7"/>
    </row>
    <row r="35" spans="1:32" s="2" customFormat="1" ht="15" customHeight="1" thickBot="1" x14ac:dyDescent="0.25">
      <c r="A35" s="35"/>
      <c r="AF35" s="7"/>
    </row>
    <row r="36" spans="1:32" s="2" customFormat="1" ht="15" customHeight="1" x14ac:dyDescent="0.2">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8"/>
      <c r="AF36" s="7"/>
    </row>
    <row r="37" spans="1:32" s="2" customFormat="1" ht="15" customHeight="1" x14ac:dyDescent="0.2">
      <c r="A37" s="39">
        <v>3</v>
      </c>
      <c r="B37" s="40"/>
      <c r="C37" s="41" t="s">
        <v>15</v>
      </c>
      <c r="D37" s="1"/>
      <c r="E37" s="1"/>
      <c r="F37" s="1"/>
      <c r="G37" s="1"/>
      <c r="H37" s="284"/>
      <c r="I37" s="284"/>
      <c r="J37" s="284"/>
      <c r="K37" s="284"/>
      <c r="L37" s="284"/>
      <c r="M37" s="284"/>
      <c r="N37" s="284"/>
      <c r="O37" s="284"/>
      <c r="P37" s="284"/>
      <c r="Q37" s="284"/>
      <c r="R37" s="284"/>
      <c r="S37" s="284"/>
      <c r="T37" s="284"/>
      <c r="U37" s="284"/>
      <c r="V37" s="284"/>
      <c r="W37" s="284"/>
      <c r="X37" s="284"/>
      <c r="Y37" s="284"/>
      <c r="Z37" s="284"/>
      <c r="AA37" s="284"/>
      <c r="AB37" s="284"/>
      <c r="AC37" s="284"/>
      <c r="AD37" s="42"/>
      <c r="AF37" s="7"/>
    </row>
    <row r="38" spans="1:32" s="2" customFormat="1" ht="15" customHeight="1" x14ac:dyDescent="0.2">
      <c r="A38" s="35"/>
      <c r="B38" s="40"/>
      <c r="C38" s="41" t="s">
        <v>18</v>
      </c>
      <c r="D38" s="1"/>
      <c r="E38" s="1"/>
      <c r="F38" s="1"/>
      <c r="G38" s="1"/>
      <c r="H38" s="1"/>
      <c r="I38" s="1"/>
      <c r="J38" s="1"/>
      <c r="K38" s="1"/>
      <c r="L38" s="278"/>
      <c r="M38" s="278"/>
      <c r="N38" s="278"/>
      <c r="O38" s="278"/>
      <c r="P38" s="278"/>
      <c r="Q38" s="278"/>
      <c r="R38" s="278"/>
      <c r="S38" s="278"/>
      <c r="T38" s="278"/>
      <c r="U38" s="278"/>
      <c r="V38" s="278"/>
      <c r="W38" s="278"/>
      <c r="X38" s="278"/>
      <c r="Y38" s="278"/>
      <c r="Z38" s="278"/>
      <c r="AA38" s="278"/>
      <c r="AB38" s="278"/>
      <c r="AC38" s="278"/>
      <c r="AD38" s="42"/>
      <c r="AF38" s="7"/>
    </row>
    <row r="39" spans="1:32" s="2" customFormat="1" ht="15" customHeight="1" x14ac:dyDescent="0.2">
      <c r="A39" s="35"/>
      <c r="B39" s="40"/>
      <c r="C39" s="41" t="s">
        <v>16</v>
      </c>
      <c r="D39" s="1"/>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42"/>
      <c r="AF39" s="7"/>
    </row>
    <row r="40" spans="1:32" s="2" customFormat="1" ht="15" customHeight="1" x14ac:dyDescent="0.2">
      <c r="A40" s="35"/>
      <c r="B40" s="40"/>
      <c r="C40" s="41" t="s">
        <v>13</v>
      </c>
      <c r="D40" s="1"/>
      <c r="E40" s="1"/>
      <c r="F40" s="1"/>
      <c r="G40" s="1"/>
      <c r="H40" s="278"/>
      <c r="I40" s="278"/>
      <c r="J40" s="278"/>
      <c r="K40" s="278"/>
      <c r="L40" s="278"/>
      <c r="M40" s="278"/>
      <c r="N40" s="278"/>
      <c r="O40" s="278"/>
      <c r="P40" s="278"/>
      <c r="Q40" s="278"/>
      <c r="R40" s="278"/>
      <c r="S40" s="278"/>
      <c r="T40" s="278"/>
      <c r="U40" s="278"/>
      <c r="V40" s="278"/>
      <c r="W40" s="278"/>
      <c r="X40" s="278"/>
      <c r="Y40" s="278"/>
      <c r="Z40" s="278"/>
      <c r="AA40" s="278"/>
      <c r="AB40" s="278"/>
      <c r="AC40" s="278"/>
      <c r="AD40" s="42"/>
      <c r="AF40" s="7"/>
    </row>
    <row r="41" spans="1:32" s="2" customFormat="1" ht="15" customHeight="1" x14ac:dyDescent="0.2">
      <c r="A41" s="35"/>
      <c r="B41" s="40"/>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43"/>
      <c r="AF41" s="7"/>
    </row>
    <row r="42" spans="1:32" s="2" customFormat="1" ht="15" customHeight="1" x14ac:dyDescent="0.2">
      <c r="A42" s="35"/>
      <c r="B42" s="40"/>
      <c r="C42" s="280" t="s">
        <v>20</v>
      </c>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44"/>
      <c r="AF42" s="7"/>
    </row>
    <row r="43" spans="1:32" s="2" customFormat="1" ht="15" customHeight="1" x14ac:dyDescent="0.2">
      <c r="A43" s="35"/>
      <c r="B43" s="40"/>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43"/>
      <c r="AF43" s="7"/>
    </row>
    <row r="44" spans="1:32" s="2" customFormat="1" ht="60" customHeight="1" x14ac:dyDescent="0.2">
      <c r="A44" s="35"/>
      <c r="B44" s="40"/>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42"/>
      <c r="AF44" s="7"/>
    </row>
    <row r="45" spans="1:32" s="2" customFormat="1" ht="15" customHeight="1" thickBot="1" x14ac:dyDescent="0.25">
      <c r="A45" s="35"/>
      <c r="B45" s="45"/>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7"/>
      <c r="AF45" s="7"/>
    </row>
    <row r="46" spans="1:32" s="2" customFormat="1" ht="15" customHeight="1" thickBot="1" x14ac:dyDescent="0.25">
      <c r="A46" s="35"/>
      <c r="AF46" s="7"/>
    </row>
    <row r="47" spans="1:32" s="2" customFormat="1" ht="15" customHeight="1" x14ac:dyDescent="0.2">
      <c r="A47" s="35"/>
      <c r="B47" s="36"/>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8"/>
      <c r="AF47" s="7"/>
    </row>
    <row r="48" spans="1:32" s="2" customFormat="1" ht="15" customHeight="1" x14ac:dyDescent="0.2">
      <c r="A48" s="39">
        <v>4</v>
      </c>
      <c r="B48" s="40"/>
      <c r="C48" s="41" t="s">
        <v>15</v>
      </c>
      <c r="D48" s="1"/>
      <c r="E48" s="1"/>
      <c r="F48" s="1"/>
      <c r="G48" s="1"/>
      <c r="H48" s="284"/>
      <c r="I48" s="284"/>
      <c r="J48" s="284"/>
      <c r="K48" s="284"/>
      <c r="L48" s="284"/>
      <c r="M48" s="284"/>
      <c r="N48" s="284"/>
      <c r="O48" s="284"/>
      <c r="P48" s="284"/>
      <c r="Q48" s="284"/>
      <c r="R48" s="284"/>
      <c r="S48" s="284"/>
      <c r="T48" s="284"/>
      <c r="U48" s="284"/>
      <c r="V48" s="284"/>
      <c r="W48" s="284"/>
      <c r="X48" s="284"/>
      <c r="Y48" s="284"/>
      <c r="Z48" s="284"/>
      <c r="AA48" s="284"/>
      <c r="AB48" s="284"/>
      <c r="AC48" s="284"/>
      <c r="AD48" s="42"/>
      <c r="AF48" s="7"/>
    </row>
    <row r="49" spans="1:32" s="2" customFormat="1" ht="15" customHeight="1" x14ac:dyDescent="0.2">
      <c r="A49" s="35"/>
      <c r="B49" s="40"/>
      <c r="C49" s="41" t="s">
        <v>18</v>
      </c>
      <c r="D49" s="1"/>
      <c r="E49" s="1"/>
      <c r="F49" s="1"/>
      <c r="G49" s="1"/>
      <c r="H49" s="1"/>
      <c r="I49" s="1"/>
      <c r="J49" s="1"/>
      <c r="K49" s="1"/>
      <c r="L49" s="182"/>
      <c r="M49" s="182"/>
      <c r="N49" s="182"/>
      <c r="O49" s="182"/>
      <c r="P49" s="182"/>
      <c r="Q49" s="182"/>
      <c r="R49" s="182"/>
      <c r="S49" s="182"/>
      <c r="T49" s="182"/>
      <c r="U49" s="182"/>
      <c r="V49" s="182"/>
      <c r="W49" s="182"/>
      <c r="X49" s="182"/>
      <c r="Y49" s="182"/>
      <c r="Z49" s="182"/>
      <c r="AA49" s="182"/>
      <c r="AB49" s="182"/>
      <c r="AC49" s="182"/>
      <c r="AD49" s="42"/>
      <c r="AF49" s="7"/>
    </row>
    <row r="50" spans="1:32" s="2" customFormat="1" ht="15" customHeight="1" x14ac:dyDescent="0.2">
      <c r="A50" s="35"/>
      <c r="B50" s="40"/>
      <c r="C50" s="41" t="s">
        <v>16</v>
      </c>
      <c r="D50" s="1"/>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42"/>
      <c r="AF50" s="7"/>
    </row>
    <row r="51" spans="1:32" s="2" customFormat="1" ht="15" customHeight="1" x14ac:dyDescent="0.2">
      <c r="A51" s="35"/>
      <c r="B51" s="40"/>
      <c r="C51" s="41" t="s">
        <v>13</v>
      </c>
      <c r="D51" s="1"/>
      <c r="E51" s="1"/>
      <c r="F51" s="1"/>
      <c r="G51" s="1"/>
      <c r="H51" s="182"/>
      <c r="I51" s="182"/>
      <c r="J51" s="182"/>
      <c r="K51" s="182"/>
      <c r="L51" s="182"/>
      <c r="M51" s="182"/>
      <c r="N51" s="182"/>
      <c r="O51" s="182"/>
      <c r="P51" s="182"/>
      <c r="Q51" s="182"/>
      <c r="R51" s="182"/>
      <c r="S51" s="182"/>
      <c r="T51" s="182"/>
      <c r="U51" s="182"/>
      <c r="V51" s="182"/>
      <c r="W51" s="182"/>
      <c r="X51" s="182"/>
      <c r="Y51" s="182"/>
      <c r="Z51" s="182"/>
      <c r="AA51" s="182"/>
      <c r="AB51" s="182"/>
      <c r="AC51" s="182"/>
      <c r="AD51" s="42"/>
      <c r="AF51" s="7"/>
    </row>
    <row r="52" spans="1:32" s="2" customFormat="1" ht="15" customHeight="1" x14ac:dyDescent="0.2">
      <c r="A52" s="35"/>
      <c r="B52" s="40"/>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43"/>
      <c r="AF52" s="7"/>
    </row>
    <row r="53" spans="1:32" s="2" customFormat="1" ht="15" customHeight="1" x14ac:dyDescent="0.2">
      <c r="A53" s="35"/>
      <c r="B53" s="40"/>
      <c r="C53" s="280" t="s">
        <v>20</v>
      </c>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44"/>
      <c r="AF53" s="7"/>
    </row>
    <row r="54" spans="1:32" s="2" customFormat="1" ht="15" customHeight="1" x14ac:dyDescent="0.2">
      <c r="A54" s="35"/>
      <c r="B54" s="40"/>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43"/>
      <c r="AF54" s="7"/>
    </row>
    <row r="55" spans="1:32" s="2" customFormat="1" ht="60" customHeight="1" x14ac:dyDescent="0.2">
      <c r="A55" s="35"/>
      <c r="B55" s="40"/>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42"/>
      <c r="AF55" s="7"/>
    </row>
    <row r="56" spans="1:32" s="2" customFormat="1" ht="15" customHeight="1" thickBot="1" x14ac:dyDescent="0.25">
      <c r="A56" s="35"/>
      <c r="B56" s="4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7"/>
      <c r="AF56" s="7"/>
    </row>
    <row r="57" spans="1:32" s="2" customFormat="1" thickBot="1" x14ac:dyDescent="0.25">
      <c r="A57" s="35"/>
      <c r="AF57" s="7"/>
    </row>
    <row r="58" spans="1:32" s="2" customFormat="1" thickBot="1" x14ac:dyDescent="0.25">
      <c r="A58" s="35"/>
      <c r="B58" s="281" t="s">
        <v>136</v>
      </c>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3"/>
      <c r="AF58" s="7"/>
    </row>
    <row r="59" spans="1:32" s="2" customFormat="1" thickBot="1" x14ac:dyDescent="0.25">
      <c r="A59" s="35"/>
      <c r="AF59" s="7"/>
    </row>
    <row r="60" spans="1:32" s="2" customFormat="1" ht="15" customHeight="1" x14ac:dyDescent="0.2">
      <c r="A60" s="35"/>
      <c r="B60" s="36"/>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8"/>
      <c r="AF60" s="7"/>
    </row>
    <row r="61" spans="1:32" s="2" customFormat="1" ht="15" customHeight="1" x14ac:dyDescent="0.2">
      <c r="A61" s="35"/>
      <c r="B61" s="40"/>
      <c r="C61" s="48" t="s">
        <v>21</v>
      </c>
      <c r="D61" s="1"/>
      <c r="E61" s="1"/>
      <c r="F61" s="1"/>
      <c r="G61" s="1"/>
      <c r="H61" s="1"/>
      <c r="I61" s="1"/>
      <c r="J61" s="1"/>
      <c r="K61" s="1"/>
      <c r="L61" s="1"/>
      <c r="M61" s="1"/>
      <c r="N61" s="1"/>
      <c r="O61" s="1"/>
      <c r="P61" s="1"/>
      <c r="Q61" s="1"/>
      <c r="R61" s="1"/>
      <c r="S61" s="1"/>
      <c r="T61" s="1"/>
      <c r="U61" s="1"/>
      <c r="V61" s="1"/>
      <c r="W61" s="1"/>
      <c r="X61" s="1"/>
      <c r="Y61" s="1"/>
      <c r="Z61" s="1"/>
      <c r="AA61" s="1"/>
      <c r="AB61" s="1"/>
      <c r="AC61" s="1"/>
      <c r="AD61" s="43"/>
      <c r="AF61" s="7"/>
    </row>
    <row r="62" spans="1:32" s="2" customFormat="1" ht="93" customHeight="1" x14ac:dyDescent="0.2">
      <c r="A62" s="35"/>
      <c r="B62" s="40"/>
      <c r="C62" s="181"/>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3"/>
      <c r="AD62" s="43"/>
      <c r="AF62" s="7"/>
    </row>
    <row r="63" spans="1:32" s="2" customFormat="1" ht="14.25" x14ac:dyDescent="0.2">
      <c r="A63" s="35"/>
      <c r="B63" s="40"/>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43"/>
      <c r="AF63" s="7"/>
    </row>
    <row r="64" spans="1:32" s="2" customFormat="1" ht="14.25" x14ac:dyDescent="0.2">
      <c r="A64" s="35"/>
      <c r="B64" s="40"/>
      <c r="C64" s="48" t="s">
        <v>22</v>
      </c>
      <c r="D64" s="1"/>
      <c r="E64" s="1"/>
      <c r="F64" s="1"/>
      <c r="G64" s="1"/>
      <c r="H64" s="1"/>
      <c r="I64" s="1"/>
      <c r="J64" s="1"/>
      <c r="K64" s="1"/>
      <c r="L64" s="1"/>
      <c r="M64" s="1"/>
      <c r="N64" s="1"/>
      <c r="O64" s="1"/>
      <c r="P64" s="1"/>
      <c r="Q64" s="1"/>
      <c r="R64" s="1"/>
      <c r="S64" s="1"/>
      <c r="T64" s="1"/>
      <c r="U64" s="1"/>
      <c r="V64" s="1"/>
      <c r="W64" s="1"/>
      <c r="X64" s="1"/>
      <c r="Y64" s="1"/>
      <c r="Z64" s="1"/>
      <c r="AA64" s="1"/>
      <c r="AB64" s="1"/>
      <c r="AC64" s="1"/>
      <c r="AD64" s="43"/>
      <c r="AF64" s="7"/>
    </row>
    <row r="65" spans="1:32" s="2" customFormat="1" ht="93" customHeight="1" x14ac:dyDescent="0.2">
      <c r="A65" s="35"/>
      <c r="B65" s="40"/>
      <c r="C65" s="181"/>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3"/>
      <c r="AD65" s="43"/>
      <c r="AF65" s="7"/>
    </row>
    <row r="66" spans="1:32" s="2" customFormat="1" ht="14.25" customHeight="1" x14ac:dyDescent="0.2">
      <c r="A66" s="35"/>
      <c r="B66" s="40"/>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43"/>
      <c r="AF66" s="7"/>
    </row>
    <row r="67" spans="1:32" s="2" customFormat="1" ht="14.25" x14ac:dyDescent="0.2">
      <c r="A67" s="35"/>
      <c r="B67" s="40"/>
      <c r="C67" s="48" t="s">
        <v>23</v>
      </c>
      <c r="D67" s="1"/>
      <c r="E67" s="1"/>
      <c r="F67" s="1"/>
      <c r="G67" s="1"/>
      <c r="H67" s="1"/>
      <c r="I67" s="1"/>
      <c r="J67" s="1"/>
      <c r="K67" s="1"/>
      <c r="L67" s="1"/>
      <c r="M67" s="1"/>
      <c r="N67" s="1"/>
      <c r="O67" s="1"/>
      <c r="P67" s="1"/>
      <c r="Q67" s="1"/>
      <c r="R67" s="1"/>
      <c r="S67" s="1"/>
      <c r="T67" s="1"/>
      <c r="U67" s="1"/>
      <c r="V67" s="1"/>
      <c r="W67" s="1"/>
      <c r="X67" s="1"/>
      <c r="Y67" s="1"/>
      <c r="Z67" s="1"/>
      <c r="AA67" s="1"/>
      <c r="AB67" s="1"/>
      <c r="AC67" s="1"/>
      <c r="AD67" s="43"/>
      <c r="AF67" s="7"/>
    </row>
    <row r="68" spans="1:32" s="2" customFormat="1" ht="93" customHeight="1" x14ac:dyDescent="0.2">
      <c r="A68" s="35"/>
      <c r="B68" s="40"/>
      <c r="C68" s="181"/>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3"/>
      <c r="AD68" s="43"/>
      <c r="AF68" s="7"/>
    </row>
    <row r="69" spans="1:32" s="2" customFormat="1" ht="14.25" x14ac:dyDescent="0.2">
      <c r="A69" s="35"/>
      <c r="B69" s="40"/>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43"/>
      <c r="AF69" s="7"/>
    </row>
    <row r="70" spans="1:32" s="2" customFormat="1" ht="14.25" x14ac:dyDescent="0.2">
      <c r="A70" s="35"/>
      <c r="B70" s="40"/>
      <c r="C70" s="48" t="s">
        <v>24</v>
      </c>
      <c r="D70" s="1"/>
      <c r="E70" s="1"/>
      <c r="F70" s="1"/>
      <c r="G70" s="1"/>
      <c r="H70" s="1"/>
      <c r="I70" s="1"/>
      <c r="J70" s="1"/>
      <c r="K70" s="1"/>
      <c r="L70" s="1"/>
      <c r="M70" s="1"/>
      <c r="N70" s="1"/>
      <c r="O70" s="1"/>
      <c r="P70" s="1"/>
      <c r="Q70" s="1"/>
      <c r="R70" s="1"/>
      <c r="S70" s="1"/>
      <c r="T70" s="1"/>
      <c r="U70" s="1"/>
      <c r="V70" s="1"/>
      <c r="W70" s="1"/>
      <c r="X70" s="1"/>
      <c r="Y70" s="1"/>
      <c r="Z70" s="1"/>
      <c r="AA70" s="1"/>
      <c r="AB70" s="1"/>
      <c r="AC70" s="1"/>
      <c r="AD70" s="43"/>
      <c r="AF70" s="7"/>
    </row>
    <row r="71" spans="1:32" s="2" customFormat="1" ht="93" customHeight="1" x14ac:dyDescent="0.2">
      <c r="A71" s="35"/>
      <c r="B71" s="40"/>
      <c r="C71" s="181"/>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3"/>
      <c r="AD71" s="43"/>
      <c r="AF71" s="7"/>
    </row>
    <row r="72" spans="1:32" s="2" customFormat="1" ht="14.25" x14ac:dyDescent="0.2">
      <c r="A72" s="35"/>
      <c r="B72" s="40"/>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43"/>
      <c r="AF72" s="7"/>
    </row>
    <row r="73" spans="1:32" s="2" customFormat="1" ht="14.25" x14ac:dyDescent="0.2">
      <c r="A73" s="35"/>
      <c r="B73" s="40"/>
      <c r="C73" s="48" t="s">
        <v>25</v>
      </c>
      <c r="D73" s="1"/>
      <c r="E73" s="1"/>
      <c r="F73" s="1"/>
      <c r="G73" s="1"/>
      <c r="H73" s="1"/>
      <c r="I73" s="1"/>
      <c r="J73" s="1"/>
      <c r="K73" s="1"/>
      <c r="L73" s="1"/>
      <c r="M73" s="1"/>
      <c r="N73" s="1"/>
      <c r="O73" s="1"/>
      <c r="P73" s="1"/>
      <c r="Q73" s="1"/>
      <c r="R73" s="1"/>
      <c r="S73" s="1"/>
      <c r="T73" s="1"/>
      <c r="U73" s="1"/>
      <c r="V73" s="1"/>
      <c r="W73" s="1"/>
      <c r="X73" s="1"/>
      <c r="Y73" s="1"/>
      <c r="Z73" s="1"/>
      <c r="AA73" s="1"/>
      <c r="AB73" s="1"/>
      <c r="AC73" s="1"/>
      <c r="AD73" s="43"/>
      <c r="AF73" s="7"/>
    </row>
    <row r="74" spans="1:32" s="2" customFormat="1" ht="93" customHeight="1" x14ac:dyDescent="0.2">
      <c r="A74" s="35"/>
      <c r="B74" s="40"/>
      <c r="C74" s="181"/>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3"/>
      <c r="AD74" s="43"/>
      <c r="AF74" s="7"/>
    </row>
    <row r="75" spans="1:32" s="2" customFormat="1" ht="14.25" x14ac:dyDescent="0.2">
      <c r="A75" s="35"/>
      <c r="B75" s="40"/>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43"/>
      <c r="AF75" s="7"/>
    </row>
    <row r="76" spans="1:32" s="2" customFormat="1" ht="14.25" x14ac:dyDescent="0.2">
      <c r="A76" s="35"/>
      <c r="B76" s="40"/>
      <c r="C76" s="48" t="s">
        <v>26</v>
      </c>
      <c r="D76" s="1"/>
      <c r="E76" s="1"/>
      <c r="F76" s="1"/>
      <c r="G76" s="1"/>
      <c r="H76" s="1"/>
      <c r="I76" s="1"/>
      <c r="J76" s="1"/>
      <c r="K76" s="1"/>
      <c r="L76" s="1"/>
      <c r="M76" s="1"/>
      <c r="N76" s="1"/>
      <c r="O76" s="1"/>
      <c r="P76" s="1"/>
      <c r="Q76" s="1"/>
      <c r="R76" s="1"/>
      <c r="S76" s="1"/>
      <c r="T76" s="1"/>
      <c r="U76" s="1"/>
      <c r="V76" s="1"/>
      <c r="W76" s="1"/>
      <c r="X76" s="1"/>
      <c r="Y76" s="1"/>
      <c r="Z76" s="1"/>
      <c r="AA76" s="1"/>
      <c r="AB76" s="1"/>
      <c r="AC76" s="1"/>
      <c r="AD76" s="43"/>
      <c r="AF76" s="7"/>
    </row>
    <row r="77" spans="1:32" s="2" customFormat="1" ht="93" customHeight="1" x14ac:dyDescent="0.2">
      <c r="A77" s="35"/>
      <c r="B77" s="40"/>
      <c r="C77" s="181"/>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3"/>
      <c r="AD77" s="43"/>
      <c r="AF77" s="7"/>
    </row>
    <row r="78" spans="1:32" s="2" customFormat="1" thickBot="1" x14ac:dyDescent="0.25">
      <c r="A78" s="35"/>
      <c r="B78" s="45"/>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7"/>
      <c r="AF78" s="7"/>
    </row>
    <row r="79" spans="1:32" x14ac:dyDescent="0.25"/>
    <row r="80" spans="1:32" x14ac:dyDescent="0.25"/>
    <row r="81" x14ac:dyDescent="0.25"/>
  </sheetData>
  <sheetProtection password="DDF0" sheet="1" objects="1" scenarios="1"/>
  <mergeCells count="38">
    <mergeCell ref="C77:AC77"/>
    <mergeCell ref="H40:AC40"/>
    <mergeCell ref="C42:AC42"/>
    <mergeCell ref="C68:AC68"/>
    <mergeCell ref="C71:AC71"/>
    <mergeCell ref="C74:AC74"/>
    <mergeCell ref="C44:AC44"/>
    <mergeCell ref="H48:AC48"/>
    <mergeCell ref="L49:AC49"/>
    <mergeCell ref="E50:AC50"/>
    <mergeCell ref="H51:AC51"/>
    <mergeCell ref="C53:AC53"/>
    <mergeCell ref="C55:AC55"/>
    <mergeCell ref="B58:AD58"/>
    <mergeCell ref="C62:AC62"/>
    <mergeCell ref="C65:AC65"/>
    <mergeCell ref="C22:AC22"/>
    <mergeCell ref="H26:AC26"/>
    <mergeCell ref="C33:AC33"/>
    <mergeCell ref="L38:AC38"/>
    <mergeCell ref="E39:AC39"/>
    <mergeCell ref="L27:AC27"/>
    <mergeCell ref="E28:AC28"/>
    <mergeCell ref="H29:AC29"/>
    <mergeCell ref="C31:AC31"/>
    <mergeCell ref="H37:AC37"/>
    <mergeCell ref="L16:AC16"/>
    <mergeCell ref="E17:AC17"/>
    <mergeCell ref="H18:AC18"/>
    <mergeCell ref="C20:AC20"/>
    <mergeCell ref="B7:AD7"/>
    <mergeCell ref="B12:AD12"/>
    <mergeCell ref="H15:AC15"/>
    <mergeCell ref="B1:AD1"/>
    <mergeCell ref="B3:AD3"/>
    <mergeCell ref="B5:AD5"/>
    <mergeCell ref="AA9:AD9"/>
    <mergeCell ref="B10:L10"/>
  </mergeCells>
  <hyperlinks>
    <hyperlink ref="AA9:AD9" location="Índice!B17" display="Índice"/>
  </hyperlinks>
  <pageMargins left="0.70866141732283472" right="0.70866141732283472" top="0.74803149606299213" bottom="0.74803149606299213" header="0.31496062992125984" footer="0.31496062992125984"/>
  <pageSetup scale="75" orientation="portrait" r:id="rId1"/>
  <headerFooter>
    <oddHeader>&amp;CMódulo 1
Participantes y comentarios</oddHeader>
    <oddFooter>&amp;LCenso Nacional de Gobierno, Seguridad Pública y Sistema Penitenciario Estatales 2020&amp;R&amp;P de &amp;N</oddFooter>
  </headerFooter>
  <rowBreaks count="1" manualBreakCount="1">
    <brk id="3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showGridLines="0" tabSelected="1" topLeftCell="A16" zoomScaleNormal="100" zoomScaleSheetLayoutView="100" workbookViewId="0">
      <selection activeCell="B9" sqref="B9:L9"/>
    </sheetView>
  </sheetViews>
  <sheetFormatPr baseColWidth="10" defaultColWidth="0" defaultRowHeight="14.25" zeroHeight="1" x14ac:dyDescent="0.2"/>
  <cols>
    <col min="1" max="1" width="5.7109375" style="2" customWidth="1"/>
    <col min="2" max="30" width="3.7109375" style="2" customWidth="1"/>
    <col min="31" max="31" width="5.7109375" style="2" customWidth="1"/>
    <col min="32" max="16384" width="3.7109375" style="2" hidden="1"/>
  </cols>
  <sheetData>
    <row r="1" spans="1:30" ht="173.25" customHeight="1" x14ac:dyDescent="0.3">
      <c r="B1" s="139" t="s">
        <v>134</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row>
    <row r="2" spans="1:30" ht="15" customHeight="1" x14ac:dyDescent="0.2"/>
    <row r="3" spans="1:30" ht="45" customHeight="1" x14ac:dyDescent="0.2">
      <c r="B3" s="141" t="s">
        <v>161</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row>
    <row r="4" spans="1:30" ht="15" customHeight="1" x14ac:dyDescent="0.2"/>
    <row r="5" spans="1:30" ht="45" customHeight="1" x14ac:dyDescent="0.2">
      <c r="B5" s="141" t="s">
        <v>162</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row>
    <row r="6" spans="1:30" ht="15" customHeight="1" x14ac:dyDescent="0.2">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0" ht="45" customHeight="1" x14ac:dyDescent="0.2">
      <c r="B7" s="141" t="s">
        <v>4</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row>
    <row r="8" spans="1:30" ht="15"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row>
    <row r="9" spans="1:30" ht="15" customHeight="1" thickBot="1" x14ac:dyDescent="0.25">
      <c r="AA9" s="185" t="s">
        <v>0</v>
      </c>
      <c r="AB9" s="185"/>
      <c r="AC9" s="185"/>
      <c r="AD9" s="185"/>
    </row>
    <row r="10" spans="1:30" ht="15" customHeight="1" thickBot="1" x14ac:dyDescent="0.25">
      <c r="B10" s="287" t="str">
        <f>IF(Índice!B9="","",Índice!B9)</f>
        <v>Veracruz de Ignacio de la Llave</v>
      </c>
      <c r="C10" s="288"/>
      <c r="D10" s="288"/>
      <c r="E10" s="288"/>
      <c r="F10" s="288"/>
      <c r="G10" s="288"/>
      <c r="H10" s="288"/>
      <c r="I10" s="288"/>
      <c r="J10" s="288"/>
      <c r="K10" s="288"/>
      <c r="L10" s="289"/>
      <c r="N10" s="32">
        <f>IF(Índice!N9="","",Índice!N9)</f>
        <v>230</v>
      </c>
      <c r="AA10" s="59"/>
      <c r="AB10" s="59"/>
      <c r="AC10" s="59"/>
      <c r="AD10" s="59"/>
    </row>
    <row r="11" spans="1:30" ht="15" customHeight="1" x14ac:dyDescent="0.2">
      <c r="AA11" s="10"/>
      <c r="AB11" s="10"/>
      <c r="AC11" s="10"/>
      <c r="AD11" s="10"/>
    </row>
    <row r="12" spans="1:30" x14ac:dyDescent="0.2">
      <c r="A12" s="3"/>
      <c r="B12" s="9" t="s">
        <v>27</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ht="24" customHeight="1" x14ac:dyDescent="0.2">
      <c r="A13" s="3"/>
      <c r="B13" s="3"/>
      <c r="C13" s="286" t="s">
        <v>28</v>
      </c>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row>
    <row r="14" spans="1:30"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x14ac:dyDescent="0.2">
      <c r="A15" s="3"/>
      <c r="B15" s="9" t="s">
        <v>29</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ht="36" customHeight="1" x14ac:dyDescent="0.2">
      <c r="A16" s="3"/>
      <c r="B16" s="3"/>
      <c r="C16" s="285" t="s">
        <v>182</v>
      </c>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row>
    <row r="17" spans="1:30"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1:30" x14ac:dyDescent="0.2">
      <c r="A18" s="3"/>
      <c r="B18" s="9" t="s">
        <v>30</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ht="36" customHeight="1" x14ac:dyDescent="0.2">
      <c r="A19" s="3"/>
      <c r="B19" s="3"/>
      <c r="C19" s="286" t="s">
        <v>175</v>
      </c>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row>
    <row r="20" spans="1:30"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
      <c r="A21" s="3"/>
      <c r="B21" s="9" t="s">
        <v>31</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36" customHeight="1" x14ac:dyDescent="0.2">
      <c r="A22" s="3"/>
      <c r="B22" s="3"/>
      <c r="C22" s="286" t="s">
        <v>176</v>
      </c>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row>
    <row r="23" spans="1:30"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x14ac:dyDescent="0.2">
      <c r="A24" s="3"/>
      <c r="B24" s="9" t="s">
        <v>32</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36" customHeight="1" x14ac:dyDescent="0.2">
      <c r="A25" s="3"/>
      <c r="B25" s="3"/>
      <c r="C25" s="285" t="s">
        <v>183</v>
      </c>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row>
    <row r="26" spans="1:30"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x14ac:dyDescent="0.2">
      <c r="A27" s="3"/>
      <c r="B27" s="9" t="s">
        <v>351</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36" customHeight="1" x14ac:dyDescent="0.2">
      <c r="A28" s="3"/>
      <c r="B28" s="3"/>
      <c r="C28" s="286" t="s">
        <v>352</v>
      </c>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row>
    <row r="29" spans="1:30"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2">
      <c r="A30" s="3"/>
      <c r="B30" s="9" t="s">
        <v>353</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36" customHeight="1" x14ac:dyDescent="0.2">
      <c r="A31" s="3"/>
      <c r="B31" s="3"/>
      <c r="C31" s="286" t="s">
        <v>354</v>
      </c>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row>
    <row r="32" spans="1:30"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x14ac:dyDescent="0.2">
      <c r="A33" s="3"/>
      <c r="B33" s="9" t="s">
        <v>356</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36" customHeight="1" x14ac:dyDescent="0.2">
      <c r="A34" s="3"/>
      <c r="B34" s="3"/>
      <c r="C34" s="286" t="s">
        <v>355</v>
      </c>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row>
    <row r="35" spans="1:30"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x14ac:dyDescent="0.2">
      <c r="A36" s="3"/>
      <c r="B36" s="9" t="s">
        <v>349</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36" customHeight="1" x14ac:dyDescent="0.2">
      <c r="A37" s="3"/>
      <c r="B37" s="3"/>
      <c r="C37" s="286" t="s">
        <v>350</v>
      </c>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row>
    <row r="38" spans="1:30" x14ac:dyDescent="0.2"/>
    <row r="39" spans="1:30" x14ac:dyDescent="0.2"/>
    <row r="40" spans="1:30" x14ac:dyDescent="0.2"/>
    <row r="41" spans="1:30" hidden="1" x14ac:dyDescent="0.2"/>
    <row r="42" spans="1:30" hidden="1" x14ac:dyDescent="0.2"/>
    <row r="43" spans="1:30" hidden="1" x14ac:dyDescent="0.2"/>
    <row r="44" spans="1:30" hidden="1" x14ac:dyDescent="0.2"/>
    <row r="45" spans="1:30" hidden="1" x14ac:dyDescent="0.2"/>
    <row r="46" spans="1:30" hidden="1" x14ac:dyDescent="0.2"/>
    <row r="47" spans="1:30" hidden="1" x14ac:dyDescent="0.2"/>
    <row r="48" spans="1:30" hidden="1" x14ac:dyDescent="0.2"/>
    <row r="49" hidden="1" x14ac:dyDescent="0.2"/>
    <row r="50" hidden="1" x14ac:dyDescent="0.2"/>
  </sheetData>
  <sheetProtection algorithmName="SHA-512" hashValue="QgixkOCkXPX6Na69fxFoNvY4eDBA1ENKwDf8ljJy6P2TQIi0lPu4Hblsj4j5tpwaIdAHkwCOLhs5OAamRKkjhg==" saltValue="L3XkG5LRFwPHlwYhOnzoRQ==" spinCount="100000" sheet="1" objects="1" scenarios="1"/>
  <mergeCells count="15">
    <mergeCell ref="C37:AD37"/>
    <mergeCell ref="C28:AD28"/>
    <mergeCell ref="C31:AD31"/>
    <mergeCell ref="C34:AD34"/>
    <mergeCell ref="C25:AD25"/>
    <mergeCell ref="B1:AD1"/>
    <mergeCell ref="B3:AD3"/>
    <mergeCell ref="B5:AD5"/>
    <mergeCell ref="AA9:AD9"/>
    <mergeCell ref="C13:AD13"/>
    <mergeCell ref="C16:AD16"/>
    <mergeCell ref="C19:AD19"/>
    <mergeCell ref="C22:AD22"/>
    <mergeCell ref="B7:AD7"/>
    <mergeCell ref="B10:L10"/>
  </mergeCells>
  <hyperlinks>
    <hyperlink ref="AA9:AD9" location="Índice!B19" display="Índice"/>
  </hyperlinks>
  <pageMargins left="0.70866141732283472" right="0.70866141732283472" top="0.74803149606299213" bottom="0.74803149606299213" header="0.31496062992125984" footer="0.31496062992125984"/>
  <pageSetup scale="75" orientation="portrait" r:id="rId1"/>
  <headerFooter>
    <oddHeader>&amp;CMódulo 1
Glosario</oddHeader>
    <oddFooter>&amp;LCenso Nacional de Gobierno, Seguridad Pública y Sistema Penitenciario Estatales 2020&amp;R&amp;P de &amp;N</oddFooter>
  </headerFooter>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Presentación</vt:lpstr>
      <vt:lpstr>Informantes</vt:lpstr>
      <vt:lpstr>CNGSPSPE_2020_M1_Secc2</vt:lpstr>
      <vt:lpstr>Participantes y comentarios</vt:lpstr>
      <vt:lpstr>Glosario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Andrea Alarcón Méndez</cp:lastModifiedBy>
  <cp:lastPrinted>2020-02-12T19:40:54Z</cp:lastPrinted>
  <dcterms:created xsi:type="dcterms:W3CDTF">2019-02-27T22:51:07Z</dcterms:created>
  <dcterms:modified xsi:type="dcterms:W3CDTF">2020-02-12T19:41:14Z</dcterms:modified>
</cp:coreProperties>
</file>