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23930" yWindow="275" windowWidth="21260" windowHeight="12764" tabRatio="777"/>
  </bookViews>
  <sheets>
    <sheet name="Índice" sheetId="13" r:id="rId1"/>
    <sheet name="Presentación" sheetId="8" r:id="rId2"/>
    <sheet name="Informantes" sheetId="3" r:id="rId3"/>
    <sheet name="Participantes" sheetId="5" r:id="rId4"/>
    <sheet name="CNGE_2021_M1_Secc15" sheetId="4" r:id="rId5"/>
    <sheet name="Complemento 1" sheetId="10" r:id="rId6"/>
    <sheet name="Complemento 2" sheetId="11" r:id="rId7"/>
    <sheet name="Glosario" sheetId="6" r:id="rId8"/>
  </sheets>
  <definedNames>
    <definedName name="_xlnm.Print_Area" localSheetId="4">CNGE_2021_M1_Secc15!$A$1:$AE$1862</definedName>
    <definedName name="_xlnm.Print_Area" localSheetId="5">'Complemento 1'!$A$1:$AE$151</definedName>
    <definedName name="_xlnm.Print_Area" localSheetId="6">'Complemento 2'!$A$1:$AE$151</definedName>
    <definedName name="_xlnm.Print_Area" localSheetId="7">Glosario!$A$1:$AE$61</definedName>
    <definedName name="_xlnm.Print_Area" localSheetId="0">Índice!$A$1:$AE$29</definedName>
    <definedName name="_xlnm.Print_Area" localSheetId="2">Informantes!$A$1:$AE$58</definedName>
    <definedName name="_xlnm.Print_Area" localSheetId="3">Participantes!$A$1:$AE$57</definedName>
    <definedName name="_xlnm.Print_Area" localSheetId="1">Presentación!$A$1:$AE$128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51" i="4" l="1"/>
  <c r="C866" i="4" l="1"/>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865" i="4"/>
  <c r="AN186" i="4" l="1"/>
  <c r="AN187" i="4"/>
  <c r="AN188" i="4"/>
  <c r="AN189" i="4"/>
  <c r="AN190" i="4"/>
  <c r="AN191" i="4"/>
  <c r="AN192" i="4"/>
  <c r="AN193" i="4"/>
  <c r="AN194" i="4"/>
  <c r="AN195" i="4"/>
  <c r="AN196" i="4"/>
  <c r="AN197" i="4"/>
  <c r="AN198" i="4"/>
  <c r="AN199" i="4"/>
  <c r="AN200" i="4"/>
  <c r="AN201" i="4"/>
  <c r="AN202" i="4"/>
  <c r="AN203" i="4"/>
  <c r="AN204" i="4"/>
  <c r="AN205" i="4"/>
  <c r="AN206" i="4"/>
  <c r="AN207" i="4"/>
  <c r="AN208" i="4"/>
  <c r="AN209" i="4"/>
  <c r="AN210" i="4"/>
  <c r="AN211" i="4"/>
  <c r="AN212" i="4"/>
  <c r="AN213" i="4"/>
  <c r="AN214" i="4"/>
  <c r="AN215" i="4"/>
  <c r="AN216" i="4"/>
  <c r="AN217" i="4"/>
  <c r="AN218" i="4"/>
  <c r="AN219" i="4"/>
  <c r="AN220" i="4"/>
  <c r="AN221" i="4"/>
  <c r="AN222" i="4"/>
  <c r="AN223" i="4"/>
  <c r="AN224" i="4"/>
  <c r="AN225" i="4"/>
  <c r="AN226" i="4"/>
  <c r="AN227" i="4"/>
  <c r="AN228" i="4"/>
  <c r="AN229" i="4"/>
  <c r="AN230" i="4"/>
  <c r="AN231" i="4"/>
  <c r="AN232" i="4"/>
  <c r="AN233" i="4"/>
  <c r="AN234" i="4"/>
  <c r="AN235" i="4"/>
  <c r="AN236" i="4"/>
  <c r="AN237" i="4"/>
  <c r="AN238" i="4"/>
  <c r="AN239" i="4"/>
  <c r="AN240" i="4"/>
  <c r="AN241" i="4"/>
  <c r="AN242" i="4"/>
  <c r="AN243" i="4"/>
  <c r="AN244" i="4"/>
  <c r="AN245" i="4"/>
  <c r="AN246" i="4"/>
  <c r="AN247" i="4"/>
  <c r="AN248" i="4"/>
  <c r="AN249" i="4"/>
  <c r="AN250" i="4"/>
  <c r="AN251" i="4"/>
  <c r="AN252" i="4"/>
  <c r="AN253" i="4"/>
  <c r="AN254" i="4"/>
  <c r="AN255" i="4"/>
  <c r="AN256" i="4"/>
  <c r="AN257" i="4"/>
  <c r="AN258" i="4"/>
  <c r="AN259" i="4"/>
  <c r="AN260" i="4"/>
  <c r="AN261" i="4"/>
  <c r="AN262" i="4"/>
  <c r="AN263" i="4"/>
  <c r="AN264" i="4"/>
  <c r="AN265" i="4"/>
  <c r="AN266" i="4"/>
  <c r="AN267" i="4"/>
  <c r="AN268" i="4"/>
  <c r="AN269" i="4"/>
  <c r="AN270" i="4"/>
  <c r="AN271" i="4"/>
  <c r="AN272" i="4"/>
  <c r="AN273" i="4"/>
  <c r="AN274" i="4"/>
  <c r="AN275" i="4"/>
  <c r="AN276" i="4"/>
  <c r="AN277" i="4"/>
  <c r="AN278" i="4"/>
  <c r="AN279" i="4"/>
  <c r="AN280" i="4"/>
  <c r="AN281" i="4"/>
  <c r="AN282" i="4"/>
  <c r="AN283" i="4"/>
  <c r="AN284" i="4"/>
  <c r="AN285" i="4"/>
  <c r="AN286" i="4"/>
  <c r="AN287" i="4"/>
  <c r="AN288" i="4"/>
  <c r="AN289" i="4"/>
  <c r="AN290" i="4"/>
  <c r="AN291" i="4"/>
  <c r="AN292" i="4"/>
  <c r="AN293" i="4"/>
  <c r="AN294" i="4"/>
  <c r="AN295" i="4"/>
  <c r="AN296" i="4"/>
  <c r="AN297" i="4"/>
  <c r="AN298" i="4"/>
  <c r="AN299" i="4"/>
  <c r="AN300" i="4"/>
  <c r="AN301" i="4"/>
  <c r="AN302" i="4"/>
  <c r="AN303" i="4"/>
  <c r="AN304" i="4"/>
  <c r="AN185" i="4"/>
  <c r="AN305" i="4" l="1"/>
  <c r="B309" i="4" s="1"/>
  <c r="AL1177" i="4"/>
  <c r="AL1178" i="4"/>
  <c r="AL1179" i="4"/>
  <c r="AL1180" i="4"/>
  <c r="AL1181" i="4"/>
  <c r="AL1182" i="4"/>
  <c r="AL1183" i="4"/>
  <c r="AL1184" i="4"/>
  <c r="AL1185" i="4"/>
  <c r="AL1187" i="4"/>
  <c r="AL1188" i="4"/>
  <c r="AL1189" i="4"/>
  <c r="AL1190" i="4"/>
  <c r="AL1191" i="4"/>
  <c r="AL1192" i="4"/>
  <c r="AL1193" i="4"/>
  <c r="AL1194" i="4"/>
  <c r="AL1195" i="4"/>
  <c r="AL1196" i="4"/>
  <c r="AL1197" i="4"/>
  <c r="AL1198" i="4"/>
  <c r="AL1199" i="4"/>
  <c r="AL1200" i="4"/>
  <c r="AL1201" i="4"/>
  <c r="AL1202" i="4"/>
  <c r="AL1203" i="4"/>
  <c r="AL1204" i="4"/>
  <c r="AL1205" i="4"/>
  <c r="AL1206" i="4"/>
  <c r="AL1207" i="4"/>
  <c r="AL1208" i="4"/>
  <c r="AL1209" i="4"/>
  <c r="AL1210" i="4"/>
  <c r="AL1211" i="4"/>
  <c r="AL1212" i="4"/>
  <c r="AL1213" i="4"/>
  <c r="AL1214" i="4"/>
  <c r="AL1215" i="4"/>
  <c r="AL1216" i="4"/>
  <c r="AL1217" i="4"/>
  <c r="AL1218" i="4"/>
  <c r="AL1219" i="4"/>
  <c r="AL1220" i="4"/>
  <c r="AL1221" i="4"/>
  <c r="AL1222" i="4"/>
  <c r="AL1223" i="4"/>
  <c r="AL1224" i="4"/>
  <c r="AL1225" i="4"/>
  <c r="AL1226" i="4"/>
  <c r="AL1227" i="4"/>
  <c r="AL1228" i="4"/>
  <c r="AL1229" i="4"/>
  <c r="AL1230" i="4"/>
  <c r="AL1231" i="4"/>
  <c r="AL1232" i="4"/>
  <c r="AL1233" i="4"/>
  <c r="AL1234" i="4"/>
  <c r="AL1235" i="4"/>
  <c r="AL1236" i="4"/>
  <c r="AL1237" i="4"/>
  <c r="AL1238" i="4"/>
  <c r="AL1239" i="4"/>
  <c r="AL1240" i="4"/>
  <c r="AL1241" i="4"/>
  <c r="AL1242" i="4"/>
  <c r="AL1243" i="4"/>
  <c r="AL1244" i="4"/>
  <c r="AL1245" i="4"/>
  <c r="AL1246" i="4"/>
  <c r="AL1247" i="4"/>
  <c r="AL1248" i="4"/>
  <c r="AL1249" i="4"/>
  <c r="AL1250" i="4"/>
  <c r="AL1251" i="4"/>
  <c r="AL1252" i="4"/>
  <c r="AL1253" i="4"/>
  <c r="AL1254" i="4"/>
  <c r="AL1255" i="4"/>
  <c r="AL1256" i="4"/>
  <c r="AL1257" i="4"/>
  <c r="AL1258" i="4"/>
  <c r="AL1259" i="4"/>
  <c r="AL1260" i="4"/>
  <c r="AL1261" i="4"/>
  <c r="AL1262" i="4"/>
  <c r="AL1263" i="4"/>
  <c r="AL1264" i="4"/>
  <c r="AL1265" i="4"/>
  <c r="AL1266" i="4"/>
  <c r="AL1267" i="4"/>
  <c r="AL1268" i="4"/>
  <c r="AL1269" i="4"/>
  <c r="AL1270" i="4"/>
  <c r="AL1271" i="4"/>
  <c r="AL1272" i="4"/>
  <c r="AL1273" i="4"/>
  <c r="AL1274" i="4"/>
  <c r="AL1275" i="4"/>
  <c r="AL1276" i="4"/>
  <c r="AL1277" i="4"/>
  <c r="AL1278" i="4"/>
  <c r="AL1279" i="4"/>
  <c r="AL1280" i="4"/>
  <c r="AL1281" i="4"/>
  <c r="AL1282" i="4"/>
  <c r="AL1283" i="4"/>
  <c r="AL1284" i="4"/>
  <c r="AL1285" i="4"/>
  <c r="AL1286" i="4"/>
  <c r="AL1287" i="4"/>
  <c r="AL1288" i="4"/>
  <c r="AL1289" i="4"/>
  <c r="AL1290" i="4"/>
  <c r="AL1291" i="4"/>
  <c r="AL1292" i="4"/>
  <c r="AL1293" i="4"/>
  <c r="AL1295" i="4"/>
  <c r="C24" i="11" l="1"/>
  <c r="D24" i="11"/>
  <c r="C25" i="11"/>
  <c r="D25" i="11"/>
  <c r="C26" i="11"/>
  <c r="D26" i="11"/>
  <c r="C27" i="11"/>
  <c r="D27" i="11"/>
  <c r="C28" i="11"/>
  <c r="D28" i="11"/>
  <c r="C29" i="11"/>
  <c r="D29" i="11"/>
  <c r="C30" i="11"/>
  <c r="D30" i="11"/>
  <c r="C31" i="11"/>
  <c r="D31" i="11"/>
  <c r="AH31" i="11" s="1"/>
  <c r="C32" i="11"/>
  <c r="D32" i="11"/>
  <c r="C33" i="11"/>
  <c r="D33" i="11"/>
  <c r="AI33" i="11" s="1"/>
  <c r="C34" i="11"/>
  <c r="D34" i="11"/>
  <c r="C35" i="11"/>
  <c r="D35" i="11"/>
  <c r="C36" i="11"/>
  <c r="D36" i="11"/>
  <c r="C37" i="11"/>
  <c r="D37" i="11"/>
  <c r="C38" i="11"/>
  <c r="D38" i="11"/>
  <c r="C39" i="11"/>
  <c r="D39" i="11"/>
  <c r="C40" i="11"/>
  <c r="D40" i="11"/>
  <c r="C41" i="11"/>
  <c r="D41" i="11"/>
  <c r="C42" i="11"/>
  <c r="D42" i="11"/>
  <c r="C43" i="11"/>
  <c r="D43" i="11"/>
  <c r="C44" i="11"/>
  <c r="D44" i="11"/>
  <c r="C45" i="11"/>
  <c r="D45" i="11"/>
  <c r="C46" i="11"/>
  <c r="D46" i="11"/>
  <c r="C47" i="11"/>
  <c r="D47" i="11"/>
  <c r="C48" i="11"/>
  <c r="D48" i="11"/>
  <c r="C49" i="11"/>
  <c r="D49" i="11"/>
  <c r="C50" i="11"/>
  <c r="D50" i="11"/>
  <c r="C51" i="11"/>
  <c r="D51" i="11"/>
  <c r="C52" i="11"/>
  <c r="D52" i="11"/>
  <c r="C53" i="11"/>
  <c r="D53" i="11"/>
  <c r="C54" i="11"/>
  <c r="D54" i="11"/>
  <c r="C55" i="11"/>
  <c r="D55" i="11"/>
  <c r="AH55" i="11" s="1"/>
  <c r="C56" i="11"/>
  <c r="D56" i="11"/>
  <c r="C57" i="11"/>
  <c r="D57" i="11"/>
  <c r="C58" i="11"/>
  <c r="D58" i="11"/>
  <c r="C59" i="11"/>
  <c r="D59" i="11"/>
  <c r="C60" i="11"/>
  <c r="D60" i="11"/>
  <c r="C61" i="11"/>
  <c r="D61" i="11"/>
  <c r="C62" i="11"/>
  <c r="D62" i="11"/>
  <c r="C63" i="11"/>
  <c r="D63" i="11"/>
  <c r="C64" i="11"/>
  <c r="D64" i="11"/>
  <c r="C65" i="11"/>
  <c r="D65" i="11"/>
  <c r="C66" i="11"/>
  <c r="D66" i="11"/>
  <c r="C67" i="11"/>
  <c r="D67" i="11"/>
  <c r="C68" i="11"/>
  <c r="D68" i="11"/>
  <c r="C69" i="11"/>
  <c r="D69" i="11"/>
  <c r="C70" i="11"/>
  <c r="D70" i="11"/>
  <c r="C71" i="11"/>
  <c r="D71" i="11"/>
  <c r="AH71" i="11" s="1"/>
  <c r="C72" i="11"/>
  <c r="D72" i="11"/>
  <c r="C73" i="11"/>
  <c r="D73" i="11"/>
  <c r="C74" i="11"/>
  <c r="D74" i="11"/>
  <c r="C75" i="11"/>
  <c r="D75" i="11"/>
  <c r="C76" i="11"/>
  <c r="D76" i="11"/>
  <c r="C77" i="11"/>
  <c r="D77" i="11"/>
  <c r="C78" i="11"/>
  <c r="D78" i="11"/>
  <c r="C79" i="11"/>
  <c r="D79" i="11"/>
  <c r="C80" i="11"/>
  <c r="D80" i="11"/>
  <c r="C81" i="11"/>
  <c r="D81" i="11"/>
  <c r="C82" i="11"/>
  <c r="D82" i="11"/>
  <c r="C83" i="11"/>
  <c r="D83" i="11"/>
  <c r="C84" i="11"/>
  <c r="D84" i="11"/>
  <c r="C85" i="11"/>
  <c r="D85" i="11"/>
  <c r="C86" i="11"/>
  <c r="D86" i="11"/>
  <c r="C87" i="11"/>
  <c r="D87" i="11"/>
  <c r="C88" i="11"/>
  <c r="D88" i="11"/>
  <c r="C89" i="11"/>
  <c r="D89" i="11"/>
  <c r="C90" i="11"/>
  <c r="D90" i="11"/>
  <c r="C91" i="11"/>
  <c r="D91" i="11"/>
  <c r="AH91" i="11" s="1"/>
  <c r="C92" i="11"/>
  <c r="D92" i="11"/>
  <c r="C93" i="11"/>
  <c r="D93" i="11"/>
  <c r="C94" i="11"/>
  <c r="D94" i="11"/>
  <c r="C95" i="11"/>
  <c r="D95" i="11"/>
  <c r="C96" i="11"/>
  <c r="D96" i="11"/>
  <c r="C97" i="11"/>
  <c r="D97" i="11"/>
  <c r="C98" i="11"/>
  <c r="D98" i="11"/>
  <c r="AH98" i="11" s="1"/>
  <c r="C99" i="11"/>
  <c r="D99" i="11"/>
  <c r="C100" i="11"/>
  <c r="D100" i="11"/>
  <c r="C101" i="11"/>
  <c r="D101" i="11"/>
  <c r="C102" i="11"/>
  <c r="D102" i="11"/>
  <c r="C103" i="11"/>
  <c r="D103" i="11"/>
  <c r="AH103" i="11" s="1"/>
  <c r="C104" i="11"/>
  <c r="D104" i="11"/>
  <c r="C105" i="11"/>
  <c r="D105" i="11"/>
  <c r="C106" i="11"/>
  <c r="D106" i="11"/>
  <c r="C107" i="11"/>
  <c r="D107" i="11"/>
  <c r="C108" i="11"/>
  <c r="D108" i="11"/>
  <c r="C109" i="11"/>
  <c r="AI109" i="11" s="1"/>
  <c r="D109" i="11"/>
  <c r="C110" i="11"/>
  <c r="D110" i="11"/>
  <c r="C111" i="11"/>
  <c r="D111" i="11"/>
  <c r="C112" i="11"/>
  <c r="D112" i="11"/>
  <c r="C113" i="11"/>
  <c r="AI113" i="11" s="1"/>
  <c r="D113" i="11"/>
  <c r="C114" i="11"/>
  <c r="D114" i="11"/>
  <c r="C115" i="11"/>
  <c r="D115" i="11"/>
  <c r="AH115" i="11" s="1"/>
  <c r="C116" i="11"/>
  <c r="D116" i="11"/>
  <c r="C117" i="11"/>
  <c r="AI117" i="11" s="1"/>
  <c r="D117" i="11"/>
  <c r="C118" i="11"/>
  <c r="D118" i="11"/>
  <c r="C119" i="11"/>
  <c r="D119" i="11"/>
  <c r="C120" i="11"/>
  <c r="D120" i="11"/>
  <c r="C121" i="11"/>
  <c r="AI121" i="11" s="1"/>
  <c r="D121" i="11"/>
  <c r="C122" i="11"/>
  <c r="D122" i="11"/>
  <c r="C123" i="11"/>
  <c r="D123" i="11"/>
  <c r="C124" i="11"/>
  <c r="D124" i="11"/>
  <c r="C125" i="11"/>
  <c r="AI125" i="11" s="1"/>
  <c r="D125" i="11"/>
  <c r="C126" i="11"/>
  <c r="D126" i="11"/>
  <c r="C127" i="11"/>
  <c r="D127" i="11"/>
  <c r="C128" i="11"/>
  <c r="D128" i="11"/>
  <c r="C129" i="11"/>
  <c r="AI129" i="11" s="1"/>
  <c r="D129" i="11"/>
  <c r="C130" i="11"/>
  <c r="D130" i="11"/>
  <c r="C131" i="11"/>
  <c r="D131" i="11"/>
  <c r="C132" i="11"/>
  <c r="D132" i="11"/>
  <c r="C133" i="11"/>
  <c r="AI133" i="11" s="1"/>
  <c r="D133" i="11"/>
  <c r="C134" i="11"/>
  <c r="D134" i="11"/>
  <c r="C135" i="11"/>
  <c r="D135" i="11"/>
  <c r="C136" i="11"/>
  <c r="D136" i="11"/>
  <c r="C137" i="11"/>
  <c r="AI137" i="11" s="1"/>
  <c r="D137" i="11"/>
  <c r="AH137" i="11" s="1"/>
  <c r="C138" i="11"/>
  <c r="D138" i="11"/>
  <c r="C139" i="11"/>
  <c r="D139" i="11"/>
  <c r="C140" i="11"/>
  <c r="D140" i="11"/>
  <c r="C141" i="11"/>
  <c r="D141" i="11"/>
  <c r="C142" i="11"/>
  <c r="D142" i="11"/>
  <c r="D23" i="11"/>
  <c r="C23" i="11"/>
  <c r="AG142" i="11"/>
  <c r="AG141" i="11"/>
  <c r="AG140" i="11"/>
  <c r="AG139" i="11"/>
  <c r="AG138" i="11"/>
  <c r="AG137" i="11"/>
  <c r="AG136" i="11"/>
  <c r="AG135" i="11"/>
  <c r="AG134" i="11"/>
  <c r="AG133" i="11"/>
  <c r="AG132" i="11"/>
  <c r="AG131" i="11"/>
  <c r="AG130" i="11"/>
  <c r="AG129" i="11"/>
  <c r="AG128" i="11"/>
  <c r="AH128" i="11" s="1"/>
  <c r="AG127" i="11"/>
  <c r="AG126" i="11"/>
  <c r="AG125" i="11"/>
  <c r="AG124" i="11"/>
  <c r="AG123" i="11"/>
  <c r="AG122" i="11"/>
  <c r="AG121" i="11"/>
  <c r="AG120" i="11"/>
  <c r="AG119" i="11"/>
  <c r="AG118" i="11"/>
  <c r="AG117" i="11"/>
  <c r="AG116" i="11"/>
  <c r="AG115" i="11"/>
  <c r="AG114" i="11"/>
  <c r="AG113" i="11"/>
  <c r="AG112" i="11"/>
  <c r="AG111" i="11"/>
  <c r="AG110" i="11"/>
  <c r="AG109" i="11"/>
  <c r="AG108" i="11"/>
  <c r="AG107" i="11"/>
  <c r="AG106" i="11"/>
  <c r="AG105" i="11"/>
  <c r="AG104" i="11"/>
  <c r="AH104" i="11" s="1"/>
  <c r="AG103" i="11"/>
  <c r="AG102" i="11"/>
  <c r="AG101" i="11"/>
  <c r="AG100" i="11"/>
  <c r="AH100" i="11" s="1"/>
  <c r="AG99" i="11"/>
  <c r="AG98" i="11"/>
  <c r="AG97" i="11"/>
  <c r="AG96" i="11"/>
  <c r="AG95" i="11"/>
  <c r="AG94" i="11"/>
  <c r="AG93" i="11"/>
  <c r="AG92" i="11"/>
  <c r="AG91" i="11"/>
  <c r="AG90" i="11"/>
  <c r="AG89" i="11"/>
  <c r="AG88" i="11"/>
  <c r="AG87" i="11"/>
  <c r="AG86" i="11"/>
  <c r="AG85" i="11"/>
  <c r="AG84" i="11"/>
  <c r="AH84" i="11" s="1"/>
  <c r="AG83" i="11"/>
  <c r="AG82" i="11"/>
  <c r="AG81" i="11"/>
  <c r="AG80" i="11"/>
  <c r="AG79" i="11"/>
  <c r="AG78" i="11"/>
  <c r="AG77" i="11"/>
  <c r="AG76" i="11"/>
  <c r="AH76" i="11" s="1"/>
  <c r="AG75" i="11"/>
  <c r="AG74" i="11"/>
  <c r="AG73" i="11"/>
  <c r="AG72" i="11"/>
  <c r="AH72" i="11" s="1"/>
  <c r="AG71" i="11"/>
  <c r="AG70" i="11"/>
  <c r="AG69" i="11"/>
  <c r="AG68" i="11"/>
  <c r="AH68" i="11" s="1"/>
  <c r="AG67" i="11"/>
  <c r="AG66" i="11"/>
  <c r="AG65" i="11"/>
  <c r="AH65" i="11" s="1"/>
  <c r="AG64" i="11"/>
  <c r="AG63" i="11"/>
  <c r="AG62" i="11"/>
  <c r="AG61" i="11"/>
  <c r="AG60" i="11"/>
  <c r="AH60" i="11" s="1"/>
  <c r="AG59" i="11"/>
  <c r="AG58" i="11"/>
  <c r="AG57" i="11"/>
  <c r="AG56" i="11"/>
  <c r="AG55" i="11"/>
  <c r="AG54" i="11"/>
  <c r="AG53" i="11"/>
  <c r="AG52" i="11"/>
  <c r="AH52" i="11" s="1"/>
  <c r="AG51" i="11"/>
  <c r="AG50" i="11"/>
  <c r="AH50" i="11" s="1"/>
  <c r="AG49" i="11"/>
  <c r="AG48" i="11"/>
  <c r="AH48" i="11" s="1"/>
  <c r="AG47" i="11"/>
  <c r="AG46" i="11"/>
  <c r="AG45" i="11"/>
  <c r="AG44" i="11"/>
  <c r="AH44" i="11" s="1"/>
  <c r="AG43" i="11"/>
  <c r="AG42" i="11"/>
  <c r="AH42" i="11" s="1"/>
  <c r="AG41" i="11"/>
  <c r="AG40" i="11"/>
  <c r="AH40" i="11" s="1"/>
  <c r="AG39" i="11"/>
  <c r="AG38" i="11"/>
  <c r="AG37" i="11"/>
  <c r="AG36" i="11"/>
  <c r="AG35" i="11"/>
  <c r="AG34" i="11"/>
  <c r="AH34" i="11" s="1"/>
  <c r="AG33" i="11"/>
  <c r="AG32" i="11"/>
  <c r="AH32" i="11" s="1"/>
  <c r="AG31" i="11"/>
  <c r="AG30" i="11"/>
  <c r="AG29" i="11"/>
  <c r="AG28" i="11"/>
  <c r="AH28" i="11" s="1"/>
  <c r="AG27" i="11"/>
  <c r="AG26" i="11"/>
  <c r="AH26" i="11" s="1"/>
  <c r="AG25" i="11"/>
  <c r="AG24" i="11"/>
  <c r="AG23" i="11"/>
  <c r="AG24" i="10"/>
  <c r="AG25" i="10"/>
  <c r="AG26" i="10"/>
  <c r="AG27" i="10"/>
  <c r="AG28" i="10"/>
  <c r="AG29" i="10"/>
  <c r="AG30" i="10"/>
  <c r="AG31" i="10"/>
  <c r="AG32" i="10"/>
  <c r="AG33" i="10"/>
  <c r="AG34" i="10"/>
  <c r="AG35" i="10"/>
  <c r="AG36" i="10"/>
  <c r="AG37" i="10"/>
  <c r="AG38" i="10"/>
  <c r="AG39" i="10"/>
  <c r="AG40" i="10"/>
  <c r="AG41" i="10"/>
  <c r="AG42" i="10"/>
  <c r="AG43" i="10"/>
  <c r="AG44" i="10"/>
  <c r="AG45" i="10"/>
  <c r="AG46" i="10"/>
  <c r="AG47" i="10"/>
  <c r="AG48" i="10"/>
  <c r="AG49" i="10"/>
  <c r="AG50" i="10"/>
  <c r="AG51" i="10"/>
  <c r="AG52" i="10"/>
  <c r="AG53" i="10"/>
  <c r="AG54" i="10"/>
  <c r="AG55" i="10"/>
  <c r="AG56" i="10"/>
  <c r="AG57" i="10"/>
  <c r="AG58" i="10"/>
  <c r="AG59" i="10"/>
  <c r="AG60" i="10"/>
  <c r="AG61" i="10"/>
  <c r="AG62" i="10"/>
  <c r="AG63" i="10"/>
  <c r="AG64" i="10"/>
  <c r="AG65" i="10"/>
  <c r="AG66" i="10"/>
  <c r="AG67" i="10"/>
  <c r="AG68" i="10"/>
  <c r="AG69" i="10"/>
  <c r="AG70" i="10"/>
  <c r="AG71" i="10"/>
  <c r="AG72" i="10"/>
  <c r="AG73" i="10"/>
  <c r="AG74" i="10"/>
  <c r="AG75" i="10"/>
  <c r="AG76" i="10"/>
  <c r="AG77" i="10"/>
  <c r="AG78" i="10"/>
  <c r="AG79" i="10"/>
  <c r="AG80" i="10"/>
  <c r="AG81" i="10"/>
  <c r="AG82" i="10"/>
  <c r="AG83" i="10"/>
  <c r="AG84" i="10"/>
  <c r="AG85" i="10"/>
  <c r="AG86" i="10"/>
  <c r="AG87" i="10"/>
  <c r="AG88" i="10"/>
  <c r="AG89" i="10"/>
  <c r="AG90" i="10"/>
  <c r="AG91" i="10"/>
  <c r="AG92" i="10"/>
  <c r="AG93" i="10"/>
  <c r="AG94" i="10"/>
  <c r="AG95" i="10"/>
  <c r="AG96" i="10"/>
  <c r="AG97" i="10"/>
  <c r="AG98" i="10"/>
  <c r="AG99" i="10"/>
  <c r="AG100" i="10"/>
  <c r="AG101" i="10"/>
  <c r="AG102" i="10"/>
  <c r="AG103" i="10"/>
  <c r="AG104" i="10"/>
  <c r="AG105" i="10"/>
  <c r="AG106" i="10"/>
  <c r="AG107" i="10"/>
  <c r="AG108" i="10"/>
  <c r="AG109" i="10"/>
  <c r="AG110" i="10"/>
  <c r="AG111" i="10"/>
  <c r="AG112" i="10"/>
  <c r="AG113" i="10"/>
  <c r="AG114" i="10"/>
  <c r="AG115" i="10"/>
  <c r="AG116" i="10"/>
  <c r="AG117" i="10"/>
  <c r="AG118" i="10"/>
  <c r="AG119" i="10"/>
  <c r="AG120" i="10"/>
  <c r="AG121" i="10"/>
  <c r="AG122" i="10"/>
  <c r="AG123" i="10"/>
  <c r="AG124" i="10"/>
  <c r="AG125" i="10"/>
  <c r="AG126" i="10"/>
  <c r="AG127" i="10"/>
  <c r="AG128" i="10"/>
  <c r="AG129" i="10"/>
  <c r="AG130" i="10"/>
  <c r="AG131" i="10"/>
  <c r="AG132" i="10"/>
  <c r="AG133" i="10"/>
  <c r="AG134" i="10"/>
  <c r="AG135" i="10"/>
  <c r="AG136" i="10"/>
  <c r="AG137" i="10"/>
  <c r="AG138" i="10"/>
  <c r="AG139" i="10"/>
  <c r="AG140" i="10"/>
  <c r="AG141" i="10"/>
  <c r="AG142" i="10"/>
  <c r="AG23" i="10"/>
  <c r="AI141" i="11" l="1"/>
  <c r="AI105" i="11"/>
  <c r="AI101" i="11"/>
  <c r="AI97" i="11"/>
  <c r="AI93" i="11"/>
  <c r="AI89" i="11"/>
  <c r="AI85" i="11"/>
  <c r="AI81" i="11"/>
  <c r="AI131" i="11"/>
  <c r="AI123" i="11"/>
  <c r="AI119" i="11"/>
  <c r="AI115" i="11"/>
  <c r="AI111" i="11"/>
  <c r="AI107" i="11"/>
  <c r="AI103" i="11"/>
  <c r="AI99" i="11"/>
  <c r="AI95" i="11"/>
  <c r="AI91" i="11"/>
  <c r="AI87" i="11"/>
  <c r="AI83" i="11"/>
  <c r="AI79" i="11"/>
  <c r="AI75" i="11"/>
  <c r="AI71" i="11"/>
  <c r="AI67" i="11"/>
  <c r="AI63" i="11"/>
  <c r="AI59" i="11"/>
  <c r="AI55" i="11"/>
  <c r="AI51" i="11"/>
  <c r="AI47" i="11"/>
  <c r="AI43" i="11"/>
  <c r="AI39" i="11"/>
  <c r="AI35" i="11"/>
  <c r="AI31" i="11"/>
  <c r="AI27" i="11"/>
  <c r="AI139" i="11"/>
  <c r="AI135" i="11"/>
  <c r="AI127" i="11"/>
  <c r="AH122" i="11"/>
  <c r="AI142" i="11"/>
  <c r="AI138" i="11"/>
  <c r="AI134" i="11"/>
  <c r="AI130" i="11"/>
  <c r="AI126" i="11"/>
  <c r="AI122" i="11"/>
  <c r="AI118" i="11"/>
  <c r="AI114" i="11"/>
  <c r="AI110" i="11"/>
  <c r="AI106" i="11"/>
  <c r="AI102" i="11"/>
  <c r="AI98" i="11"/>
  <c r="AI94" i="11"/>
  <c r="AI90" i="11"/>
  <c r="AI86" i="11"/>
  <c r="AI82" i="11"/>
  <c r="AI78" i="11"/>
  <c r="AI74" i="11"/>
  <c r="AI70" i="11"/>
  <c r="AI66" i="11"/>
  <c r="AI62" i="11"/>
  <c r="AI58" i="11"/>
  <c r="AI54" i="11"/>
  <c r="AI50" i="11"/>
  <c r="AI46" i="11"/>
  <c r="AI42" i="11"/>
  <c r="AI38" i="11"/>
  <c r="AI34" i="11"/>
  <c r="AI30" i="11"/>
  <c r="AI26" i="11"/>
  <c r="AI77" i="11"/>
  <c r="AI73" i="11"/>
  <c r="AI69" i="11"/>
  <c r="AI65" i="11"/>
  <c r="AI61" i="11"/>
  <c r="AI57" i="11"/>
  <c r="AI53" i="11"/>
  <c r="AI49" i="11"/>
  <c r="AI45" i="11"/>
  <c r="AI41" i="11"/>
  <c r="AI37" i="11"/>
  <c r="AI29" i="11"/>
  <c r="AI25" i="11"/>
  <c r="AI140" i="11"/>
  <c r="AI136" i="11"/>
  <c r="AI132" i="11"/>
  <c r="AI128" i="11"/>
  <c r="AI124" i="11"/>
  <c r="AI120" i="11"/>
  <c r="AI116" i="11"/>
  <c r="AI112" i="11"/>
  <c r="AI108" i="11"/>
  <c r="AI104" i="11"/>
  <c r="AI100" i="11"/>
  <c r="AI96" i="11"/>
  <c r="AI92" i="11"/>
  <c r="AI88" i="11"/>
  <c r="AI84" i="11"/>
  <c r="AI80" i="11"/>
  <c r="AI76" i="11"/>
  <c r="AI72" i="11"/>
  <c r="AI68" i="11"/>
  <c r="AI64" i="11"/>
  <c r="AI60" i="11"/>
  <c r="AI56" i="11"/>
  <c r="AI52" i="11"/>
  <c r="AI48" i="11"/>
  <c r="AI44" i="11"/>
  <c r="AI40" i="11"/>
  <c r="AI36" i="11"/>
  <c r="AI32" i="11"/>
  <c r="AI28" i="11"/>
  <c r="AI24" i="11"/>
  <c r="AI23" i="11"/>
  <c r="AH56" i="11"/>
  <c r="AH64" i="11"/>
  <c r="AH92" i="11"/>
  <c r="AH106" i="11"/>
  <c r="AH114" i="11"/>
  <c r="AH136" i="11"/>
  <c r="AH108" i="11"/>
  <c r="AH130" i="11"/>
  <c r="AH138" i="11"/>
  <c r="AH116" i="11"/>
  <c r="AH124" i="11"/>
  <c r="AH132" i="11"/>
  <c r="AH140" i="11"/>
  <c r="AH111" i="11"/>
  <c r="AH24" i="11"/>
  <c r="AH36" i="11"/>
  <c r="AH80" i="11"/>
  <c r="AH43" i="11"/>
  <c r="AH74" i="11"/>
  <c r="AH35" i="11"/>
  <c r="AH79" i="11"/>
  <c r="AH83" i="11"/>
  <c r="AH96" i="11"/>
  <c r="AH119" i="11"/>
  <c r="AH131" i="11"/>
  <c r="AH63" i="11"/>
  <c r="AH129" i="11"/>
  <c r="AH121" i="11"/>
  <c r="AH105" i="11"/>
  <c r="AH135" i="11"/>
  <c r="AH90" i="11"/>
  <c r="AH95" i="11"/>
  <c r="AH107" i="11"/>
  <c r="AH120" i="11"/>
  <c r="AH82" i="11"/>
  <c r="AH87" i="11"/>
  <c r="AH99" i="11"/>
  <c r="AH112" i="11"/>
  <c r="AH113" i="11"/>
  <c r="AH97" i="11"/>
  <c r="AH89" i="11"/>
  <c r="AH57" i="11"/>
  <c r="AH41" i="11"/>
  <c r="AH39" i="11"/>
  <c r="AH47" i="11"/>
  <c r="AH51" i="11"/>
  <c r="AH59" i="11"/>
  <c r="AH67" i="11"/>
  <c r="AH75" i="11"/>
  <c r="AH88" i="11"/>
  <c r="AH127" i="11"/>
  <c r="AH123" i="11"/>
  <c r="AH25" i="11"/>
  <c r="AH33" i="11"/>
  <c r="AH49" i="11"/>
  <c r="AH73" i="11"/>
  <c r="AH81" i="11"/>
  <c r="AH23" i="11"/>
  <c r="AH58" i="11"/>
  <c r="AH66" i="11"/>
  <c r="AH29" i="11"/>
  <c r="AH37" i="11"/>
  <c r="AH45" i="11"/>
  <c r="AH53" i="11"/>
  <c r="AH61" i="11"/>
  <c r="AH69" i="11"/>
  <c r="AH77" i="11"/>
  <c r="AH85" i="11"/>
  <c r="AH93" i="11"/>
  <c r="AH101" i="11"/>
  <c r="AH109" i="11"/>
  <c r="AH117" i="11"/>
  <c r="AH125" i="11"/>
  <c r="AH133" i="11"/>
  <c r="AH141" i="11"/>
  <c r="AH139" i="11"/>
  <c r="AH27" i="11"/>
  <c r="AH30" i="11"/>
  <c r="AH38" i="11"/>
  <c r="AH46" i="11"/>
  <c r="AH54" i="11"/>
  <c r="AH62" i="11"/>
  <c r="AH70" i="11"/>
  <c r="AH78" i="11"/>
  <c r="AH86" i="11"/>
  <c r="AH94" i="11"/>
  <c r="AH102" i="11"/>
  <c r="AH110" i="11"/>
  <c r="AH118" i="11"/>
  <c r="AH126" i="11"/>
  <c r="AH134" i="11"/>
  <c r="AH142" i="11"/>
  <c r="C24" i="10"/>
  <c r="D24" i="10"/>
  <c r="AH24" i="10" s="1"/>
  <c r="C25" i="10"/>
  <c r="D25" i="10"/>
  <c r="AH25" i="10" s="1"/>
  <c r="C26" i="10"/>
  <c r="D26" i="10"/>
  <c r="AH26" i="10" s="1"/>
  <c r="C27" i="10"/>
  <c r="AI27" i="10" s="1"/>
  <c r="D27" i="10"/>
  <c r="AH27" i="10" s="1"/>
  <c r="C28" i="10"/>
  <c r="D28" i="10"/>
  <c r="AH28" i="10" s="1"/>
  <c r="C29" i="10"/>
  <c r="D29" i="10"/>
  <c r="AH29" i="10" s="1"/>
  <c r="C30" i="10"/>
  <c r="D30" i="10"/>
  <c r="AH30" i="10" s="1"/>
  <c r="C31" i="10"/>
  <c r="AI31" i="10" s="1"/>
  <c r="D31" i="10"/>
  <c r="AH31" i="10" s="1"/>
  <c r="C32" i="10"/>
  <c r="D32" i="10"/>
  <c r="AH32" i="10" s="1"/>
  <c r="C33" i="10"/>
  <c r="D33" i="10"/>
  <c r="C34" i="10"/>
  <c r="D34" i="10"/>
  <c r="AH34" i="10" s="1"/>
  <c r="C35" i="10"/>
  <c r="AI35" i="10" s="1"/>
  <c r="D35" i="10"/>
  <c r="AH35" i="10" s="1"/>
  <c r="C36" i="10"/>
  <c r="D36" i="10"/>
  <c r="AH36" i="10" s="1"/>
  <c r="C37" i="10"/>
  <c r="D37" i="10"/>
  <c r="AH37" i="10" s="1"/>
  <c r="C38" i="10"/>
  <c r="D38" i="10"/>
  <c r="AH38" i="10" s="1"/>
  <c r="C39" i="10"/>
  <c r="AI39" i="10" s="1"/>
  <c r="D39" i="10"/>
  <c r="AH39" i="10" s="1"/>
  <c r="C40" i="10"/>
  <c r="D40" i="10"/>
  <c r="AH40" i="10" s="1"/>
  <c r="C41" i="10"/>
  <c r="D41" i="10"/>
  <c r="AH41" i="10" s="1"/>
  <c r="C42" i="10"/>
  <c r="D42" i="10"/>
  <c r="AH42" i="10" s="1"/>
  <c r="C43" i="10"/>
  <c r="AI43" i="10" s="1"/>
  <c r="D43" i="10"/>
  <c r="AH43" i="10" s="1"/>
  <c r="C44" i="10"/>
  <c r="D44" i="10"/>
  <c r="AH44" i="10" s="1"/>
  <c r="C45" i="10"/>
  <c r="D45" i="10"/>
  <c r="AH45" i="10" s="1"/>
  <c r="C46" i="10"/>
  <c r="D46" i="10"/>
  <c r="AH46" i="10" s="1"/>
  <c r="C47" i="10"/>
  <c r="AI47" i="10" s="1"/>
  <c r="D47" i="10"/>
  <c r="AH47" i="10" s="1"/>
  <c r="C48" i="10"/>
  <c r="D48" i="10"/>
  <c r="AH48" i="10" s="1"/>
  <c r="C49" i="10"/>
  <c r="D49" i="10"/>
  <c r="AH49" i="10" s="1"/>
  <c r="C50" i="10"/>
  <c r="D50" i="10"/>
  <c r="AH50" i="10" s="1"/>
  <c r="C51" i="10"/>
  <c r="AI51" i="10" s="1"/>
  <c r="D51" i="10"/>
  <c r="AH51" i="10" s="1"/>
  <c r="C52" i="10"/>
  <c r="D52" i="10"/>
  <c r="AH52" i="10" s="1"/>
  <c r="C53" i="10"/>
  <c r="D53" i="10"/>
  <c r="AH53" i="10" s="1"/>
  <c r="C54" i="10"/>
  <c r="D54" i="10"/>
  <c r="AH54" i="10" s="1"/>
  <c r="C55" i="10"/>
  <c r="AI55" i="10" s="1"/>
  <c r="D55" i="10"/>
  <c r="AH55" i="10" s="1"/>
  <c r="C56" i="10"/>
  <c r="D56" i="10"/>
  <c r="AH56" i="10" s="1"/>
  <c r="C57" i="10"/>
  <c r="D57" i="10"/>
  <c r="AH57" i="10" s="1"/>
  <c r="C58" i="10"/>
  <c r="D58" i="10"/>
  <c r="AH58" i="10" s="1"/>
  <c r="C59" i="10"/>
  <c r="AI59" i="10" s="1"/>
  <c r="D59" i="10"/>
  <c r="AH59" i="10" s="1"/>
  <c r="C60" i="10"/>
  <c r="D60" i="10"/>
  <c r="AH60" i="10" s="1"/>
  <c r="C61" i="10"/>
  <c r="D61" i="10"/>
  <c r="AH61" i="10" s="1"/>
  <c r="C62" i="10"/>
  <c r="D62" i="10"/>
  <c r="AH62" i="10" s="1"/>
  <c r="C63" i="10"/>
  <c r="AI63" i="10" s="1"/>
  <c r="D63" i="10"/>
  <c r="AH63" i="10" s="1"/>
  <c r="C64" i="10"/>
  <c r="D64" i="10"/>
  <c r="AH64" i="10" s="1"/>
  <c r="C65" i="10"/>
  <c r="D65" i="10"/>
  <c r="AH65" i="10" s="1"/>
  <c r="C66" i="10"/>
  <c r="D66" i="10"/>
  <c r="AH66" i="10" s="1"/>
  <c r="C67" i="10"/>
  <c r="AI67" i="10" s="1"/>
  <c r="D67" i="10"/>
  <c r="AH67" i="10" s="1"/>
  <c r="C68" i="10"/>
  <c r="D68" i="10"/>
  <c r="AH68" i="10" s="1"/>
  <c r="C69" i="10"/>
  <c r="D69" i="10"/>
  <c r="AH69" i="10" s="1"/>
  <c r="C70" i="10"/>
  <c r="D70" i="10"/>
  <c r="AH70" i="10" s="1"/>
  <c r="C71" i="10"/>
  <c r="AI71" i="10" s="1"/>
  <c r="D71" i="10"/>
  <c r="AH71" i="10" s="1"/>
  <c r="C72" i="10"/>
  <c r="D72" i="10"/>
  <c r="AH72" i="10" s="1"/>
  <c r="C73" i="10"/>
  <c r="D73" i="10"/>
  <c r="AH73" i="10" s="1"/>
  <c r="C74" i="10"/>
  <c r="D74" i="10"/>
  <c r="AH74" i="10" s="1"/>
  <c r="C75" i="10"/>
  <c r="AI75" i="10" s="1"/>
  <c r="D75" i="10"/>
  <c r="AH75" i="10" s="1"/>
  <c r="C76" i="10"/>
  <c r="D76" i="10"/>
  <c r="AH76" i="10" s="1"/>
  <c r="C77" i="10"/>
  <c r="D77" i="10"/>
  <c r="AH77" i="10" s="1"/>
  <c r="C78" i="10"/>
  <c r="D78" i="10"/>
  <c r="AH78" i="10" s="1"/>
  <c r="C79" i="10"/>
  <c r="AI79" i="10" s="1"/>
  <c r="D79" i="10"/>
  <c r="AH79" i="10" s="1"/>
  <c r="C80" i="10"/>
  <c r="D80" i="10"/>
  <c r="AH80" i="10" s="1"/>
  <c r="C81" i="10"/>
  <c r="D81" i="10"/>
  <c r="AH81" i="10" s="1"/>
  <c r="C82" i="10"/>
  <c r="D82" i="10"/>
  <c r="AH82" i="10" s="1"/>
  <c r="C83" i="10"/>
  <c r="AI83" i="10" s="1"/>
  <c r="D83" i="10"/>
  <c r="AH83" i="10" s="1"/>
  <c r="C84" i="10"/>
  <c r="D84" i="10"/>
  <c r="AH84" i="10" s="1"/>
  <c r="C85" i="10"/>
  <c r="D85" i="10"/>
  <c r="AH85" i="10" s="1"/>
  <c r="C86" i="10"/>
  <c r="D86" i="10"/>
  <c r="AH86" i="10" s="1"/>
  <c r="C87" i="10"/>
  <c r="AI87" i="10" s="1"/>
  <c r="D87" i="10"/>
  <c r="AH87" i="10" s="1"/>
  <c r="C88" i="10"/>
  <c r="D88" i="10"/>
  <c r="AH88" i="10" s="1"/>
  <c r="C89" i="10"/>
  <c r="D89" i="10"/>
  <c r="AH89" i="10" s="1"/>
  <c r="C90" i="10"/>
  <c r="D90" i="10"/>
  <c r="AH90" i="10" s="1"/>
  <c r="C91" i="10"/>
  <c r="AI91" i="10" s="1"/>
  <c r="D91" i="10"/>
  <c r="AH91" i="10" s="1"/>
  <c r="C92" i="10"/>
  <c r="D92" i="10"/>
  <c r="AH92" i="10" s="1"/>
  <c r="C93" i="10"/>
  <c r="D93" i="10"/>
  <c r="AH93" i="10" s="1"/>
  <c r="C94" i="10"/>
  <c r="D94" i="10"/>
  <c r="AH94" i="10" s="1"/>
  <c r="C95" i="10"/>
  <c r="AI95" i="10" s="1"/>
  <c r="D95" i="10"/>
  <c r="AH95" i="10" s="1"/>
  <c r="C96" i="10"/>
  <c r="D96" i="10"/>
  <c r="AH96" i="10" s="1"/>
  <c r="C97" i="10"/>
  <c r="D97" i="10"/>
  <c r="AH97" i="10" s="1"/>
  <c r="C98" i="10"/>
  <c r="D98" i="10"/>
  <c r="AH98" i="10" s="1"/>
  <c r="C99" i="10"/>
  <c r="AI99" i="10" s="1"/>
  <c r="D99" i="10"/>
  <c r="AH99" i="10" s="1"/>
  <c r="C100" i="10"/>
  <c r="D100" i="10"/>
  <c r="AH100" i="10" s="1"/>
  <c r="C101" i="10"/>
  <c r="D101" i="10"/>
  <c r="AH101" i="10" s="1"/>
  <c r="C102" i="10"/>
  <c r="D102" i="10"/>
  <c r="AH102" i="10" s="1"/>
  <c r="C103" i="10"/>
  <c r="AI103" i="10" s="1"/>
  <c r="D103" i="10"/>
  <c r="AH103" i="10" s="1"/>
  <c r="C104" i="10"/>
  <c r="D104" i="10"/>
  <c r="AH104" i="10" s="1"/>
  <c r="C105" i="10"/>
  <c r="D105" i="10"/>
  <c r="AH105" i="10" s="1"/>
  <c r="C106" i="10"/>
  <c r="D106" i="10"/>
  <c r="AH106" i="10" s="1"/>
  <c r="C107" i="10"/>
  <c r="AI107" i="10" s="1"/>
  <c r="D107" i="10"/>
  <c r="AH107" i="10" s="1"/>
  <c r="C108" i="10"/>
  <c r="D108" i="10"/>
  <c r="AH108" i="10" s="1"/>
  <c r="C109" i="10"/>
  <c r="D109" i="10"/>
  <c r="AH109" i="10" s="1"/>
  <c r="C110" i="10"/>
  <c r="D110" i="10"/>
  <c r="AH110" i="10" s="1"/>
  <c r="C111" i="10"/>
  <c r="D111" i="10"/>
  <c r="AH111" i="10" s="1"/>
  <c r="C112" i="10"/>
  <c r="D112" i="10"/>
  <c r="AH112" i="10" s="1"/>
  <c r="C113" i="10"/>
  <c r="D113" i="10"/>
  <c r="AH113" i="10" s="1"/>
  <c r="C114" i="10"/>
  <c r="D114" i="10"/>
  <c r="AH114" i="10" s="1"/>
  <c r="C115" i="10"/>
  <c r="D115" i="10"/>
  <c r="AH115" i="10" s="1"/>
  <c r="C116" i="10"/>
  <c r="D116" i="10"/>
  <c r="AH116" i="10" s="1"/>
  <c r="C117" i="10"/>
  <c r="D117" i="10"/>
  <c r="AH117" i="10" s="1"/>
  <c r="C118" i="10"/>
  <c r="D118" i="10"/>
  <c r="AH118" i="10" s="1"/>
  <c r="C119" i="10"/>
  <c r="D119" i="10"/>
  <c r="AH119" i="10" s="1"/>
  <c r="C120" i="10"/>
  <c r="D120" i="10"/>
  <c r="AH120" i="10" s="1"/>
  <c r="C121" i="10"/>
  <c r="D121" i="10"/>
  <c r="AH121" i="10" s="1"/>
  <c r="C122" i="10"/>
  <c r="D122" i="10"/>
  <c r="AH122" i="10" s="1"/>
  <c r="C123" i="10"/>
  <c r="D123" i="10"/>
  <c r="AH123" i="10" s="1"/>
  <c r="C124" i="10"/>
  <c r="D124" i="10"/>
  <c r="AH124" i="10" s="1"/>
  <c r="C125" i="10"/>
  <c r="D125" i="10"/>
  <c r="AH125" i="10" s="1"/>
  <c r="C126" i="10"/>
  <c r="D126" i="10"/>
  <c r="AH126" i="10" s="1"/>
  <c r="C127" i="10"/>
  <c r="D127" i="10"/>
  <c r="AH127" i="10" s="1"/>
  <c r="C128" i="10"/>
  <c r="D128" i="10"/>
  <c r="AH128" i="10" s="1"/>
  <c r="C129" i="10"/>
  <c r="D129" i="10"/>
  <c r="AH129" i="10" s="1"/>
  <c r="C130" i="10"/>
  <c r="D130" i="10"/>
  <c r="AH130" i="10" s="1"/>
  <c r="C131" i="10"/>
  <c r="D131" i="10"/>
  <c r="AH131" i="10" s="1"/>
  <c r="C132" i="10"/>
  <c r="D132" i="10"/>
  <c r="AH132" i="10" s="1"/>
  <c r="C133" i="10"/>
  <c r="D133" i="10"/>
  <c r="AH133" i="10" s="1"/>
  <c r="C134" i="10"/>
  <c r="D134" i="10"/>
  <c r="AH134" i="10" s="1"/>
  <c r="C135" i="10"/>
  <c r="D135" i="10"/>
  <c r="AH135" i="10" s="1"/>
  <c r="C136" i="10"/>
  <c r="D136" i="10"/>
  <c r="AH136" i="10" s="1"/>
  <c r="C137" i="10"/>
  <c r="D137" i="10"/>
  <c r="AH137" i="10" s="1"/>
  <c r="C138" i="10"/>
  <c r="D138" i="10"/>
  <c r="AH138" i="10" s="1"/>
  <c r="C139" i="10"/>
  <c r="D139" i="10"/>
  <c r="AH139" i="10" s="1"/>
  <c r="C140" i="10"/>
  <c r="D140" i="10"/>
  <c r="AH140" i="10" s="1"/>
  <c r="C141" i="10"/>
  <c r="D141" i="10"/>
  <c r="AH141" i="10" s="1"/>
  <c r="C142" i="10"/>
  <c r="D142" i="10"/>
  <c r="AH142" i="10" s="1"/>
  <c r="AI125" i="10" l="1"/>
  <c r="AI101" i="10"/>
  <c r="AI77" i="10"/>
  <c r="AI53" i="10"/>
  <c r="AI135" i="10"/>
  <c r="AI123" i="10"/>
  <c r="AI97" i="10"/>
  <c r="AI25" i="10"/>
  <c r="AI129" i="10"/>
  <c r="AI113" i="10"/>
  <c r="AI93" i="10"/>
  <c r="AI73" i="10"/>
  <c r="AI65" i="10"/>
  <c r="AI49" i="10"/>
  <c r="AI29" i="10"/>
  <c r="AI141" i="10"/>
  <c r="AI117" i="10"/>
  <c r="AI89" i="10"/>
  <c r="AI69" i="10"/>
  <c r="AI45" i="10"/>
  <c r="AI121" i="10"/>
  <c r="AI57" i="10"/>
  <c r="AI137" i="10"/>
  <c r="AI109" i="10"/>
  <c r="AI85" i="10"/>
  <c r="AI61" i="10"/>
  <c r="AI37" i="10"/>
  <c r="AI139" i="10"/>
  <c r="AI127" i="10"/>
  <c r="AI119" i="10"/>
  <c r="AI111" i="10"/>
  <c r="AI133" i="10"/>
  <c r="AI105" i="10"/>
  <c r="AI81" i="10"/>
  <c r="AI41" i="10"/>
  <c r="AI131" i="10"/>
  <c r="AI115" i="10"/>
  <c r="AI142" i="10"/>
  <c r="AI130" i="10"/>
  <c r="AI118" i="10"/>
  <c r="AI110" i="10"/>
  <c r="AI98" i="10"/>
  <c r="AI86" i="10"/>
  <c r="AI78" i="10"/>
  <c r="AI74" i="10"/>
  <c r="AI70" i="10"/>
  <c r="AI66" i="10"/>
  <c r="AI62" i="10"/>
  <c r="AI58" i="10"/>
  <c r="AI54" i="10"/>
  <c r="AI50" i="10"/>
  <c r="AI46" i="10"/>
  <c r="AI42" i="10"/>
  <c r="AI38" i="10"/>
  <c r="AI34" i="10"/>
  <c r="AI30" i="10"/>
  <c r="AI26" i="10"/>
  <c r="AI138" i="10"/>
  <c r="AI134" i="10"/>
  <c r="AI126" i="10"/>
  <c r="AI122" i="10"/>
  <c r="AI114" i="10"/>
  <c r="AI106" i="10"/>
  <c r="AI102" i="10"/>
  <c r="AI94" i="10"/>
  <c r="AI90" i="10"/>
  <c r="AI82" i="10"/>
  <c r="AI132" i="10"/>
  <c r="AI120" i="10"/>
  <c r="AI108" i="10"/>
  <c r="AI96" i="10"/>
  <c r="AI84" i="10"/>
  <c r="AI76" i="10"/>
  <c r="AI72" i="10"/>
  <c r="AI68" i="10"/>
  <c r="AI64" i="10"/>
  <c r="AI60" i="10"/>
  <c r="AI56" i="10"/>
  <c r="AI52" i="10"/>
  <c r="AI48" i="10"/>
  <c r="AI44" i="10"/>
  <c r="AI40" i="10"/>
  <c r="AI36" i="10"/>
  <c r="AI32" i="10"/>
  <c r="AI28" i="10"/>
  <c r="AI24" i="10"/>
  <c r="AI140" i="10"/>
  <c r="AI136" i="10"/>
  <c r="AI128" i="10"/>
  <c r="AI124" i="10"/>
  <c r="AI116" i="10"/>
  <c r="AI112" i="10"/>
  <c r="AI104" i="10"/>
  <c r="AI100" i="10"/>
  <c r="AI92" i="10"/>
  <c r="AI88" i="10"/>
  <c r="AI80" i="10"/>
  <c r="AH33" i="10"/>
  <c r="AI33" i="10"/>
  <c r="AH143" i="11"/>
  <c r="B146" i="11" s="1"/>
  <c r="AI143" i="11"/>
  <c r="B147" i="11" s="1"/>
  <c r="B1725" i="4"/>
  <c r="B1724" i="4"/>
  <c r="B1587" i="4"/>
  <c r="B1588" i="4"/>
  <c r="B1449" i="4"/>
  <c r="AG1720" i="4" l="1"/>
  <c r="AH1720" i="4" s="1"/>
  <c r="AG1602" i="4"/>
  <c r="AG1603" i="4"/>
  <c r="AH1603" i="4" s="1"/>
  <c r="AG1604" i="4"/>
  <c r="AH1604" i="4" s="1"/>
  <c r="AI1604" i="4"/>
  <c r="AG1605" i="4"/>
  <c r="AH1605" i="4"/>
  <c r="AI1605" i="4"/>
  <c r="AG1606" i="4"/>
  <c r="AG1607" i="4"/>
  <c r="AH1607" i="4" s="1"/>
  <c r="AI1607" i="4"/>
  <c r="AG1608" i="4"/>
  <c r="AH1608" i="4" s="1"/>
  <c r="AG1609" i="4"/>
  <c r="AG1610" i="4"/>
  <c r="AH1610" i="4" s="1"/>
  <c r="AI1610" i="4"/>
  <c r="AG1611" i="4"/>
  <c r="AI1611" i="4" s="1"/>
  <c r="AG1612" i="4"/>
  <c r="AH1612" i="4" s="1"/>
  <c r="AI1612" i="4"/>
  <c r="AG1613" i="4"/>
  <c r="AH1613" i="4"/>
  <c r="AI1613" i="4"/>
  <c r="AG1614" i="4"/>
  <c r="AH1614" i="4" s="1"/>
  <c r="AI1614" i="4"/>
  <c r="AG1615" i="4"/>
  <c r="AH1615" i="4" s="1"/>
  <c r="AG1616" i="4"/>
  <c r="AH1616" i="4" s="1"/>
  <c r="AI1616" i="4"/>
  <c r="AG1617" i="4"/>
  <c r="AI1617" i="4" s="1"/>
  <c r="AH1617" i="4"/>
  <c r="AG1618" i="4"/>
  <c r="AG1619" i="4"/>
  <c r="AH1619" i="4" s="1"/>
  <c r="AG1620" i="4"/>
  <c r="AG1621" i="4"/>
  <c r="AH1621" i="4"/>
  <c r="AI1621" i="4"/>
  <c r="AG1622" i="4"/>
  <c r="AH1622" i="4" s="1"/>
  <c r="AG1623" i="4"/>
  <c r="AH1623" i="4" s="1"/>
  <c r="AG1624" i="4"/>
  <c r="AH1624" i="4" s="1"/>
  <c r="AI1624" i="4"/>
  <c r="AG1625" i="4"/>
  <c r="AG1626" i="4"/>
  <c r="AG1627" i="4"/>
  <c r="AI1627" i="4" s="1"/>
  <c r="AH1627" i="4"/>
  <c r="AG1628" i="4"/>
  <c r="AH1628" i="4" s="1"/>
  <c r="AG1629" i="4"/>
  <c r="AG1630" i="4"/>
  <c r="AH1630" i="4" s="1"/>
  <c r="AI1630" i="4"/>
  <c r="AG1631" i="4"/>
  <c r="AH1631" i="4"/>
  <c r="AI1631" i="4"/>
  <c r="AG1632" i="4"/>
  <c r="AH1632" i="4" s="1"/>
  <c r="AG1633" i="4"/>
  <c r="AH1633" i="4" s="1"/>
  <c r="AI1633" i="4"/>
  <c r="AG1634" i="4"/>
  <c r="AG1635" i="4"/>
  <c r="AH1635" i="4"/>
  <c r="AI1635" i="4"/>
  <c r="AG1636" i="4"/>
  <c r="AH1636" i="4" s="1"/>
  <c r="AG1637" i="4"/>
  <c r="AH1637" i="4"/>
  <c r="AI1637" i="4"/>
  <c r="AG1638" i="4"/>
  <c r="AH1638" i="4" s="1"/>
  <c r="AI1638" i="4"/>
  <c r="AG1639" i="4"/>
  <c r="AH1639" i="4" s="1"/>
  <c r="AI1639" i="4"/>
  <c r="AG1640" i="4"/>
  <c r="AG1641" i="4"/>
  <c r="AG1642" i="4"/>
  <c r="AH1642" i="4" s="1"/>
  <c r="AI1642" i="4"/>
  <c r="AG1643" i="4"/>
  <c r="AI1643" i="4" s="1"/>
  <c r="AH1643" i="4"/>
  <c r="AG1644" i="4"/>
  <c r="AH1644" i="4" s="1"/>
  <c r="AI1644" i="4"/>
  <c r="AG1645" i="4"/>
  <c r="AH1645" i="4" s="1"/>
  <c r="AI1645" i="4"/>
  <c r="AG1646" i="4"/>
  <c r="AH1646" i="4" s="1"/>
  <c r="AI1646" i="4"/>
  <c r="AG1647" i="4"/>
  <c r="AH1647" i="4"/>
  <c r="AI1647" i="4"/>
  <c r="AG1648" i="4"/>
  <c r="AH1648" i="4" s="1"/>
  <c r="AG1649" i="4"/>
  <c r="AG1650" i="4"/>
  <c r="AG1651" i="4"/>
  <c r="AH1651" i="4"/>
  <c r="AI1651" i="4"/>
  <c r="AG1652" i="4"/>
  <c r="AH1652" i="4" s="1"/>
  <c r="AG1653" i="4"/>
  <c r="AH1653" i="4" s="1"/>
  <c r="AI1653" i="4"/>
  <c r="AG1654" i="4"/>
  <c r="AH1654" i="4" s="1"/>
  <c r="AG1655" i="4"/>
  <c r="AH1655" i="4" s="1"/>
  <c r="AI1655" i="4"/>
  <c r="AG1656" i="4"/>
  <c r="AH1656" i="4" s="1"/>
  <c r="AI1656" i="4"/>
  <c r="AG1657" i="4"/>
  <c r="AG1658" i="4"/>
  <c r="AH1658" i="4" s="1"/>
  <c r="AG1659" i="4"/>
  <c r="AI1659" i="4" s="1"/>
  <c r="AH1659" i="4"/>
  <c r="AG1660" i="4"/>
  <c r="AH1660" i="4" s="1"/>
  <c r="AI1660" i="4"/>
  <c r="AG1661" i="4"/>
  <c r="AH1661" i="4" s="1"/>
  <c r="AG1662" i="4"/>
  <c r="AH1662" i="4" s="1"/>
  <c r="AG1663" i="4"/>
  <c r="AI1663" i="4" s="1"/>
  <c r="AH1663" i="4"/>
  <c r="AG1664" i="4"/>
  <c r="AH1664" i="4" s="1"/>
  <c r="AI1664" i="4"/>
  <c r="AG1665" i="4"/>
  <c r="AI1665" i="4" s="1"/>
  <c r="AG1666" i="4"/>
  <c r="AG1667" i="4"/>
  <c r="AH1667" i="4" s="1"/>
  <c r="AG1668" i="4"/>
  <c r="AG1669" i="4"/>
  <c r="AH1669" i="4"/>
  <c r="AI1669" i="4"/>
  <c r="AG1670" i="4"/>
  <c r="AH1670" i="4" s="1"/>
  <c r="AI1670" i="4"/>
  <c r="AG1671" i="4"/>
  <c r="AH1671" i="4" s="1"/>
  <c r="AG1672" i="4"/>
  <c r="AH1672" i="4" s="1"/>
  <c r="AI1672" i="4"/>
  <c r="AG1673" i="4"/>
  <c r="AG1674" i="4"/>
  <c r="AH1674" i="4" s="1"/>
  <c r="AI1674" i="4"/>
  <c r="AG1675" i="4"/>
  <c r="AI1675" i="4" s="1"/>
  <c r="AG1676" i="4"/>
  <c r="AH1676" i="4" s="1"/>
  <c r="AG1677" i="4"/>
  <c r="AH1677" i="4"/>
  <c r="AI1677" i="4"/>
  <c r="AG1678" i="4"/>
  <c r="AH1678" i="4" s="1"/>
  <c r="AI1678" i="4"/>
  <c r="AG1679" i="4"/>
  <c r="AH1679" i="4" s="1"/>
  <c r="AG1680" i="4"/>
  <c r="AH1680" i="4" s="1"/>
  <c r="AG1681" i="4"/>
  <c r="AH1681" i="4" s="1"/>
  <c r="AG1682" i="4"/>
  <c r="AG1683" i="4"/>
  <c r="AH1683" i="4"/>
  <c r="AI1683" i="4"/>
  <c r="AG1684" i="4"/>
  <c r="AH1684" i="4" s="1"/>
  <c r="AG1685" i="4"/>
  <c r="AH1685" i="4"/>
  <c r="AI1685" i="4"/>
  <c r="AG1686" i="4"/>
  <c r="AG1687" i="4"/>
  <c r="AH1687" i="4" s="1"/>
  <c r="AI1687" i="4"/>
  <c r="AG1688" i="4"/>
  <c r="AH1688" i="4" s="1"/>
  <c r="AG1689" i="4"/>
  <c r="AG1690" i="4"/>
  <c r="AH1690" i="4" s="1"/>
  <c r="AI1690" i="4"/>
  <c r="AG1691" i="4"/>
  <c r="AI1691" i="4" s="1"/>
  <c r="AH1691" i="4"/>
  <c r="AG1692" i="4"/>
  <c r="AH1692" i="4" s="1"/>
  <c r="AG1693" i="4"/>
  <c r="AH1693" i="4"/>
  <c r="AI1693" i="4"/>
  <c r="AG1694" i="4"/>
  <c r="AH1694" i="4" s="1"/>
  <c r="AI1694" i="4"/>
  <c r="AG1695" i="4"/>
  <c r="AG1696" i="4"/>
  <c r="AH1696" i="4" s="1"/>
  <c r="AG1697" i="4"/>
  <c r="AI1697" i="4" s="1"/>
  <c r="AG1698" i="4"/>
  <c r="AG1699" i="4"/>
  <c r="AH1699" i="4"/>
  <c r="AI1699" i="4"/>
  <c r="AG1700" i="4"/>
  <c r="AG1701" i="4"/>
  <c r="AH1701" i="4" s="1"/>
  <c r="AG1702" i="4"/>
  <c r="AH1702" i="4" s="1"/>
  <c r="AI1702" i="4"/>
  <c r="AG1703" i="4"/>
  <c r="AH1703" i="4" s="1"/>
  <c r="AI1703" i="4"/>
  <c r="AG1704" i="4"/>
  <c r="AH1704" i="4" s="1"/>
  <c r="AI1704" i="4"/>
  <c r="AG1705" i="4"/>
  <c r="AG1706" i="4"/>
  <c r="AH1706" i="4" s="1"/>
  <c r="AI1706" i="4"/>
  <c r="AG1707" i="4"/>
  <c r="AI1707" i="4" s="1"/>
  <c r="AG1708" i="4"/>
  <c r="AH1708" i="4" s="1"/>
  <c r="AI1708" i="4"/>
  <c r="AG1709" i="4"/>
  <c r="AI1709" i="4" s="1"/>
  <c r="AH1709" i="4"/>
  <c r="AG1710" i="4"/>
  <c r="AH1710" i="4" s="1"/>
  <c r="AI1710" i="4"/>
  <c r="AG1711" i="4"/>
  <c r="AH1711" i="4"/>
  <c r="AI1711" i="4"/>
  <c r="AG1712" i="4"/>
  <c r="AH1712" i="4" s="1"/>
  <c r="AG1713" i="4"/>
  <c r="AH1713" i="4" s="1"/>
  <c r="AG1714" i="4"/>
  <c r="AG1715" i="4"/>
  <c r="AH1715" i="4"/>
  <c r="AI1715" i="4"/>
  <c r="AG1716" i="4"/>
  <c r="AH1716" i="4" s="1"/>
  <c r="AI1716" i="4"/>
  <c r="AG1717" i="4"/>
  <c r="AH1717" i="4" s="1"/>
  <c r="AG1718" i="4"/>
  <c r="AG1719" i="4"/>
  <c r="AH1719" i="4" s="1"/>
  <c r="AI1719" i="4"/>
  <c r="AG1601" i="4"/>
  <c r="AI1601" i="4" s="1"/>
  <c r="AG1465" i="4"/>
  <c r="AH1465" i="4" s="1"/>
  <c r="AG1466" i="4"/>
  <c r="AI1466" i="4" s="1"/>
  <c r="AH1466" i="4"/>
  <c r="AG1467" i="4"/>
  <c r="AH1467" i="4" s="1"/>
  <c r="AG1468" i="4"/>
  <c r="AI1468" i="4" s="1"/>
  <c r="AG1469" i="4"/>
  <c r="AH1469" i="4" s="1"/>
  <c r="AG1470" i="4"/>
  <c r="AI1470" i="4" s="1"/>
  <c r="AG1471" i="4"/>
  <c r="AH1471" i="4" s="1"/>
  <c r="AG1472" i="4"/>
  <c r="AI1472" i="4" s="1"/>
  <c r="AG1473" i="4"/>
  <c r="AH1473" i="4" s="1"/>
  <c r="AG1474" i="4"/>
  <c r="AI1474" i="4" s="1"/>
  <c r="AH1474" i="4"/>
  <c r="AG1475" i="4"/>
  <c r="AH1475" i="4" s="1"/>
  <c r="AG1476" i="4"/>
  <c r="AI1476" i="4" s="1"/>
  <c r="AG1477" i="4"/>
  <c r="AH1477" i="4" s="1"/>
  <c r="AG1478" i="4"/>
  <c r="AI1478" i="4" s="1"/>
  <c r="AG1479" i="4"/>
  <c r="AH1479" i="4" s="1"/>
  <c r="AG1480" i="4"/>
  <c r="AI1480" i="4" s="1"/>
  <c r="AG1481" i="4"/>
  <c r="AH1481" i="4" s="1"/>
  <c r="AG1482" i="4"/>
  <c r="AI1482" i="4" s="1"/>
  <c r="AH1482" i="4"/>
  <c r="AG1483" i="4"/>
  <c r="AH1483" i="4" s="1"/>
  <c r="AG1484" i="4"/>
  <c r="AI1484" i="4" s="1"/>
  <c r="AG1485" i="4"/>
  <c r="AH1485" i="4" s="1"/>
  <c r="AG1486" i="4"/>
  <c r="AI1486" i="4" s="1"/>
  <c r="AG1487" i="4"/>
  <c r="AH1487" i="4" s="1"/>
  <c r="AG1488" i="4"/>
  <c r="AI1488" i="4" s="1"/>
  <c r="AG1489" i="4"/>
  <c r="AH1489" i="4" s="1"/>
  <c r="AG1490" i="4"/>
  <c r="AI1490" i="4" s="1"/>
  <c r="AG1491" i="4"/>
  <c r="AH1491" i="4" s="1"/>
  <c r="AG1492" i="4"/>
  <c r="AI1492" i="4" s="1"/>
  <c r="AG1493" i="4"/>
  <c r="AH1493" i="4" s="1"/>
  <c r="AG1494" i="4"/>
  <c r="AI1494" i="4" s="1"/>
  <c r="AH1494" i="4"/>
  <c r="AG1495" i="4"/>
  <c r="AH1495" i="4" s="1"/>
  <c r="AG1496" i="4"/>
  <c r="AI1496" i="4" s="1"/>
  <c r="AG1497" i="4"/>
  <c r="AH1497" i="4" s="1"/>
  <c r="AG1498" i="4"/>
  <c r="AI1498" i="4" s="1"/>
  <c r="AH1498" i="4"/>
  <c r="AG1499" i="4"/>
  <c r="AH1499" i="4" s="1"/>
  <c r="AG1500" i="4"/>
  <c r="AI1500" i="4" s="1"/>
  <c r="AG1501" i="4"/>
  <c r="AH1501" i="4" s="1"/>
  <c r="AG1502" i="4"/>
  <c r="AI1502" i="4" s="1"/>
  <c r="AG1503" i="4"/>
  <c r="AH1503" i="4" s="1"/>
  <c r="AG1504" i="4"/>
  <c r="AI1504" i="4" s="1"/>
  <c r="AG1505" i="4"/>
  <c r="AH1505" i="4" s="1"/>
  <c r="AG1506" i="4"/>
  <c r="AI1506" i="4" s="1"/>
  <c r="AH1506" i="4"/>
  <c r="AG1507" i="4"/>
  <c r="AH1507" i="4" s="1"/>
  <c r="AG1508" i="4"/>
  <c r="AI1508" i="4" s="1"/>
  <c r="AG1509" i="4"/>
  <c r="AH1509" i="4" s="1"/>
  <c r="AG1510" i="4"/>
  <c r="AI1510" i="4" s="1"/>
  <c r="AH1510" i="4"/>
  <c r="AG1511" i="4"/>
  <c r="AH1511" i="4" s="1"/>
  <c r="AG1512" i="4"/>
  <c r="AI1512" i="4" s="1"/>
  <c r="AG1513" i="4"/>
  <c r="AH1513" i="4" s="1"/>
  <c r="AG1514" i="4"/>
  <c r="AI1514" i="4" s="1"/>
  <c r="AH1514" i="4"/>
  <c r="AG1515" i="4"/>
  <c r="AH1515" i="4" s="1"/>
  <c r="AG1516" i="4"/>
  <c r="AI1516" i="4" s="1"/>
  <c r="AG1517" i="4"/>
  <c r="AH1517" i="4" s="1"/>
  <c r="AG1518" i="4"/>
  <c r="AI1518" i="4" s="1"/>
  <c r="AG1519" i="4"/>
  <c r="AH1519" i="4" s="1"/>
  <c r="AG1520" i="4"/>
  <c r="AI1520" i="4" s="1"/>
  <c r="AG1521" i="4"/>
  <c r="AH1521" i="4" s="1"/>
  <c r="AG1522" i="4"/>
  <c r="AI1522" i="4" s="1"/>
  <c r="AH1522" i="4"/>
  <c r="AG1523" i="4"/>
  <c r="AH1523" i="4" s="1"/>
  <c r="AG1524" i="4"/>
  <c r="AI1524" i="4" s="1"/>
  <c r="AG1525" i="4"/>
  <c r="AH1525" i="4" s="1"/>
  <c r="AG1526" i="4"/>
  <c r="AI1526" i="4" s="1"/>
  <c r="AG1527" i="4"/>
  <c r="AH1527" i="4" s="1"/>
  <c r="AG1528" i="4"/>
  <c r="AI1528" i="4" s="1"/>
  <c r="AG1529" i="4"/>
  <c r="AH1529" i="4" s="1"/>
  <c r="AG1530" i="4"/>
  <c r="AI1530" i="4" s="1"/>
  <c r="AH1530" i="4"/>
  <c r="AG1531" i="4"/>
  <c r="AH1531" i="4" s="1"/>
  <c r="AG1532" i="4"/>
  <c r="AI1532" i="4" s="1"/>
  <c r="AG1533" i="4"/>
  <c r="AH1533" i="4" s="1"/>
  <c r="AG1534" i="4"/>
  <c r="AI1534" i="4" s="1"/>
  <c r="AG1535" i="4"/>
  <c r="AH1535" i="4" s="1"/>
  <c r="AG1536" i="4"/>
  <c r="AI1536" i="4" s="1"/>
  <c r="AG1537" i="4"/>
  <c r="AH1537" i="4" s="1"/>
  <c r="AG1538" i="4"/>
  <c r="AI1538" i="4" s="1"/>
  <c r="AG1539" i="4"/>
  <c r="AH1539" i="4" s="1"/>
  <c r="AG1540" i="4"/>
  <c r="AI1540" i="4" s="1"/>
  <c r="AG1541" i="4"/>
  <c r="AH1541" i="4" s="1"/>
  <c r="AG1542" i="4"/>
  <c r="AI1542" i="4" s="1"/>
  <c r="AG1543" i="4"/>
  <c r="AH1543" i="4" s="1"/>
  <c r="AG1544" i="4"/>
  <c r="AI1544" i="4" s="1"/>
  <c r="AG1545" i="4"/>
  <c r="AH1545" i="4" s="1"/>
  <c r="AG1546" i="4"/>
  <c r="AI1546" i="4" s="1"/>
  <c r="AH1546" i="4"/>
  <c r="AG1547" i="4"/>
  <c r="AH1547" i="4" s="1"/>
  <c r="AG1548" i="4"/>
  <c r="AI1548" i="4" s="1"/>
  <c r="AG1549" i="4"/>
  <c r="AH1549" i="4" s="1"/>
  <c r="AG1550" i="4"/>
  <c r="AI1550" i="4" s="1"/>
  <c r="AG1551" i="4"/>
  <c r="AH1551" i="4" s="1"/>
  <c r="AG1552" i="4"/>
  <c r="AI1552" i="4" s="1"/>
  <c r="AG1553" i="4"/>
  <c r="AH1553" i="4" s="1"/>
  <c r="AG1554" i="4"/>
  <c r="AI1554" i="4" s="1"/>
  <c r="AH1554" i="4"/>
  <c r="AG1555" i="4"/>
  <c r="AH1555" i="4" s="1"/>
  <c r="AG1556" i="4"/>
  <c r="AI1556" i="4" s="1"/>
  <c r="AG1557" i="4"/>
  <c r="AH1557" i="4" s="1"/>
  <c r="AG1558" i="4"/>
  <c r="AI1558" i="4" s="1"/>
  <c r="AH1558" i="4"/>
  <c r="AG1559" i="4"/>
  <c r="AH1559" i="4" s="1"/>
  <c r="AG1560" i="4"/>
  <c r="AI1560" i="4" s="1"/>
  <c r="AG1561" i="4"/>
  <c r="AH1561" i="4" s="1"/>
  <c r="AG1562" i="4"/>
  <c r="AI1562" i="4" s="1"/>
  <c r="AG1563" i="4"/>
  <c r="AH1563" i="4" s="1"/>
  <c r="AG1564" i="4"/>
  <c r="AI1564" i="4" s="1"/>
  <c r="AG1565" i="4"/>
  <c r="AH1565" i="4" s="1"/>
  <c r="AG1566" i="4"/>
  <c r="AI1566" i="4" s="1"/>
  <c r="AG1567" i="4"/>
  <c r="AH1567" i="4" s="1"/>
  <c r="AG1568" i="4"/>
  <c r="AI1568" i="4" s="1"/>
  <c r="AG1569" i="4"/>
  <c r="AH1569" i="4" s="1"/>
  <c r="AG1570" i="4"/>
  <c r="AI1570" i="4" s="1"/>
  <c r="AH1570" i="4"/>
  <c r="AG1571" i="4"/>
  <c r="AH1571" i="4" s="1"/>
  <c r="AG1572" i="4"/>
  <c r="AI1572" i="4" s="1"/>
  <c r="AG1573" i="4"/>
  <c r="AH1573" i="4" s="1"/>
  <c r="AG1574" i="4"/>
  <c r="AG1575" i="4"/>
  <c r="AH1575" i="4" s="1"/>
  <c r="AG1576" i="4"/>
  <c r="AI1576" i="4" s="1"/>
  <c r="AG1577" i="4"/>
  <c r="AH1577" i="4" s="1"/>
  <c r="AG1578" i="4"/>
  <c r="AI1578" i="4" s="1"/>
  <c r="AH1578" i="4"/>
  <c r="AG1579" i="4"/>
  <c r="AH1579" i="4" s="1"/>
  <c r="AG1580" i="4"/>
  <c r="AI1580" i="4" s="1"/>
  <c r="AG1581" i="4"/>
  <c r="AH1581" i="4" s="1"/>
  <c r="AG1582" i="4"/>
  <c r="AI1582" i="4" s="1"/>
  <c r="AG1583" i="4"/>
  <c r="AH1583" i="4" s="1"/>
  <c r="AG1464" i="4"/>
  <c r="AI1464" i="4" s="1"/>
  <c r="AG1325" i="4"/>
  <c r="AH1325" i="4"/>
  <c r="AI1325" i="4"/>
  <c r="AL1325" i="4"/>
  <c r="AM1325" i="4"/>
  <c r="AO1325" i="4"/>
  <c r="AQ1325" i="4"/>
  <c r="AR1325" i="4" s="1"/>
  <c r="AG1326" i="4"/>
  <c r="AH1326" i="4"/>
  <c r="AI1326" i="4"/>
  <c r="AL1326" i="4"/>
  <c r="AM1326" i="4"/>
  <c r="AO1326" i="4"/>
  <c r="AQ1326" i="4"/>
  <c r="AR1326" i="4" s="1"/>
  <c r="AG1327" i="4"/>
  <c r="AH1327" i="4"/>
  <c r="AI1327" i="4"/>
  <c r="AL1327" i="4"/>
  <c r="AM1327" i="4"/>
  <c r="AO1327" i="4"/>
  <c r="AQ1327" i="4"/>
  <c r="AR1327" i="4" s="1"/>
  <c r="AG1328" i="4"/>
  <c r="AH1328" i="4"/>
  <c r="AI1328" i="4"/>
  <c r="AL1328" i="4"/>
  <c r="AM1328" i="4"/>
  <c r="AO1328" i="4"/>
  <c r="AQ1328" i="4"/>
  <c r="AR1328" i="4" s="1"/>
  <c r="AG1329" i="4"/>
  <c r="AH1329" i="4"/>
  <c r="AI1329" i="4"/>
  <c r="AL1329" i="4"/>
  <c r="AM1329" i="4"/>
  <c r="AO1329" i="4"/>
  <c r="AQ1329" i="4"/>
  <c r="AR1329" i="4" s="1"/>
  <c r="AG1330" i="4"/>
  <c r="AH1330" i="4"/>
  <c r="AI1330" i="4"/>
  <c r="AL1330" i="4"/>
  <c r="AM1330" i="4"/>
  <c r="AO1330" i="4"/>
  <c r="AQ1330" i="4"/>
  <c r="AR1330" i="4" s="1"/>
  <c r="AG1331" i="4"/>
  <c r="AH1331" i="4"/>
  <c r="AI1331" i="4"/>
  <c r="AL1331" i="4"/>
  <c r="AM1331" i="4"/>
  <c r="AO1331" i="4"/>
  <c r="AQ1331" i="4"/>
  <c r="AR1331" i="4" s="1"/>
  <c r="AG1332" i="4"/>
  <c r="AH1332" i="4"/>
  <c r="AI1332" i="4"/>
  <c r="AL1332" i="4"/>
  <c r="AM1332" i="4"/>
  <c r="AO1332" i="4"/>
  <c r="AQ1332" i="4"/>
  <c r="AR1332" i="4" s="1"/>
  <c r="AG1333" i="4"/>
  <c r="AH1333" i="4"/>
  <c r="AI1333" i="4"/>
  <c r="AL1333" i="4"/>
  <c r="AM1333" i="4"/>
  <c r="AO1333" i="4"/>
  <c r="AQ1333" i="4"/>
  <c r="AR1333" i="4" s="1"/>
  <c r="AG1334" i="4"/>
  <c r="AH1334" i="4"/>
  <c r="AI1334" i="4"/>
  <c r="AL1334" i="4"/>
  <c r="AM1334" i="4"/>
  <c r="AO1334" i="4"/>
  <c r="AQ1334" i="4"/>
  <c r="AR1334" i="4" s="1"/>
  <c r="AG1335" i="4"/>
  <c r="AH1335" i="4"/>
  <c r="AI1335" i="4"/>
  <c r="AL1335" i="4"/>
  <c r="AM1335" i="4"/>
  <c r="AO1335" i="4"/>
  <c r="AQ1335" i="4"/>
  <c r="AR1335" i="4" s="1"/>
  <c r="AG1336" i="4"/>
  <c r="AH1336" i="4"/>
  <c r="AI1336" i="4"/>
  <c r="AL1336" i="4"/>
  <c r="AM1336" i="4"/>
  <c r="AO1336" i="4"/>
  <c r="AQ1336" i="4"/>
  <c r="AR1336" i="4" s="1"/>
  <c r="AG1337" i="4"/>
  <c r="AH1337" i="4"/>
  <c r="AI1337" i="4"/>
  <c r="AL1337" i="4"/>
  <c r="AM1337" i="4"/>
  <c r="AO1337" i="4"/>
  <c r="AQ1337" i="4"/>
  <c r="AG1338" i="4"/>
  <c r="AH1338" i="4"/>
  <c r="AI1338" i="4"/>
  <c r="AL1338" i="4"/>
  <c r="AM1338" i="4"/>
  <c r="AO1338" i="4"/>
  <c r="AQ1338" i="4"/>
  <c r="AR1338" i="4" s="1"/>
  <c r="AG1339" i="4"/>
  <c r="AH1339" i="4"/>
  <c r="AI1339" i="4"/>
  <c r="AL1339" i="4"/>
  <c r="AM1339" i="4"/>
  <c r="AO1339" i="4"/>
  <c r="AQ1339" i="4"/>
  <c r="AR1339" i="4" s="1"/>
  <c r="AG1340" i="4"/>
  <c r="AH1340" i="4"/>
  <c r="AI1340" i="4"/>
  <c r="AL1340" i="4"/>
  <c r="AM1340" i="4"/>
  <c r="AO1340" i="4"/>
  <c r="AQ1340" i="4"/>
  <c r="AR1340" i="4" s="1"/>
  <c r="AG1341" i="4"/>
  <c r="AH1341" i="4"/>
  <c r="AI1341" i="4"/>
  <c r="AL1341" i="4"/>
  <c r="AM1341" i="4"/>
  <c r="AO1341" i="4"/>
  <c r="AQ1341" i="4"/>
  <c r="AR1341" i="4" s="1"/>
  <c r="AG1342" i="4"/>
  <c r="AH1342" i="4"/>
  <c r="AI1342" i="4"/>
  <c r="AL1342" i="4"/>
  <c r="AM1342" i="4"/>
  <c r="AO1342" i="4"/>
  <c r="AQ1342" i="4"/>
  <c r="AR1342" i="4"/>
  <c r="AG1343" i="4"/>
  <c r="AH1343" i="4"/>
  <c r="AI1343" i="4"/>
  <c r="AL1343" i="4"/>
  <c r="AM1343" i="4"/>
  <c r="AO1343" i="4"/>
  <c r="AQ1343" i="4"/>
  <c r="AR1343" i="4" s="1"/>
  <c r="AG1344" i="4"/>
  <c r="AH1344" i="4"/>
  <c r="AI1344" i="4"/>
  <c r="AL1344" i="4"/>
  <c r="AM1344" i="4"/>
  <c r="AO1344" i="4"/>
  <c r="AQ1344" i="4"/>
  <c r="AR1344" i="4" s="1"/>
  <c r="AG1345" i="4"/>
  <c r="AH1345" i="4"/>
  <c r="AI1345" i="4"/>
  <c r="AL1345" i="4"/>
  <c r="AM1345" i="4"/>
  <c r="AO1345" i="4"/>
  <c r="AQ1345" i="4"/>
  <c r="AR1345" i="4" s="1"/>
  <c r="AG1346" i="4"/>
  <c r="AH1346" i="4"/>
  <c r="AI1346" i="4"/>
  <c r="AL1346" i="4"/>
  <c r="AM1346" i="4"/>
  <c r="AO1346" i="4"/>
  <c r="AQ1346" i="4"/>
  <c r="AR1346" i="4" s="1"/>
  <c r="AG1347" i="4"/>
  <c r="AH1347" i="4"/>
  <c r="AI1347" i="4"/>
  <c r="AL1347" i="4"/>
  <c r="AM1347" i="4"/>
  <c r="AO1347" i="4"/>
  <c r="AQ1347" i="4"/>
  <c r="AR1347" i="4" s="1"/>
  <c r="AG1348" i="4"/>
  <c r="AH1348" i="4"/>
  <c r="AI1348" i="4"/>
  <c r="AL1348" i="4"/>
  <c r="AM1348" i="4"/>
  <c r="AO1348" i="4"/>
  <c r="AQ1348" i="4"/>
  <c r="AR1348" i="4" s="1"/>
  <c r="AG1349" i="4"/>
  <c r="AH1349" i="4"/>
  <c r="AI1349" i="4"/>
  <c r="AL1349" i="4"/>
  <c r="AM1349" i="4"/>
  <c r="AO1349" i="4"/>
  <c r="AQ1349" i="4"/>
  <c r="AR1349" i="4" s="1"/>
  <c r="AG1350" i="4"/>
  <c r="AH1350" i="4"/>
  <c r="AI1350" i="4"/>
  <c r="AL1350" i="4"/>
  <c r="AM1350" i="4"/>
  <c r="AO1350" i="4"/>
  <c r="AQ1350" i="4"/>
  <c r="AR1350" i="4" s="1"/>
  <c r="AG1351" i="4"/>
  <c r="AH1351" i="4"/>
  <c r="AI1351" i="4"/>
  <c r="AL1351" i="4"/>
  <c r="AM1351" i="4"/>
  <c r="AO1351" i="4"/>
  <c r="AQ1351" i="4"/>
  <c r="AR1351" i="4" s="1"/>
  <c r="AG1352" i="4"/>
  <c r="AH1352" i="4"/>
  <c r="AI1352" i="4"/>
  <c r="AL1352" i="4"/>
  <c r="AM1352" i="4"/>
  <c r="AO1352" i="4"/>
  <c r="AQ1352" i="4"/>
  <c r="AR1352" i="4" s="1"/>
  <c r="AG1353" i="4"/>
  <c r="AH1353" i="4"/>
  <c r="AI1353" i="4"/>
  <c r="AL1353" i="4"/>
  <c r="AM1353" i="4"/>
  <c r="AO1353" i="4"/>
  <c r="AQ1353" i="4"/>
  <c r="AR1353" i="4" s="1"/>
  <c r="AG1354" i="4"/>
  <c r="AH1354" i="4"/>
  <c r="AI1354" i="4"/>
  <c r="AL1354" i="4"/>
  <c r="AM1354" i="4"/>
  <c r="AO1354" i="4"/>
  <c r="AQ1354" i="4"/>
  <c r="AR1354" i="4" s="1"/>
  <c r="AG1355" i="4"/>
  <c r="AH1355" i="4"/>
  <c r="AI1355" i="4"/>
  <c r="AL1355" i="4"/>
  <c r="AM1355" i="4"/>
  <c r="AO1355" i="4"/>
  <c r="AQ1355" i="4"/>
  <c r="AR1355" i="4" s="1"/>
  <c r="AG1356" i="4"/>
  <c r="AH1356" i="4"/>
  <c r="AI1356" i="4"/>
  <c r="AL1356" i="4"/>
  <c r="AM1356" i="4"/>
  <c r="AO1356" i="4"/>
  <c r="AQ1356" i="4"/>
  <c r="AR1356" i="4" s="1"/>
  <c r="AG1357" i="4"/>
  <c r="AH1357" i="4"/>
  <c r="AI1357" i="4"/>
  <c r="AL1357" i="4"/>
  <c r="AM1357" i="4"/>
  <c r="AO1357" i="4"/>
  <c r="AQ1357" i="4"/>
  <c r="AR1357" i="4" s="1"/>
  <c r="AG1358" i="4"/>
  <c r="AH1358" i="4"/>
  <c r="AI1358" i="4"/>
  <c r="AL1358" i="4"/>
  <c r="AM1358" i="4"/>
  <c r="AO1358" i="4"/>
  <c r="AQ1358" i="4"/>
  <c r="AR1358" i="4" s="1"/>
  <c r="AG1359" i="4"/>
  <c r="AH1359" i="4"/>
  <c r="AI1359" i="4"/>
  <c r="AL1359" i="4"/>
  <c r="AM1359" i="4"/>
  <c r="AO1359" i="4"/>
  <c r="AQ1359" i="4"/>
  <c r="AR1359" i="4" s="1"/>
  <c r="AG1360" i="4"/>
  <c r="AH1360" i="4"/>
  <c r="AI1360" i="4"/>
  <c r="AL1360" i="4"/>
  <c r="AM1360" i="4"/>
  <c r="AO1360" i="4"/>
  <c r="AQ1360" i="4"/>
  <c r="AR1360" i="4" s="1"/>
  <c r="AG1361" i="4"/>
  <c r="AH1361" i="4"/>
  <c r="AI1361" i="4"/>
  <c r="AL1361" i="4"/>
  <c r="AM1361" i="4"/>
  <c r="AO1361" i="4"/>
  <c r="AQ1361" i="4"/>
  <c r="AR1361" i="4" s="1"/>
  <c r="AG1362" i="4"/>
  <c r="AH1362" i="4"/>
  <c r="AI1362" i="4"/>
  <c r="AL1362" i="4"/>
  <c r="AM1362" i="4"/>
  <c r="AO1362" i="4"/>
  <c r="AQ1362" i="4"/>
  <c r="AR1362" i="4" s="1"/>
  <c r="AG1363" i="4"/>
  <c r="AH1363" i="4"/>
  <c r="AI1363" i="4"/>
  <c r="AL1363" i="4"/>
  <c r="AM1363" i="4"/>
  <c r="AO1363" i="4"/>
  <c r="AQ1363" i="4"/>
  <c r="AR1363" i="4" s="1"/>
  <c r="AG1364" i="4"/>
  <c r="AH1364" i="4"/>
  <c r="AI1364" i="4"/>
  <c r="AL1364" i="4"/>
  <c r="AM1364" i="4"/>
  <c r="AO1364" i="4"/>
  <c r="AQ1364" i="4"/>
  <c r="AR1364" i="4" s="1"/>
  <c r="AG1365" i="4"/>
  <c r="AH1365" i="4"/>
  <c r="AI1365" i="4"/>
  <c r="AL1365" i="4"/>
  <c r="AM1365" i="4"/>
  <c r="AO1365" i="4"/>
  <c r="AQ1365" i="4"/>
  <c r="AR1365" i="4" s="1"/>
  <c r="AG1366" i="4"/>
  <c r="AH1366" i="4"/>
  <c r="AI1366" i="4"/>
  <c r="AL1366" i="4"/>
  <c r="AM1366" i="4"/>
  <c r="AO1366" i="4"/>
  <c r="AQ1366" i="4"/>
  <c r="AR1366" i="4" s="1"/>
  <c r="AG1367" i="4"/>
  <c r="AH1367" i="4"/>
  <c r="AI1367" i="4"/>
  <c r="AL1367" i="4"/>
  <c r="AM1367" i="4"/>
  <c r="AO1367" i="4"/>
  <c r="AQ1367" i="4"/>
  <c r="AR1367" i="4" s="1"/>
  <c r="AG1368" i="4"/>
  <c r="AH1368" i="4"/>
  <c r="AI1368" i="4"/>
  <c r="AL1368" i="4"/>
  <c r="AM1368" i="4"/>
  <c r="AO1368" i="4"/>
  <c r="AQ1368" i="4"/>
  <c r="AR1368" i="4" s="1"/>
  <c r="AG1369" i="4"/>
  <c r="AH1369" i="4"/>
  <c r="AI1369" i="4"/>
  <c r="AL1369" i="4"/>
  <c r="AM1369" i="4"/>
  <c r="AO1369" i="4"/>
  <c r="AQ1369" i="4"/>
  <c r="AR1369" i="4" s="1"/>
  <c r="AG1370" i="4"/>
  <c r="AH1370" i="4"/>
  <c r="AI1370" i="4"/>
  <c r="AL1370" i="4"/>
  <c r="AM1370" i="4"/>
  <c r="AO1370" i="4"/>
  <c r="AQ1370" i="4"/>
  <c r="AR1370" i="4" s="1"/>
  <c r="AG1371" i="4"/>
  <c r="AH1371" i="4"/>
  <c r="AI1371" i="4"/>
  <c r="AL1371" i="4"/>
  <c r="AM1371" i="4"/>
  <c r="AO1371" i="4"/>
  <c r="AQ1371" i="4"/>
  <c r="AR1371" i="4" s="1"/>
  <c r="AG1372" i="4"/>
  <c r="AH1372" i="4"/>
  <c r="AI1372" i="4"/>
  <c r="AL1372" i="4"/>
  <c r="AM1372" i="4"/>
  <c r="AO1372" i="4"/>
  <c r="AQ1372" i="4"/>
  <c r="AR1372" i="4" s="1"/>
  <c r="AG1373" i="4"/>
  <c r="AH1373" i="4"/>
  <c r="AI1373" i="4"/>
  <c r="AL1373" i="4"/>
  <c r="AM1373" i="4"/>
  <c r="AO1373" i="4"/>
  <c r="AQ1373" i="4"/>
  <c r="AR1373" i="4" s="1"/>
  <c r="AG1374" i="4"/>
  <c r="AH1374" i="4"/>
  <c r="AI1374" i="4"/>
  <c r="AL1374" i="4"/>
  <c r="AM1374" i="4"/>
  <c r="AO1374" i="4"/>
  <c r="AQ1374" i="4"/>
  <c r="AR1374" i="4" s="1"/>
  <c r="AG1375" i="4"/>
  <c r="AH1375" i="4"/>
  <c r="AI1375" i="4"/>
  <c r="AL1375" i="4"/>
  <c r="AM1375" i="4"/>
  <c r="AO1375" i="4"/>
  <c r="AQ1375" i="4"/>
  <c r="AR1375" i="4" s="1"/>
  <c r="AG1376" i="4"/>
  <c r="AH1376" i="4"/>
  <c r="AI1376" i="4"/>
  <c r="AL1376" i="4"/>
  <c r="AM1376" i="4"/>
  <c r="AO1376" i="4"/>
  <c r="AQ1376" i="4"/>
  <c r="AR1376" i="4" s="1"/>
  <c r="AG1377" i="4"/>
  <c r="AH1377" i="4"/>
  <c r="AI1377" i="4"/>
  <c r="AL1377" i="4"/>
  <c r="AM1377" i="4"/>
  <c r="AO1377" i="4"/>
  <c r="AQ1377" i="4"/>
  <c r="AR1377" i="4" s="1"/>
  <c r="AG1378" i="4"/>
  <c r="AH1378" i="4"/>
  <c r="AI1378" i="4"/>
  <c r="AL1378" i="4"/>
  <c r="AM1378" i="4"/>
  <c r="AO1378" i="4"/>
  <c r="AQ1378" i="4"/>
  <c r="AR1378" i="4" s="1"/>
  <c r="AG1379" i="4"/>
  <c r="AH1379" i="4"/>
  <c r="AI1379" i="4"/>
  <c r="AL1379" i="4"/>
  <c r="AM1379" i="4"/>
  <c r="AO1379" i="4"/>
  <c r="AQ1379" i="4"/>
  <c r="AR1379" i="4" s="1"/>
  <c r="AG1380" i="4"/>
  <c r="AH1380" i="4"/>
  <c r="AI1380" i="4"/>
  <c r="AL1380" i="4"/>
  <c r="AM1380" i="4"/>
  <c r="AO1380" i="4"/>
  <c r="AQ1380" i="4"/>
  <c r="AR1380" i="4" s="1"/>
  <c r="AG1381" i="4"/>
  <c r="AH1381" i="4"/>
  <c r="AI1381" i="4"/>
  <c r="AL1381" i="4"/>
  <c r="AM1381" i="4"/>
  <c r="AO1381" i="4"/>
  <c r="AQ1381" i="4"/>
  <c r="AR1381" i="4" s="1"/>
  <c r="AG1382" i="4"/>
  <c r="AH1382" i="4"/>
  <c r="AI1382" i="4"/>
  <c r="AL1382" i="4"/>
  <c r="AM1382" i="4"/>
  <c r="AO1382" i="4"/>
  <c r="AQ1382" i="4"/>
  <c r="AR1382" i="4" s="1"/>
  <c r="AG1383" i="4"/>
  <c r="AH1383" i="4"/>
  <c r="AI1383" i="4"/>
  <c r="AL1383" i="4"/>
  <c r="AM1383" i="4"/>
  <c r="AO1383" i="4"/>
  <c r="AQ1383" i="4"/>
  <c r="AR1383" i="4" s="1"/>
  <c r="AG1384" i="4"/>
  <c r="AH1384" i="4"/>
  <c r="AI1384" i="4"/>
  <c r="AL1384" i="4"/>
  <c r="AM1384" i="4"/>
  <c r="AO1384" i="4"/>
  <c r="AQ1384" i="4"/>
  <c r="AR1384" i="4" s="1"/>
  <c r="AG1385" i="4"/>
  <c r="AH1385" i="4"/>
  <c r="AI1385" i="4"/>
  <c r="AL1385" i="4"/>
  <c r="AM1385" i="4"/>
  <c r="AO1385" i="4"/>
  <c r="AQ1385" i="4"/>
  <c r="AR1385" i="4" s="1"/>
  <c r="AG1386" i="4"/>
  <c r="AH1386" i="4"/>
  <c r="AI1386" i="4"/>
  <c r="AL1386" i="4"/>
  <c r="AM1386" i="4"/>
  <c r="AO1386" i="4"/>
  <c r="AQ1386" i="4"/>
  <c r="AR1386" i="4" s="1"/>
  <c r="AG1387" i="4"/>
  <c r="AH1387" i="4"/>
  <c r="AI1387" i="4"/>
  <c r="AL1387" i="4"/>
  <c r="AM1387" i="4"/>
  <c r="AO1387" i="4"/>
  <c r="AQ1387" i="4"/>
  <c r="AR1387" i="4" s="1"/>
  <c r="AG1388" i="4"/>
  <c r="AH1388" i="4"/>
  <c r="AI1388" i="4"/>
  <c r="AL1388" i="4"/>
  <c r="AM1388" i="4"/>
  <c r="AO1388" i="4"/>
  <c r="AQ1388" i="4"/>
  <c r="AR1388" i="4" s="1"/>
  <c r="AG1389" i="4"/>
  <c r="AH1389" i="4"/>
  <c r="AI1389" i="4"/>
  <c r="AL1389" i="4"/>
  <c r="AM1389" i="4"/>
  <c r="AO1389" i="4"/>
  <c r="AQ1389" i="4"/>
  <c r="AR1389" i="4" s="1"/>
  <c r="AG1390" i="4"/>
  <c r="AH1390" i="4"/>
  <c r="AI1390" i="4"/>
  <c r="AL1390" i="4"/>
  <c r="AM1390" i="4"/>
  <c r="AO1390" i="4"/>
  <c r="AQ1390" i="4"/>
  <c r="AR1390" i="4" s="1"/>
  <c r="AG1391" i="4"/>
  <c r="AH1391" i="4"/>
  <c r="AI1391" i="4"/>
  <c r="AL1391" i="4"/>
  <c r="AM1391" i="4"/>
  <c r="AO1391" i="4"/>
  <c r="AQ1391" i="4"/>
  <c r="AR1391" i="4" s="1"/>
  <c r="AG1392" i="4"/>
  <c r="AH1392" i="4"/>
  <c r="AI1392" i="4"/>
  <c r="AL1392" i="4"/>
  <c r="AM1392" i="4"/>
  <c r="AO1392" i="4"/>
  <c r="AQ1392" i="4"/>
  <c r="AR1392" i="4" s="1"/>
  <c r="AG1393" i="4"/>
  <c r="AH1393" i="4"/>
  <c r="AI1393" i="4"/>
  <c r="AL1393" i="4"/>
  <c r="AM1393" i="4"/>
  <c r="AO1393" i="4"/>
  <c r="AQ1393" i="4"/>
  <c r="AR1393" i="4" s="1"/>
  <c r="AG1394" i="4"/>
  <c r="AH1394" i="4"/>
  <c r="AI1394" i="4"/>
  <c r="AL1394" i="4"/>
  <c r="AM1394" i="4"/>
  <c r="AO1394" i="4"/>
  <c r="AQ1394" i="4"/>
  <c r="AR1394" i="4" s="1"/>
  <c r="AG1395" i="4"/>
  <c r="AH1395" i="4"/>
  <c r="AI1395" i="4"/>
  <c r="AL1395" i="4"/>
  <c r="AM1395" i="4"/>
  <c r="AO1395" i="4"/>
  <c r="AQ1395" i="4"/>
  <c r="AR1395" i="4" s="1"/>
  <c r="AG1396" i="4"/>
  <c r="AH1396" i="4"/>
  <c r="AI1396" i="4"/>
  <c r="AL1396" i="4"/>
  <c r="AM1396" i="4"/>
  <c r="AO1396" i="4"/>
  <c r="AQ1396" i="4"/>
  <c r="AR1396" i="4" s="1"/>
  <c r="AG1397" i="4"/>
  <c r="AH1397" i="4"/>
  <c r="AI1397" i="4"/>
  <c r="AL1397" i="4"/>
  <c r="AM1397" i="4"/>
  <c r="AO1397" i="4"/>
  <c r="AQ1397" i="4"/>
  <c r="AR1397" i="4" s="1"/>
  <c r="AG1398" i="4"/>
  <c r="AH1398" i="4"/>
  <c r="AI1398" i="4"/>
  <c r="AL1398" i="4"/>
  <c r="AM1398" i="4"/>
  <c r="AO1398" i="4"/>
  <c r="AQ1398" i="4"/>
  <c r="AR1398" i="4" s="1"/>
  <c r="AG1399" i="4"/>
  <c r="AH1399" i="4"/>
  <c r="AI1399" i="4"/>
  <c r="AL1399" i="4"/>
  <c r="AM1399" i="4"/>
  <c r="AO1399" i="4"/>
  <c r="AQ1399" i="4"/>
  <c r="AR1399" i="4" s="1"/>
  <c r="AG1400" i="4"/>
  <c r="AH1400" i="4"/>
  <c r="AI1400" i="4"/>
  <c r="AL1400" i="4"/>
  <c r="AM1400" i="4"/>
  <c r="AO1400" i="4"/>
  <c r="AQ1400" i="4"/>
  <c r="AR1400" i="4" s="1"/>
  <c r="AG1401" i="4"/>
  <c r="AH1401" i="4"/>
  <c r="AI1401" i="4"/>
  <c r="AL1401" i="4"/>
  <c r="AM1401" i="4"/>
  <c r="AO1401" i="4"/>
  <c r="AQ1401" i="4"/>
  <c r="AR1401" i="4" s="1"/>
  <c r="AG1402" i="4"/>
  <c r="AH1402" i="4"/>
  <c r="AI1402" i="4"/>
  <c r="AL1402" i="4"/>
  <c r="AM1402" i="4"/>
  <c r="AO1402" i="4"/>
  <c r="AQ1402" i="4"/>
  <c r="AR1402" i="4" s="1"/>
  <c r="AG1403" i="4"/>
  <c r="AH1403" i="4"/>
  <c r="AI1403" i="4"/>
  <c r="AL1403" i="4"/>
  <c r="AM1403" i="4"/>
  <c r="AO1403" i="4"/>
  <c r="AQ1403" i="4"/>
  <c r="AR1403" i="4" s="1"/>
  <c r="AG1404" i="4"/>
  <c r="AH1404" i="4"/>
  <c r="AI1404" i="4"/>
  <c r="AL1404" i="4"/>
  <c r="AM1404" i="4"/>
  <c r="AO1404" i="4"/>
  <c r="AQ1404" i="4"/>
  <c r="AR1404" i="4" s="1"/>
  <c r="AG1405" i="4"/>
  <c r="AH1405" i="4"/>
  <c r="AI1405" i="4"/>
  <c r="AL1405" i="4"/>
  <c r="AM1405" i="4"/>
  <c r="AO1405" i="4"/>
  <c r="AQ1405" i="4"/>
  <c r="AR1405" i="4" s="1"/>
  <c r="AG1406" i="4"/>
  <c r="AH1406" i="4"/>
  <c r="AI1406" i="4"/>
  <c r="AL1406" i="4"/>
  <c r="AM1406" i="4"/>
  <c r="AO1406" i="4"/>
  <c r="AQ1406" i="4"/>
  <c r="AR1406" i="4" s="1"/>
  <c r="AG1407" i="4"/>
  <c r="AH1407" i="4"/>
  <c r="AI1407" i="4"/>
  <c r="AL1407" i="4"/>
  <c r="AM1407" i="4"/>
  <c r="AO1407" i="4"/>
  <c r="AQ1407" i="4"/>
  <c r="AR1407" i="4" s="1"/>
  <c r="AG1408" i="4"/>
  <c r="AH1408" i="4"/>
  <c r="AI1408" i="4"/>
  <c r="AL1408" i="4"/>
  <c r="AM1408" i="4"/>
  <c r="AO1408" i="4"/>
  <c r="AQ1408" i="4"/>
  <c r="AR1408" i="4" s="1"/>
  <c r="AG1409" i="4"/>
  <c r="AH1409" i="4"/>
  <c r="AI1409" i="4"/>
  <c r="AL1409" i="4"/>
  <c r="AM1409" i="4"/>
  <c r="AO1409" i="4"/>
  <c r="AQ1409" i="4"/>
  <c r="AR1409" i="4" s="1"/>
  <c r="AG1410" i="4"/>
  <c r="AH1410" i="4"/>
  <c r="AI1410" i="4"/>
  <c r="AL1410" i="4"/>
  <c r="AM1410" i="4"/>
  <c r="AO1410" i="4"/>
  <c r="AQ1410" i="4"/>
  <c r="AR1410" i="4" s="1"/>
  <c r="AG1411" i="4"/>
  <c r="AH1411" i="4"/>
  <c r="AI1411" i="4"/>
  <c r="AL1411" i="4"/>
  <c r="AM1411" i="4"/>
  <c r="AO1411" i="4"/>
  <c r="AQ1411" i="4"/>
  <c r="AR1411" i="4" s="1"/>
  <c r="AG1412" i="4"/>
  <c r="AH1412" i="4"/>
  <c r="AI1412" i="4"/>
  <c r="AL1412" i="4"/>
  <c r="AM1412" i="4"/>
  <c r="AO1412" i="4"/>
  <c r="AQ1412" i="4"/>
  <c r="AR1412" i="4" s="1"/>
  <c r="AG1413" i="4"/>
  <c r="AH1413" i="4"/>
  <c r="AI1413" i="4"/>
  <c r="AL1413" i="4"/>
  <c r="AM1413" i="4"/>
  <c r="AO1413" i="4"/>
  <c r="AQ1413" i="4"/>
  <c r="AR1413" i="4" s="1"/>
  <c r="AG1414" i="4"/>
  <c r="AH1414" i="4"/>
  <c r="AI1414" i="4"/>
  <c r="AL1414" i="4"/>
  <c r="AM1414" i="4"/>
  <c r="AO1414" i="4"/>
  <c r="AQ1414" i="4"/>
  <c r="AR1414" i="4" s="1"/>
  <c r="AG1415" i="4"/>
  <c r="AH1415" i="4"/>
  <c r="AI1415" i="4"/>
  <c r="AL1415" i="4"/>
  <c r="AM1415" i="4"/>
  <c r="AO1415" i="4"/>
  <c r="AQ1415" i="4"/>
  <c r="AR1415" i="4"/>
  <c r="AG1416" i="4"/>
  <c r="AH1416" i="4"/>
  <c r="AI1416" i="4"/>
  <c r="AL1416" i="4"/>
  <c r="AM1416" i="4"/>
  <c r="AO1416" i="4"/>
  <c r="AQ1416" i="4"/>
  <c r="AR1416" i="4" s="1"/>
  <c r="AG1417" i="4"/>
  <c r="AH1417" i="4"/>
  <c r="AI1417" i="4"/>
  <c r="AL1417" i="4"/>
  <c r="AM1417" i="4"/>
  <c r="AO1417" i="4"/>
  <c r="AQ1417" i="4"/>
  <c r="AG1418" i="4"/>
  <c r="AH1418" i="4"/>
  <c r="AI1418" i="4"/>
  <c r="AL1418" i="4"/>
  <c r="AM1418" i="4"/>
  <c r="AO1418" i="4"/>
  <c r="AQ1418" i="4"/>
  <c r="AR1418" i="4" s="1"/>
  <c r="AG1419" i="4"/>
  <c r="AH1419" i="4"/>
  <c r="AI1419" i="4"/>
  <c r="AL1419" i="4"/>
  <c r="AM1419" i="4"/>
  <c r="AO1419" i="4"/>
  <c r="AQ1419" i="4"/>
  <c r="AR1419" i="4" s="1"/>
  <c r="AG1420" i="4"/>
  <c r="AH1420" i="4"/>
  <c r="AI1420" i="4"/>
  <c r="AL1420" i="4"/>
  <c r="AM1420" i="4"/>
  <c r="AO1420" i="4"/>
  <c r="AQ1420" i="4"/>
  <c r="AR1420" i="4" s="1"/>
  <c r="AG1421" i="4"/>
  <c r="AH1421" i="4"/>
  <c r="AI1421" i="4"/>
  <c r="AL1421" i="4"/>
  <c r="AM1421" i="4"/>
  <c r="AO1421" i="4"/>
  <c r="AQ1421" i="4"/>
  <c r="AR1421" i="4" s="1"/>
  <c r="AG1422" i="4"/>
  <c r="AH1422" i="4"/>
  <c r="AI1422" i="4"/>
  <c r="AL1422" i="4"/>
  <c r="AM1422" i="4"/>
  <c r="AO1422" i="4"/>
  <c r="AQ1422" i="4"/>
  <c r="AR1422" i="4" s="1"/>
  <c r="AG1423" i="4"/>
  <c r="AH1423" i="4"/>
  <c r="AI1423" i="4"/>
  <c r="AL1423" i="4"/>
  <c r="AM1423" i="4"/>
  <c r="AO1423" i="4"/>
  <c r="AQ1423" i="4"/>
  <c r="AR1423" i="4" s="1"/>
  <c r="AG1424" i="4"/>
  <c r="AH1424" i="4"/>
  <c r="AI1424" i="4"/>
  <c r="AL1424" i="4"/>
  <c r="AM1424" i="4"/>
  <c r="AO1424" i="4"/>
  <c r="AQ1424" i="4"/>
  <c r="AR1424" i="4"/>
  <c r="AG1425" i="4"/>
  <c r="AH1425" i="4"/>
  <c r="AI1425" i="4"/>
  <c r="AL1425" i="4"/>
  <c r="AM1425" i="4"/>
  <c r="AO1425" i="4"/>
  <c r="AQ1425" i="4"/>
  <c r="AR1425" i="4" s="1"/>
  <c r="AG1426" i="4"/>
  <c r="AH1426" i="4"/>
  <c r="AI1426" i="4"/>
  <c r="AL1426" i="4"/>
  <c r="AM1426" i="4"/>
  <c r="AO1426" i="4"/>
  <c r="AQ1426" i="4"/>
  <c r="AR1426" i="4" s="1"/>
  <c r="AG1427" i="4"/>
  <c r="AH1427" i="4"/>
  <c r="AI1427" i="4"/>
  <c r="AL1427" i="4"/>
  <c r="AM1427" i="4"/>
  <c r="AO1427" i="4"/>
  <c r="AQ1427" i="4"/>
  <c r="AR1427" i="4" s="1"/>
  <c r="AG1428" i="4"/>
  <c r="AH1428" i="4"/>
  <c r="AI1428" i="4"/>
  <c r="AL1428" i="4"/>
  <c r="AM1428" i="4"/>
  <c r="AO1428" i="4"/>
  <c r="AQ1428" i="4"/>
  <c r="AR1428" i="4" s="1"/>
  <c r="AG1429" i="4"/>
  <c r="AH1429" i="4"/>
  <c r="AI1429" i="4"/>
  <c r="AL1429" i="4"/>
  <c r="AM1429" i="4"/>
  <c r="AO1429" i="4"/>
  <c r="AQ1429" i="4"/>
  <c r="AR1429" i="4" s="1"/>
  <c r="AG1430" i="4"/>
  <c r="AH1430" i="4"/>
  <c r="AI1430" i="4"/>
  <c r="AL1430" i="4"/>
  <c r="AM1430" i="4"/>
  <c r="AO1430" i="4"/>
  <c r="AQ1430" i="4"/>
  <c r="AR1430" i="4" s="1"/>
  <c r="AG1431" i="4"/>
  <c r="AH1431" i="4"/>
  <c r="AI1431" i="4"/>
  <c r="AL1431" i="4"/>
  <c r="AM1431" i="4"/>
  <c r="AO1431" i="4"/>
  <c r="AQ1431" i="4"/>
  <c r="AR1431" i="4"/>
  <c r="AG1432" i="4"/>
  <c r="AH1432" i="4"/>
  <c r="AI1432" i="4"/>
  <c r="AL1432" i="4"/>
  <c r="AM1432" i="4"/>
  <c r="AO1432" i="4"/>
  <c r="AQ1432" i="4"/>
  <c r="AR1432" i="4" s="1"/>
  <c r="AG1433" i="4"/>
  <c r="AH1433" i="4"/>
  <c r="AI1433" i="4"/>
  <c r="AL1433" i="4"/>
  <c r="AM1433" i="4"/>
  <c r="AO1433" i="4"/>
  <c r="AQ1433" i="4"/>
  <c r="AR1433" i="4"/>
  <c r="AG1434" i="4"/>
  <c r="AH1434" i="4"/>
  <c r="AI1434" i="4"/>
  <c r="AL1434" i="4"/>
  <c r="AM1434" i="4"/>
  <c r="AO1434" i="4"/>
  <c r="AQ1434" i="4"/>
  <c r="AR1434" i="4"/>
  <c r="AG1435" i="4"/>
  <c r="AH1435" i="4"/>
  <c r="AI1435" i="4"/>
  <c r="AL1435" i="4"/>
  <c r="AM1435" i="4"/>
  <c r="AO1435" i="4"/>
  <c r="AQ1435" i="4"/>
  <c r="AR1435" i="4"/>
  <c r="AG1436" i="4"/>
  <c r="AH1436" i="4"/>
  <c r="AI1436" i="4"/>
  <c r="AL1436" i="4"/>
  <c r="AM1436" i="4"/>
  <c r="AO1436" i="4"/>
  <c r="AQ1436" i="4"/>
  <c r="AR1436" i="4" s="1"/>
  <c r="AG1437" i="4"/>
  <c r="AH1437" i="4"/>
  <c r="AI1437" i="4"/>
  <c r="AL1437" i="4"/>
  <c r="AM1437" i="4"/>
  <c r="AO1437" i="4"/>
  <c r="AQ1437" i="4"/>
  <c r="AR1437" i="4" s="1"/>
  <c r="AG1438" i="4"/>
  <c r="AH1438" i="4"/>
  <c r="AI1438" i="4"/>
  <c r="AL1438" i="4"/>
  <c r="AM1438" i="4"/>
  <c r="AO1438" i="4"/>
  <c r="AQ1438" i="4"/>
  <c r="AR1438" i="4"/>
  <c r="AG1439" i="4"/>
  <c r="AH1439" i="4"/>
  <c r="AI1439" i="4"/>
  <c r="AL1439" i="4"/>
  <c r="AM1439" i="4"/>
  <c r="AO1439" i="4"/>
  <c r="AQ1439" i="4"/>
  <c r="AR1439" i="4"/>
  <c r="AG1440" i="4"/>
  <c r="AH1440" i="4"/>
  <c r="AI1440" i="4"/>
  <c r="AL1440" i="4"/>
  <c r="AM1440" i="4"/>
  <c r="AO1440" i="4"/>
  <c r="AQ1440" i="4"/>
  <c r="AR1440" i="4"/>
  <c r="AG1441" i="4"/>
  <c r="AH1441" i="4"/>
  <c r="AI1441" i="4"/>
  <c r="AL1441" i="4"/>
  <c r="AM1441" i="4"/>
  <c r="AO1441" i="4"/>
  <c r="AQ1441" i="4"/>
  <c r="AG1442" i="4"/>
  <c r="AH1442" i="4"/>
  <c r="AI1442" i="4"/>
  <c r="AL1442" i="4"/>
  <c r="AM1442" i="4"/>
  <c r="AO1442" i="4"/>
  <c r="AQ1442" i="4"/>
  <c r="AG1443" i="4"/>
  <c r="AH1443" i="4"/>
  <c r="AI1443" i="4"/>
  <c r="AL1443" i="4"/>
  <c r="AM1443" i="4"/>
  <c r="AO1443" i="4"/>
  <c r="AQ1443" i="4"/>
  <c r="AR1443" i="4" s="1"/>
  <c r="AO1324" i="4"/>
  <c r="AQ1324" i="4"/>
  <c r="AM1324" i="4"/>
  <c r="AL1324" i="4"/>
  <c r="AI1324" i="4"/>
  <c r="AH1324" i="4"/>
  <c r="AG1324" i="4"/>
  <c r="AG1177" i="4"/>
  <c r="AH1177" i="4"/>
  <c r="AJ1177" i="4"/>
  <c r="AK1177" i="4"/>
  <c r="AM1177" i="4"/>
  <c r="AG1178" i="4"/>
  <c r="AH1178" i="4"/>
  <c r="AJ1178" i="4"/>
  <c r="AK1178" i="4"/>
  <c r="AM1178" i="4"/>
  <c r="AG1179" i="4"/>
  <c r="AH1179" i="4"/>
  <c r="AJ1179" i="4"/>
  <c r="AK1179" i="4"/>
  <c r="AM1179" i="4"/>
  <c r="AG1180" i="4"/>
  <c r="AH1180" i="4"/>
  <c r="AJ1180" i="4"/>
  <c r="AK1180" i="4"/>
  <c r="AM1180" i="4"/>
  <c r="AG1181" i="4"/>
  <c r="AH1181" i="4"/>
  <c r="AJ1181" i="4"/>
  <c r="AK1181" i="4"/>
  <c r="AM1181" i="4"/>
  <c r="AG1182" i="4"/>
  <c r="AH1182" i="4"/>
  <c r="AJ1182" i="4"/>
  <c r="AK1182" i="4"/>
  <c r="AM1182" i="4"/>
  <c r="AG1183" i="4"/>
  <c r="AH1183" i="4"/>
  <c r="AJ1183" i="4"/>
  <c r="AK1183" i="4"/>
  <c r="AM1183" i="4"/>
  <c r="AG1184" i="4"/>
  <c r="AH1184" i="4"/>
  <c r="AJ1184" i="4"/>
  <c r="AK1184" i="4"/>
  <c r="AM1184" i="4"/>
  <c r="AG1185" i="4"/>
  <c r="AH1185" i="4"/>
  <c r="AJ1185" i="4"/>
  <c r="AK1185" i="4"/>
  <c r="AM1185" i="4"/>
  <c r="AG1186" i="4"/>
  <c r="AH1186" i="4"/>
  <c r="AJ1186" i="4"/>
  <c r="AK1186" i="4"/>
  <c r="AM1186" i="4"/>
  <c r="AG1187" i="4"/>
  <c r="AH1187" i="4"/>
  <c r="AJ1187" i="4"/>
  <c r="AK1187" i="4"/>
  <c r="AM1187" i="4"/>
  <c r="AG1188" i="4"/>
  <c r="AH1188" i="4"/>
  <c r="AJ1188" i="4"/>
  <c r="AK1188" i="4"/>
  <c r="AM1188" i="4"/>
  <c r="AG1189" i="4"/>
  <c r="AH1189" i="4"/>
  <c r="AJ1189" i="4"/>
  <c r="AK1189" i="4"/>
  <c r="AM1189" i="4"/>
  <c r="AG1190" i="4"/>
  <c r="AH1190" i="4"/>
  <c r="AJ1190" i="4"/>
  <c r="AK1190" i="4"/>
  <c r="AM1190" i="4"/>
  <c r="AG1191" i="4"/>
  <c r="AH1191" i="4"/>
  <c r="AJ1191" i="4"/>
  <c r="AK1191" i="4"/>
  <c r="AM1191" i="4"/>
  <c r="AG1192" i="4"/>
  <c r="AH1192" i="4"/>
  <c r="AJ1192" i="4"/>
  <c r="AK1192" i="4"/>
  <c r="AM1192" i="4"/>
  <c r="AG1193" i="4"/>
  <c r="AH1193" i="4"/>
  <c r="AJ1193" i="4"/>
  <c r="AK1193" i="4"/>
  <c r="AM1193" i="4"/>
  <c r="AG1194" i="4"/>
  <c r="AH1194" i="4"/>
  <c r="AJ1194" i="4"/>
  <c r="AK1194" i="4"/>
  <c r="AM1194" i="4"/>
  <c r="AG1195" i="4"/>
  <c r="AH1195" i="4"/>
  <c r="AJ1195" i="4"/>
  <c r="AK1195" i="4"/>
  <c r="AM1195" i="4"/>
  <c r="AG1196" i="4"/>
  <c r="AH1196" i="4"/>
  <c r="AJ1196" i="4"/>
  <c r="AK1196" i="4"/>
  <c r="AM1196" i="4"/>
  <c r="AG1197" i="4"/>
  <c r="AH1197" i="4"/>
  <c r="AJ1197" i="4"/>
  <c r="AK1197" i="4"/>
  <c r="AM1197" i="4"/>
  <c r="AG1198" i="4"/>
  <c r="AH1198" i="4"/>
  <c r="AJ1198" i="4"/>
  <c r="AK1198" i="4"/>
  <c r="AM1198" i="4"/>
  <c r="AG1199" i="4"/>
  <c r="AH1199" i="4"/>
  <c r="AJ1199" i="4"/>
  <c r="AK1199" i="4"/>
  <c r="AM1199" i="4"/>
  <c r="AG1200" i="4"/>
  <c r="AH1200" i="4"/>
  <c r="AJ1200" i="4"/>
  <c r="AK1200" i="4"/>
  <c r="AM1200" i="4"/>
  <c r="AG1201" i="4"/>
  <c r="AH1201" i="4"/>
  <c r="AJ1201" i="4"/>
  <c r="AK1201" i="4"/>
  <c r="AM1201" i="4"/>
  <c r="AG1202" i="4"/>
  <c r="AH1202" i="4"/>
  <c r="AJ1202" i="4"/>
  <c r="AK1202" i="4"/>
  <c r="AM1202" i="4"/>
  <c r="AG1203" i="4"/>
  <c r="AH1203" i="4"/>
  <c r="AJ1203" i="4"/>
  <c r="AK1203" i="4"/>
  <c r="AM1203" i="4"/>
  <c r="AG1204" i="4"/>
  <c r="AH1204" i="4"/>
  <c r="AJ1204" i="4"/>
  <c r="AK1204" i="4"/>
  <c r="AM1204" i="4"/>
  <c r="AG1205" i="4"/>
  <c r="AH1205" i="4"/>
  <c r="AJ1205" i="4"/>
  <c r="AK1205" i="4"/>
  <c r="AM1205" i="4"/>
  <c r="AG1206" i="4"/>
  <c r="AH1206" i="4"/>
  <c r="AJ1206" i="4"/>
  <c r="AK1206" i="4"/>
  <c r="AM1206" i="4"/>
  <c r="AG1207" i="4"/>
  <c r="AH1207" i="4"/>
  <c r="AJ1207" i="4"/>
  <c r="AK1207" i="4"/>
  <c r="AM1207" i="4"/>
  <c r="AG1208" i="4"/>
  <c r="AH1208" i="4"/>
  <c r="AJ1208" i="4"/>
  <c r="AK1208" i="4"/>
  <c r="AM1208" i="4"/>
  <c r="AG1209" i="4"/>
  <c r="AH1209" i="4"/>
  <c r="AJ1209" i="4"/>
  <c r="AK1209" i="4"/>
  <c r="AM1209" i="4"/>
  <c r="AG1210" i="4"/>
  <c r="AH1210" i="4"/>
  <c r="AJ1210" i="4"/>
  <c r="AK1210" i="4"/>
  <c r="AM1210" i="4"/>
  <c r="AG1211" i="4"/>
  <c r="AH1211" i="4"/>
  <c r="AJ1211" i="4"/>
  <c r="AK1211" i="4"/>
  <c r="AM1211" i="4"/>
  <c r="AG1212" i="4"/>
  <c r="AH1212" i="4"/>
  <c r="AJ1212" i="4"/>
  <c r="AK1212" i="4"/>
  <c r="AM1212" i="4"/>
  <c r="AG1213" i="4"/>
  <c r="AH1213" i="4"/>
  <c r="AJ1213" i="4"/>
  <c r="AK1213" i="4"/>
  <c r="AM1213" i="4"/>
  <c r="AG1214" i="4"/>
  <c r="AH1214" i="4"/>
  <c r="AJ1214" i="4"/>
  <c r="AK1214" i="4"/>
  <c r="AM1214" i="4"/>
  <c r="AG1215" i="4"/>
  <c r="AH1215" i="4"/>
  <c r="AJ1215" i="4"/>
  <c r="AK1215" i="4"/>
  <c r="AM1215" i="4"/>
  <c r="AG1216" i="4"/>
  <c r="AH1216" i="4"/>
  <c r="AJ1216" i="4"/>
  <c r="AK1216" i="4"/>
  <c r="AM1216" i="4"/>
  <c r="AG1217" i="4"/>
  <c r="AH1217" i="4"/>
  <c r="AJ1217" i="4"/>
  <c r="AK1217" i="4"/>
  <c r="AM1217" i="4"/>
  <c r="AG1218" i="4"/>
  <c r="AH1218" i="4"/>
  <c r="AJ1218" i="4"/>
  <c r="AK1218" i="4"/>
  <c r="AM1218" i="4"/>
  <c r="AG1219" i="4"/>
  <c r="AH1219" i="4"/>
  <c r="AJ1219" i="4"/>
  <c r="AK1219" i="4"/>
  <c r="AM1219" i="4"/>
  <c r="AG1220" i="4"/>
  <c r="AH1220" i="4"/>
  <c r="AJ1220" i="4"/>
  <c r="AK1220" i="4"/>
  <c r="AM1220" i="4"/>
  <c r="AG1221" i="4"/>
  <c r="AH1221" i="4"/>
  <c r="AJ1221" i="4"/>
  <c r="AK1221" i="4"/>
  <c r="AM1221" i="4"/>
  <c r="AG1222" i="4"/>
  <c r="AH1222" i="4"/>
  <c r="AJ1222" i="4"/>
  <c r="AK1222" i="4"/>
  <c r="AM1222" i="4"/>
  <c r="AG1223" i="4"/>
  <c r="AH1223" i="4"/>
  <c r="AJ1223" i="4"/>
  <c r="AK1223" i="4"/>
  <c r="AM1223" i="4"/>
  <c r="AG1224" i="4"/>
  <c r="AH1224" i="4"/>
  <c r="AJ1224" i="4"/>
  <c r="AK1224" i="4"/>
  <c r="AM1224" i="4"/>
  <c r="AG1225" i="4"/>
  <c r="AH1225" i="4"/>
  <c r="AJ1225" i="4"/>
  <c r="AK1225" i="4"/>
  <c r="AM1225" i="4"/>
  <c r="AG1226" i="4"/>
  <c r="AH1226" i="4"/>
  <c r="AJ1226" i="4"/>
  <c r="AK1226" i="4"/>
  <c r="AM1226" i="4"/>
  <c r="AG1227" i="4"/>
  <c r="AH1227" i="4"/>
  <c r="AJ1227" i="4"/>
  <c r="AK1227" i="4"/>
  <c r="AM1227" i="4"/>
  <c r="AG1228" i="4"/>
  <c r="AH1228" i="4"/>
  <c r="AJ1228" i="4"/>
  <c r="AK1228" i="4"/>
  <c r="AM1228" i="4"/>
  <c r="AG1229" i="4"/>
  <c r="AH1229" i="4"/>
  <c r="AJ1229" i="4"/>
  <c r="AK1229" i="4"/>
  <c r="AM1229" i="4"/>
  <c r="AG1230" i="4"/>
  <c r="AH1230" i="4"/>
  <c r="AJ1230" i="4"/>
  <c r="AK1230" i="4"/>
  <c r="AM1230" i="4"/>
  <c r="AG1231" i="4"/>
  <c r="AH1231" i="4"/>
  <c r="AJ1231" i="4"/>
  <c r="AK1231" i="4"/>
  <c r="AM1231" i="4"/>
  <c r="AG1232" i="4"/>
  <c r="AH1232" i="4"/>
  <c r="AJ1232" i="4"/>
  <c r="AK1232" i="4"/>
  <c r="AM1232" i="4"/>
  <c r="AG1233" i="4"/>
  <c r="AH1233" i="4"/>
  <c r="AJ1233" i="4"/>
  <c r="AK1233" i="4"/>
  <c r="AM1233" i="4"/>
  <c r="AG1234" i="4"/>
  <c r="AH1234" i="4"/>
  <c r="AJ1234" i="4"/>
  <c r="AK1234" i="4"/>
  <c r="AM1234" i="4"/>
  <c r="AG1235" i="4"/>
  <c r="AH1235" i="4"/>
  <c r="AJ1235" i="4"/>
  <c r="AK1235" i="4"/>
  <c r="AM1235" i="4"/>
  <c r="AG1236" i="4"/>
  <c r="AH1236" i="4"/>
  <c r="AJ1236" i="4"/>
  <c r="AK1236" i="4"/>
  <c r="AM1236" i="4"/>
  <c r="AG1237" i="4"/>
  <c r="AH1237" i="4"/>
  <c r="AJ1237" i="4"/>
  <c r="AK1237" i="4"/>
  <c r="AM1237" i="4"/>
  <c r="AG1238" i="4"/>
  <c r="AH1238" i="4"/>
  <c r="AJ1238" i="4"/>
  <c r="AK1238" i="4"/>
  <c r="AM1238" i="4"/>
  <c r="AG1239" i="4"/>
  <c r="AH1239" i="4"/>
  <c r="AJ1239" i="4"/>
  <c r="AK1239" i="4"/>
  <c r="AM1239" i="4"/>
  <c r="AG1240" i="4"/>
  <c r="AH1240" i="4"/>
  <c r="AJ1240" i="4"/>
  <c r="AK1240" i="4"/>
  <c r="AM1240" i="4"/>
  <c r="AG1241" i="4"/>
  <c r="AH1241" i="4"/>
  <c r="AJ1241" i="4"/>
  <c r="AK1241" i="4"/>
  <c r="AM1241" i="4"/>
  <c r="AG1242" i="4"/>
  <c r="AH1242" i="4"/>
  <c r="AJ1242" i="4"/>
  <c r="AK1242" i="4"/>
  <c r="AM1242" i="4"/>
  <c r="AG1243" i="4"/>
  <c r="AH1243" i="4"/>
  <c r="AJ1243" i="4"/>
  <c r="AK1243" i="4"/>
  <c r="AM1243" i="4"/>
  <c r="AG1244" i="4"/>
  <c r="AH1244" i="4"/>
  <c r="AJ1244" i="4"/>
  <c r="AK1244" i="4"/>
  <c r="AM1244" i="4"/>
  <c r="AG1245" i="4"/>
  <c r="AH1245" i="4"/>
  <c r="AJ1245" i="4"/>
  <c r="AK1245" i="4"/>
  <c r="AM1245" i="4"/>
  <c r="AG1246" i="4"/>
  <c r="AH1246" i="4"/>
  <c r="AJ1246" i="4"/>
  <c r="AK1246" i="4"/>
  <c r="AM1246" i="4"/>
  <c r="AG1247" i="4"/>
  <c r="AH1247" i="4"/>
  <c r="AJ1247" i="4"/>
  <c r="AK1247" i="4"/>
  <c r="AM1247" i="4"/>
  <c r="AG1248" i="4"/>
  <c r="AH1248" i="4"/>
  <c r="AJ1248" i="4"/>
  <c r="AK1248" i="4"/>
  <c r="AM1248" i="4"/>
  <c r="AG1249" i="4"/>
  <c r="AH1249" i="4"/>
  <c r="AJ1249" i="4"/>
  <c r="AK1249" i="4"/>
  <c r="AM1249" i="4"/>
  <c r="AG1250" i="4"/>
  <c r="AH1250" i="4"/>
  <c r="AJ1250" i="4"/>
  <c r="AK1250" i="4"/>
  <c r="AM1250" i="4"/>
  <c r="AG1251" i="4"/>
  <c r="AH1251" i="4"/>
  <c r="AJ1251" i="4"/>
  <c r="AK1251" i="4"/>
  <c r="AM1251" i="4"/>
  <c r="AG1252" i="4"/>
  <c r="AH1252" i="4"/>
  <c r="AJ1252" i="4"/>
  <c r="AK1252" i="4"/>
  <c r="AM1252" i="4"/>
  <c r="AG1253" i="4"/>
  <c r="AH1253" i="4"/>
  <c r="AJ1253" i="4"/>
  <c r="AK1253" i="4"/>
  <c r="AM1253" i="4"/>
  <c r="AG1254" i="4"/>
  <c r="AH1254" i="4"/>
  <c r="AJ1254" i="4"/>
  <c r="AK1254" i="4"/>
  <c r="AM1254" i="4"/>
  <c r="AG1255" i="4"/>
  <c r="AH1255" i="4"/>
  <c r="AJ1255" i="4"/>
  <c r="AK1255" i="4"/>
  <c r="AM1255" i="4"/>
  <c r="AG1256" i="4"/>
  <c r="AH1256" i="4"/>
  <c r="AJ1256" i="4"/>
  <c r="AK1256" i="4"/>
  <c r="AM1256" i="4"/>
  <c r="AG1257" i="4"/>
  <c r="AH1257" i="4"/>
  <c r="AJ1257" i="4"/>
  <c r="AK1257" i="4"/>
  <c r="AM1257" i="4"/>
  <c r="AG1258" i="4"/>
  <c r="AH1258" i="4"/>
  <c r="AJ1258" i="4"/>
  <c r="AK1258" i="4"/>
  <c r="AM1258" i="4"/>
  <c r="AG1259" i="4"/>
  <c r="AH1259" i="4"/>
  <c r="AJ1259" i="4"/>
  <c r="AK1259" i="4"/>
  <c r="AM1259" i="4"/>
  <c r="AG1260" i="4"/>
  <c r="AH1260" i="4"/>
  <c r="AJ1260" i="4"/>
  <c r="AK1260" i="4"/>
  <c r="AM1260" i="4"/>
  <c r="AG1261" i="4"/>
  <c r="AH1261" i="4"/>
  <c r="AJ1261" i="4"/>
  <c r="AK1261" i="4"/>
  <c r="AM1261" i="4"/>
  <c r="AG1262" i="4"/>
  <c r="AH1262" i="4"/>
  <c r="AJ1262" i="4"/>
  <c r="AK1262" i="4"/>
  <c r="AM1262" i="4"/>
  <c r="AG1263" i="4"/>
  <c r="AH1263" i="4"/>
  <c r="AJ1263" i="4"/>
  <c r="AK1263" i="4"/>
  <c r="AM1263" i="4"/>
  <c r="AG1264" i="4"/>
  <c r="AH1264" i="4"/>
  <c r="AJ1264" i="4"/>
  <c r="AK1264" i="4"/>
  <c r="AM1264" i="4"/>
  <c r="AG1265" i="4"/>
  <c r="AH1265" i="4"/>
  <c r="AJ1265" i="4"/>
  <c r="AK1265" i="4"/>
  <c r="AM1265" i="4"/>
  <c r="AG1266" i="4"/>
  <c r="AH1266" i="4"/>
  <c r="AJ1266" i="4"/>
  <c r="AK1266" i="4"/>
  <c r="AM1266" i="4"/>
  <c r="AG1267" i="4"/>
  <c r="AH1267" i="4"/>
  <c r="AJ1267" i="4"/>
  <c r="AK1267" i="4"/>
  <c r="AM1267" i="4"/>
  <c r="AG1268" i="4"/>
  <c r="AH1268" i="4"/>
  <c r="AJ1268" i="4"/>
  <c r="AK1268" i="4"/>
  <c r="AM1268" i="4"/>
  <c r="AG1269" i="4"/>
  <c r="AH1269" i="4"/>
  <c r="AJ1269" i="4"/>
  <c r="AK1269" i="4"/>
  <c r="AM1269" i="4"/>
  <c r="AG1270" i="4"/>
  <c r="AH1270" i="4"/>
  <c r="AJ1270" i="4"/>
  <c r="AK1270" i="4"/>
  <c r="AM1270" i="4"/>
  <c r="AG1271" i="4"/>
  <c r="AH1271" i="4"/>
  <c r="AJ1271" i="4"/>
  <c r="AK1271" i="4"/>
  <c r="AM1271" i="4"/>
  <c r="AG1272" i="4"/>
  <c r="AH1272" i="4"/>
  <c r="AJ1272" i="4"/>
  <c r="AK1272" i="4"/>
  <c r="AM1272" i="4"/>
  <c r="AG1273" i="4"/>
  <c r="AH1273" i="4"/>
  <c r="AJ1273" i="4"/>
  <c r="AK1273" i="4"/>
  <c r="AM1273" i="4"/>
  <c r="AG1274" i="4"/>
  <c r="AH1274" i="4"/>
  <c r="AJ1274" i="4"/>
  <c r="AK1274" i="4"/>
  <c r="AM1274" i="4"/>
  <c r="AG1275" i="4"/>
  <c r="AH1275" i="4"/>
  <c r="AJ1275" i="4"/>
  <c r="AK1275" i="4"/>
  <c r="AM1275" i="4"/>
  <c r="AG1276" i="4"/>
  <c r="AH1276" i="4"/>
  <c r="AJ1276" i="4"/>
  <c r="AK1276" i="4"/>
  <c r="AM1276" i="4"/>
  <c r="AG1277" i="4"/>
  <c r="AH1277" i="4"/>
  <c r="AJ1277" i="4"/>
  <c r="AK1277" i="4"/>
  <c r="AM1277" i="4"/>
  <c r="AG1278" i="4"/>
  <c r="AH1278" i="4"/>
  <c r="AJ1278" i="4"/>
  <c r="AK1278" i="4"/>
  <c r="AM1278" i="4"/>
  <c r="AG1279" i="4"/>
  <c r="AH1279" i="4"/>
  <c r="AJ1279" i="4"/>
  <c r="AK1279" i="4"/>
  <c r="AM1279" i="4"/>
  <c r="AG1280" i="4"/>
  <c r="AH1280" i="4"/>
  <c r="AJ1280" i="4"/>
  <c r="AK1280" i="4"/>
  <c r="AM1280" i="4"/>
  <c r="AG1281" i="4"/>
  <c r="AH1281" i="4"/>
  <c r="AJ1281" i="4"/>
  <c r="AK1281" i="4"/>
  <c r="AM1281" i="4"/>
  <c r="AG1282" i="4"/>
  <c r="AH1282" i="4"/>
  <c r="AJ1282" i="4"/>
  <c r="AK1282" i="4"/>
  <c r="AM1282" i="4"/>
  <c r="AG1283" i="4"/>
  <c r="AH1283" i="4"/>
  <c r="AJ1283" i="4"/>
  <c r="AK1283" i="4"/>
  <c r="AM1283" i="4"/>
  <c r="AG1284" i="4"/>
  <c r="AH1284" i="4"/>
  <c r="AJ1284" i="4"/>
  <c r="AK1284" i="4"/>
  <c r="AM1284" i="4"/>
  <c r="AG1285" i="4"/>
  <c r="AH1285" i="4"/>
  <c r="AJ1285" i="4"/>
  <c r="AK1285" i="4"/>
  <c r="AM1285" i="4"/>
  <c r="AG1286" i="4"/>
  <c r="AH1286" i="4"/>
  <c r="AJ1286" i="4"/>
  <c r="AK1286" i="4"/>
  <c r="AM1286" i="4"/>
  <c r="AG1287" i="4"/>
  <c r="AH1287" i="4"/>
  <c r="AJ1287" i="4"/>
  <c r="AK1287" i="4"/>
  <c r="AM1287" i="4"/>
  <c r="AG1288" i="4"/>
  <c r="AH1288" i="4"/>
  <c r="AJ1288" i="4"/>
  <c r="AK1288" i="4"/>
  <c r="AM1288" i="4"/>
  <c r="AG1289" i="4"/>
  <c r="AH1289" i="4"/>
  <c r="AJ1289" i="4"/>
  <c r="AK1289" i="4"/>
  <c r="AM1289" i="4"/>
  <c r="AG1290" i="4"/>
  <c r="AH1290" i="4"/>
  <c r="AJ1290" i="4"/>
  <c r="AK1290" i="4"/>
  <c r="AM1290" i="4"/>
  <c r="AG1291" i="4"/>
  <c r="AH1291" i="4"/>
  <c r="AJ1291" i="4"/>
  <c r="AK1291" i="4"/>
  <c r="AM1291" i="4"/>
  <c r="AG1292" i="4"/>
  <c r="AH1292" i="4"/>
  <c r="AJ1292" i="4"/>
  <c r="AK1292" i="4"/>
  <c r="AM1292" i="4"/>
  <c r="AG1293" i="4"/>
  <c r="AH1293" i="4"/>
  <c r="AJ1293" i="4"/>
  <c r="AK1293" i="4"/>
  <c r="AM1293" i="4"/>
  <c r="AG1294" i="4"/>
  <c r="AH1294" i="4"/>
  <c r="AJ1294" i="4"/>
  <c r="AK1294" i="4"/>
  <c r="AM1294" i="4"/>
  <c r="AG1295" i="4"/>
  <c r="AH1295" i="4"/>
  <c r="AJ1295" i="4"/>
  <c r="AK1295" i="4"/>
  <c r="AM1295" i="4"/>
  <c r="AM1176" i="4"/>
  <c r="AK1176" i="4"/>
  <c r="AJ1176" i="4"/>
  <c r="AH1176" i="4"/>
  <c r="AG1176" i="4"/>
  <c r="AG1132" i="4"/>
  <c r="B1164" i="4" s="1"/>
  <c r="AG1012" i="4"/>
  <c r="AH1012" i="4" s="1"/>
  <c r="AI1012" i="4"/>
  <c r="AJ1012" i="4" s="1"/>
  <c r="AK1012" i="4"/>
  <c r="AL1012" i="4"/>
  <c r="AM1012" i="4"/>
  <c r="AN1012" i="4"/>
  <c r="AG1013" i="4"/>
  <c r="AH1013" i="4" s="1"/>
  <c r="AI1013" i="4"/>
  <c r="AJ1013" i="4" s="1"/>
  <c r="AK1013" i="4"/>
  <c r="AL1013" i="4"/>
  <c r="AM1013" i="4"/>
  <c r="AN1013" i="4"/>
  <c r="AG1014" i="4"/>
  <c r="AH1014" i="4" s="1"/>
  <c r="AI1014" i="4"/>
  <c r="AJ1014" i="4" s="1"/>
  <c r="AK1014" i="4"/>
  <c r="AL1014" i="4"/>
  <c r="AM1014" i="4"/>
  <c r="AN1014" i="4"/>
  <c r="AG1015" i="4"/>
  <c r="AH1015" i="4" s="1"/>
  <c r="AI1015" i="4"/>
  <c r="AJ1015" i="4"/>
  <c r="AK1015" i="4"/>
  <c r="AL1015" i="4"/>
  <c r="AM1015" i="4"/>
  <c r="AN1015" i="4"/>
  <c r="AG1016" i="4"/>
  <c r="AH1016" i="4"/>
  <c r="AI1016" i="4"/>
  <c r="AJ1016" i="4"/>
  <c r="AK1016" i="4"/>
  <c r="AL1016" i="4"/>
  <c r="AM1016" i="4"/>
  <c r="AN1016" i="4"/>
  <c r="AG1017" i="4"/>
  <c r="AH1017" i="4"/>
  <c r="AI1017" i="4"/>
  <c r="AJ1017" i="4" s="1"/>
  <c r="AK1017" i="4"/>
  <c r="AL1017" i="4"/>
  <c r="AM1017" i="4"/>
  <c r="AN1017" i="4"/>
  <c r="AG1018" i="4"/>
  <c r="AH1018" i="4" s="1"/>
  <c r="AI1018" i="4"/>
  <c r="AJ1018" i="4" s="1"/>
  <c r="AK1018" i="4"/>
  <c r="AL1018" i="4"/>
  <c r="AM1018" i="4"/>
  <c r="AN1018" i="4"/>
  <c r="AG1019" i="4"/>
  <c r="AH1019" i="4" s="1"/>
  <c r="AI1019" i="4"/>
  <c r="AJ1019" i="4" s="1"/>
  <c r="AK1019" i="4"/>
  <c r="AL1019" i="4"/>
  <c r="AM1019" i="4"/>
  <c r="AN1019" i="4"/>
  <c r="AG1020" i="4"/>
  <c r="AH1020" i="4" s="1"/>
  <c r="AI1020" i="4"/>
  <c r="AJ1020" i="4" s="1"/>
  <c r="AK1020" i="4"/>
  <c r="AL1020" i="4"/>
  <c r="AM1020" i="4"/>
  <c r="AN1020" i="4"/>
  <c r="AG1021" i="4"/>
  <c r="AH1021" i="4"/>
  <c r="AI1021" i="4"/>
  <c r="AJ1021" i="4" s="1"/>
  <c r="AK1021" i="4"/>
  <c r="AL1021" i="4"/>
  <c r="AM1021" i="4"/>
  <c r="AN1021" i="4"/>
  <c r="AG1022" i="4"/>
  <c r="AH1022" i="4" s="1"/>
  <c r="AI1022" i="4"/>
  <c r="AJ1022" i="4"/>
  <c r="AK1022" i="4"/>
  <c r="AL1022" i="4"/>
  <c r="AM1022" i="4"/>
  <c r="AN1022" i="4"/>
  <c r="AG1023" i="4"/>
  <c r="AH1023" i="4" s="1"/>
  <c r="AI1023" i="4"/>
  <c r="AJ1023" i="4"/>
  <c r="AK1023" i="4"/>
  <c r="AL1023" i="4"/>
  <c r="AM1023" i="4"/>
  <c r="AN1023" i="4"/>
  <c r="AG1024" i="4"/>
  <c r="AH1024" i="4"/>
  <c r="AI1024" i="4"/>
  <c r="AJ1024" i="4" s="1"/>
  <c r="AK1024" i="4"/>
  <c r="AL1024" i="4"/>
  <c r="AM1024" i="4"/>
  <c r="AN1024" i="4"/>
  <c r="AG1025" i="4"/>
  <c r="AH1025" i="4"/>
  <c r="AI1025" i="4"/>
  <c r="AJ1025" i="4" s="1"/>
  <c r="AK1025" i="4"/>
  <c r="AL1025" i="4"/>
  <c r="AM1025" i="4"/>
  <c r="AN1025" i="4"/>
  <c r="AG1026" i="4"/>
  <c r="AH1026" i="4" s="1"/>
  <c r="AI1026" i="4"/>
  <c r="AJ1026" i="4" s="1"/>
  <c r="AK1026" i="4"/>
  <c r="AL1026" i="4"/>
  <c r="AM1026" i="4"/>
  <c r="AN1026" i="4"/>
  <c r="AG1027" i="4"/>
  <c r="AH1027" i="4" s="1"/>
  <c r="AI1027" i="4"/>
  <c r="AJ1027" i="4" s="1"/>
  <c r="AK1027" i="4"/>
  <c r="AL1027" i="4"/>
  <c r="AM1027" i="4"/>
  <c r="AN1027" i="4"/>
  <c r="AG1028" i="4"/>
  <c r="AH1028" i="4" s="1"/>
  <c r="AI1028" i="4"/>
  <c r="AJ1028" i="4" s="1"/>
  <c r="AK1028" i="4"/>
  <c r="AL1028" i="4"/>
  <c r="AM1028" i="4"/>
  <c r="AN1028" i="4"/>
  <c r="AG1029" i="4"/>
  <c r="AH1029" i="4"/>
  <c r="AI1029" i="4"/>
  <c r="AJ1029" i="4" s="1"/>
  <c r="AK1029" i="4"/>
  <c r="AL1029" i="4"/>
  <c r="AM1029" i="4"/>
  <c r="AN1029" i="4"/>
  <c r="AG1030" i="4"/>
  <c r="AH1030" i="4" s="1"/>
  <c r="AI1030" i="4"/>
  <c r="AJ1030" i="4"/>
  <c r="AK1030" i="4"/>
  <c r="AL1030" i="4"/>
  <c r="AM1030" i="4"/>
  <c r="AN1030" i="4"/>
  <c r="AG1031" i="4"/>
  <c r="AH1031" i="4" s="1"/>
  <c r="AI1031" i="4"/>
  <c r="AJ1031" i="4"/>
  <c r="AK1031" i="4"/>
  <c r="AL1031" i="4"/>
  <c r="AM1031" i="4"/>
  <c r="AN1031" i="4"/>
  <c r="AG1032" i="4"/>
  <c r="AH1032" i="4"/>
  <c r="AI1032" i="4"/>
  <c r="AJ1032" i="4"/>
  <c r="AK1032" i="4"/>
  <c r="AL1032" i="4"/>
  <c r="AM1032" i="4"/>
  <c r="AN1032" i="4"/>
  <c r="AG1033" i="4"/>
  <c r="AH1033" i="4"/>
  <c r="AI1033" i="4"/>
  <c r="AJ1033" i="4" s="1"/>
  <c r="AK1033" i="4"/>
  <c r="AL1033" i="4"/>
  <c r="AM1033" i="4"/>
  <c r="AN1033" i="4"/>
  <c r="AG1034" i="4"/>
  <c r="AH1034" i="4" s="1"/>
  <c r="AI1034" i="4"/>
  <c r="AJ1034" i="4" s="1"/>
  <c r="AK1034" i="4"/>
  <c r="AL1034" i="4"/>
  <c r="AM1034" i="4"/>
  <c r="AN1034" i="4"/>
  <c r="AG1035" i="4"/>
  <c r="AH1035" i="4" s="1"/>
  <c r="AI1035" i="4"/>
  <c r="AJ1035" i="4" s="1"/>
  <c r="AK1035" i="4"/>
  <c r="AL1035" i="4"/>
  <c r="AM1035" i="4"/>
  <c r="AN1035" i="4"/>
  <c r="AG1036" i="4"/>
  <c r="AH1036" i="4" s="1"/>
  <c r="AI1036" i="4"/>
  <c r="AJ1036" i="4" s="1"/>
  <c r="AK1036" i="4"/>
  <c r="AL1036" i="4"/>
  <c r="AM1036" i="4"/>
  <c r="AN1036" i="4"/>
  <c r="AG1037" i="4"/>
  <c r="AH1037" i="4" s="1"/>
  <c r="AI1037" i="4"/>
  <c r="AJ1037" i="4" s="1"/>
  <c r="AK1037" i="4"/>
  <c r="AL1037" i="4"/>
  <c r="AM1037" i="4"/>
  <c r="AN1037" i="4"/>
  <c r="AG1038" i="4"/>
  <c r="AH1038" i="4" s="1"/>
  <c r="AI1038" i="4"/>
  <c r="AJ1038" i="4"/>
  <c r="AK1038" i="4"/>
  <c r="AL1038" i="4"/>
  <c r="AM1038" i="4"/>
  <c r="AN1038" i="4"/>
  <c r="AG1039" i="4"/>
  <c r="AH1039" i="4" s="1"/>
  <c r="AI1039" i="4"/>
  <c r="AJ1039" i="4" s="1"/>
  <c r="AK1039" i="4"/>
  <c r="AL1039" i="4"/>
  <c r="AM1039" i="4"/>
  <c r="AN1039" i="4"/>
  <c r="AG1040" i="4"/>
  <c r="AH1040" i="4" s="1"/>
  <c r="AI1040" i="4"/>
  <c r="AJ1040" i="4" s="1"/>
  <c r="AK1040" i="4"/>
  <c r="AL1040" i="4"/>
  <c r="AM1040" i="4"/>
  <c r="AN1040" i="4"/>
  <c r="AG1041" i="4"/>
  <c r="AH1041" i="4"/>
  <c r="AI1041" i="4"/>
  <c r="AJ1041" i="4" s="1"/>
  <c r="AK1041" i="4"/>
  <c r="AL1041" i="4"/>
  <c r="AM1041" i="4"/>
  <c r="AN1041" i="4"/>
  <c r="AG1042" i="4"/>
  <c r="AH1042" i="4"/>
  <c r="AI1042" i="4"/>
  <c r="AJ1042" i="4" s="1"/>
  <c r="AK1042" i="4"/>
  <c r="AL1042" i="4"/>
  <c r="AM1042" i="4"/>
  <c r="AN1042" i="4"/>
  <c r="AG1043" i="4"/>
  <c r="AH1043" i="4" s="1"/>
  <c r="AI1043" i="4"/>
  <c r="AJ1043" i="4"/>
  <c r="AK1043" i="4"/>
  <c r="AL1043" i="4"/>
  <c r="AM1043" i="4"/>
  <c r="AN1043" i="4"/>
  <c r="AG1044" i="4"/>
  <c r="AH1044" i="4" s="1"/>
  <c r="AI1044" i="4"/>
  <c r="AJ1044" i="4" s="1"/>
  <c r="AK1044" i="4"/>
  <c r="AL1044" i="4"/>
  <c r="AM1044" i="4"/>
  <c r="AN1044" i="4"/>
  <c r="AG1045" i="4"/>
  <c r="AH1045" i="4" s="1"/>
  <c r="AI1045" i="4"/>
  <c r="AJ1045" i="4" s="1"/>
  <c r="AK1045" i="4"/>
  <c r="AL1045" i="4"/>
  <c r="AM1045" i="4"/>
  <c r="AN1045" i="4"/>
  <c r="AG1046" i="4"/>
  <c r="AH1046" i="4" s="1"/>
  <c r="AI1046" i="4"/>
  <c r="AJ1046" i="4" s="1"/>
  <c r="AK1046" i="4"/>
  <c r="AL1046" i="4"/>
  <c r="AM1046" i="4"/>
  <c r="AN1046" i="4"/>
  <c r="AG1047" i="4"/>
  <c r="AH1047" i="4" s="1"/>
  <c r="AI1047" i="4"/>
  <c r="AJ1047" i="4" s="1"/>
  <c r="AK1047" i="4"/>
  <c r="AL1047" i="4"/>
  <c r="AM1047" i="4"/>
  <c r="AN1047" i="4"/>
  <c r="AG1048" i="4"/>
  <c r="AH1048" i="4"/>
  <c r="AI1048" i="4"/>
  <c r="AJ1048" i="4"/>
  <c r="AK1048" i="4"/>
  <c r="AL1048" i="4"/>
  <c r="AM1048" i="4"/>
  <c r="AN1048" i="4"/>
  <c r="AG1049" i="4"/>
  <c r="AH1049" i="4" s="1"/>
  <c r="AI1049" i="4"/>
  <c r="AJ1049" i="4" s="1"/>
  <c r="AK1049" i="4"/>
  <c r="AL1049" i="4"/>
  <c r="AM1049" i="4"/>
  <c r="AN1049" i="4"/>
  <c r="AG1050" i="4"/>
  <c r="AI1050" i="4"/>
  <c r="AJ1050" i="4" s="1"/>
  <c r="AK1050" i="4"/>
  <c r="AL1050" i="4"/>
  <c r="AM1050" i="4"/>
  <c r="AN1050" i="4"/>
  <c r="AG1051" i="4"/>
  <c r="AH1051" i="4" s="1"/>
  <c r="AI1051" i="4"/>
  <c r="AJ1051" i="4" s="1"/>
  <c r="AK1051" i="4"/>
  <c r="AL1051" i="4"/>
  <c r="AM1051" i="4"/>
  <c r="AN1051" i="4"/>
  <c r="AG1052" i="4"/>
  <c r="AH1052" i="4" s="1"/>
  <c r="AI1052" i="4"/>
  <c r="AJ1052" i="4" s="1"/>
  <c r="AK1052" i="4"/>
  <c r="AL1052" i="4"/>
  <c r="AM1052" i="4"/>
  <c r="AN1052" i="4"/>
  <c r="AG1053" i="4"/>
  <c r="AH1053" i="4" s="1"/>
  <c r="AI1053" i="4"/>
  <c r="AJ1053" i="4" s="1"/>
  <c r="AK1053" i="4"/>
  <c r="AL1053" i="4"/>
  <c r="AM1053" i="4"/>
  <c r="AN1053" i="4"/>
  <c r="AG1054" i="4"/>
  <c r="AH1054" i="4" s="1"/>
  <c r="AI1054" i="4"/>
  <c r="AJ1054" i="4"/>
  <c r="AK1054" i="4"/>
  <c r="AL1054" i="4"/>
  <c r="AM1054" i="4"/>
  <c r="AN1054" i="4"/>
  <c r="AG1055" i="4"/>
  <c r="AH1055" i="4" s="1"/>
  <c r="AI1055" i="4"/>
  <c r="AJ1055" i="4"/>
  <c r="AK1055" i="4"/>
  <c r="AL1055" i="4"/>
  <c r="AM1055" i="4"/>
  <c r="AN1055" i="4"/>
  <c r="AG1056" i="4"/>
  <c r="AH1056" i="4" s="1"/>
  <c r="AI1056" i="4"/>
  <c r="AJ1056" i="4" s="1"/>
  <c r="AK1056" i="4"/>
  <c r="AL1056" i="4"/>
  <c r="AM1056" i="4"/>
  <c r="AN1056" i="4"/>
  <c r="AG1057" i="4"/>
  <c r="AH1057" i="4"/>
  <c r="AI1057" i="4"/>
  <c r="AJ1057" i="4" s="1"/>
  <c r="AK1057" i="4"/>
  <c r="AL1057" i="4"/>
  <c r="AM1057" i="4"/>
  <c r="AN1057" i="4"/>
  <c r="AG1058" i="4"/>
  <c r="AH1058" i="4"/>
  <c r="AI1058" i="4"/>
  <c r="AJ1058" i="4" s="1"/>
  <c r="AK1058" i="4"/>
  <c r="AL1058" i="4"/>
  <c r="AM1058" i="4"/>
  <c r="AN1058" i="4"/>
  <c r="AG1059" i="4"/>
  <c r="AH1059" i="4" s="1"/>
  <c r="AI1059" i="4"/>
  <c r="AJ1059" i="4"/>
  <c r="AK1059" i="4"/>
  <c r="AL1059" i="4"/>
  <c r="AM1059" i="4"/>
  <c r="AN1059" i="4"/>
  <c r="AG1060" i="4"/>
  <c r="AH1060" i="4" s="1"/>
  <c r="AI1060" i="4"/>
  <c r="AJ1060" i="4" s="1"/>
  <c r="AK1060" i="4"/>
  <c r="AL1060" i="4"/>
  <c r="AM1060" i="4"/>
  <c r="AN1060" i="4"/>
  <c r="AG1061" i="4"/>
  <c r="AH1061" i="4" s="1"/>
  <c r="AI1061" i="4"/>
  <c r="AJ1061" i="4" s="1"/>
  <c r="AK1061" i="4"/>
  <c r="AL1061" i="4"/>
  <c r="AM1061" i="4"/>
  <c r="AN1061" i="4"/>
  <c r="AG1062" i="4"/>
  <c r="AH1062" i="4" s="1"/>
  <c r="AI1062" i="4"/>
  <c r="AJ1062" i="4" s="1"/>
  <c r="AK1062" i="4"/>
  <c r="AL1062" i="4"/>
  <c r="AM1062" i="4"/>
  <c r="AN1062" i="4"/>
  <c r="AG1063" i="4"/>
  <c r="AH1063" i="4" s="1"/>
  <c r="AI1063" i="4"/>
  <c r="AJ1063" i="4" s="1"/>
  <c r="AK1063" i="4"/>
  <c r="AL1063" i="4"/>
  <c r="AM1063" i="4"/>
  <c r="AN1063" i="4"/>
  <c r="AG1064" i="4"/>
  <c r="AH1064" i="4"/>
  <c r="AI1064" i="4"/>
  <c r="AJ1064" i="4" s="1"/>
  <c r="AK1064" i="4"/>
  <c r="AL1064" i="4"/>
  <c r="AM1064" i="4"/>
  <c r="AN1064" i="4"/>
  <c r="AG1065" i="4"/>
  <c r="AH1065" i="4"/>
  <c r="AI1065" i="4"/>
  <c r="AJ1065" i="4" s="1"/>
  <c r="AK1065" i="4"/>
  <c r="AL1065" i="4"/>
  <c r="AM1065" i="4"/>
  <c r="AN1065" i="4"/>
  <c r="AG1066" i="4"/>
  <c r="AH1066" i="4"/>
  <c r="AI1066" i="4"/>
  <c r="AJ1066" i="4" s="1"/>
  <c r="AK1066" i="4"/>
  <c r="AL1066" i="4"/>
  <c r="AM1066" i="4"/>
  <c r="AN1066" i="4"/>
  <c r="AG1067" i="4"/>
  <c r="AH1067" i="4" s="1"/>
  <c r="AI1067" i="4"/>
  <c r="AJ1067" i="4" s="1"/>
  <c r="AK1067" i="4"/>
  <c r="AL1067" i="4"/>
  <c r="AM1067" i="4"/>
  <c r="AN1067" i="4"/>
  <c r="AG1068" i="4"/>
  <c r="AH1068" i="4" s="1"/>
  <c r="AI1068" i="4"/>
  <c r="AJ1068" i="4" s="1"/>
  <c r="AK1068" i="4"/>
  <c r="AL1068" i="4"/>
  <c r="AM1068" i="4"/>
  <c r="AN1068" i="4"/>
  <c r="AG1069" i="4"/>
  <c r="AH1069" i="4"/>
  <c r="AI1069" i="4"/>
  <c r="AJ1069" i="4" s="1"/>
  <c r="AK1069" i="4"/>
  <c r="AL1069" i="4"/>
  <c r="AM1069" i="4"/>
  <c r="AN1069" i="4"/>
  <c r="AG1070" i="4"/>
  <c r="AH1070" i="4" s="1"/>
  <c r="AI1070" i="4"/>
  <c r="AJ1070" i="4" s="1"/>
  <c r="AK1070" i="4"/>
  <c r="AL1070" i="4"/>
  <c r="AM1070" i="4"/>
  <c r="AN1070" i="4"/>
  <c r="AG1071" i="4"/>
  <c r="AH1071" i="4" s="1"/>
  <c r="AI1071" i="4"/>
  <c r="AJ1071" i="4" s="1"/>
  <c r="AK1071" i="4"/>
  <c r="AL1071" i="4"/>
  <c r="AM1071" i="4"/>
  <c r="AN1071" i="4"/>
  <c r="AG1072" i="4"/>
  <c r="AH1072" i="4" s="1"/>
  <c r="AI1072" i="4"/>
  <c r="AJ1072" i="4" s="1"/>
  <c r="AK1072" i="4"/>
  <c r="AL1072" i="4"/>
  <c r="AM1072" i="4"/>
  <c r="AN1072" i="4"/>
  <c r="AG1073" i="4"/>
  <c r="AH1073" i="4" s="1"/>
  <c r="AI1073" i="4"/>
  <c r="AJ1073" i="4" s="1"/>
  <c r="AK1073" i="4"/>
  <c r="AL1073" i="4"/>
  <c r="AM1073" i="4"/>
  <c r="AN1073" i="4"/>
  <c r="AG1074" i="4"/>
  <c r="AI1074" i="4"/>
  <c r="AJ1074" i="4" s="1"/>
  <c r="AK1074" i="4"/>
  <c r="AL1074" i="4"/>
  <c r="AM1074" i="4"/>
  <c r="AN1074" i="4"/>
  <c r="AG1075" i="4"/>
  <c r="AH1075" i="4" s="1"/>
  <c r="AI1075" i="4"/>
  <c r="AJ1075" i="4" s="1"/>
  <c r="AK1075" i="4"/>
  <c r="AL1075" i="4"/>
  <c r="AM1075" i="4"/>
  <c r="AN1075" i="4"/>
  <c r="AG1076" i="4"/>
  <c r="AH1076" i="4" s="1"/>
  <c r="AI1076" i="4"/>
  <c r="AJ1076" i="4" s="1"/>
  <c r="AK1076" i="4"/>
  <c r="AL1076" i="4"/>
  <c r="AM1076" i="4"/>
  <c r="AN1076" i="4"/>
  <c r="AG1077" i="4"/>
  <c r="AH1077" i="4" s="1"/>
  <c r="AI1077" i="4"/>
  <c r="AJ1077" i="4" s="1"/>
  <c r="AK1077" i="4"/>
  <c r="AL1077" i="4"/>
  <c r="AM1077" i="4"/>
  <c r="AN1077" i="4"/>
  <c r="AG1078" i="4"/>
  <c r="AH1078" i="4" s="1"/>
  <c r="AI1078" i="4"/>
  <c r="AJ1078" i="4" s="1"/>
  <c r="AK1078" i="4"/>
  <c r="AL1078" i="4"/>
  <c r="AM1078" i="4"/>
  <c r="AN1078" i="4"/>
  <c r="AG1079" i="4"/>
  <c r="AH1079" i="4" s="1"/>
  <c r="AI1079" i="4"/>
  <c r="AJ1079" i="4" s="1"/>
  <c r="AK1079" i="4"/>
  <c r="AL1079" i="4"/>
  <c r="AM1079" i="4"/>
  <c r="AN1079" i="4"/>
  <c r="AG1080" i="4"/>
  <c r="AH1080" i="4"/>
  <c r="AI1080" i="4"/>
  <c r="AJ1080" i="4" s="1"/>
  <c r="AK1080" i="4"/>
  <c r="AL1080" i="4"/>
  <c r="AM1080" i="4"/>
  <c r="AN1080" i="4"/>
  <c r="AG1081" i="4"/>
  <c r="AH1081" i="4"/>
  <c r="AI1081" i="4"/>
  <c r="AJ1081" i="4" s="1"/>
  <c r="AK1081" i="4"/>
  <c r="AL1081" i="4"/>
  <c r="AM1081" i="4"/>
  <c r="AN1081" i="4"/>
  <c r="AG1082" i="4"/>
  <c r="AH1082" i="4"/>
  <c r="AI1082" i="4"/>
  <c r="AJ1082" i="4" s="1"/>
  <c r="AK1082" i="4"/>
  <c r="AL1082" i="4"/>
  <c r="AM1082" i="4"/>
  <c r="AN1082" i="4"/>
  <c r="AG1083" i="4"/>
  <c r="AH1083" i="4" s="1"/>
  <c r="AI1083" i="4"/>
  <c r="AJ1083" i="4" s="1"/>
  <c r="AK1083" i="4"/>
  <c r="AL1083" i="4"/>
  <c r="AM1083" i="4"/>
  <c r="AN1083" i="4"/>
  <c r="AG1084" i="4"/>
  <c r="AH1084" i="4" s="1"/>
  <c r="AI1084" i="4"/>
  <c r="AJ1084" i="4" s="1"/>
  <c r="AK1084" i="4"/>
  <c r="AL1084" i="4"/>
  <c r="AM1084" i="4"/>
  <c r="AN1084" i="4"/>
  <c r="AG1085" i="4"/>
  <c r="AH1085" i="4"/>
  <c r="AI1085" i="4"/>
  <c r="AJ1085" i="4" s="1"/>
  <c r="AK1085" i="4"/>
  <c r="AL1085" i="4"/>
  <c r="AM1085" i="4"/>
  <c r="AN1085" i="4"/>
  <c r="AG1086" i="4"/>
  <c r="AH1086" i="4" s="1"/>
  <c r="AI1086" i="4"/>
  <c r="AJ1086" i="4"/>
  <c r="AK1086" i="4"/>
  <c r="AL1086" i="4"/>
  <c r="AM1086" i="4"/>
  <c r="AN1086" i="4"/>
  <c r="AG1087" i="4"/>
  <c r="AH1087" i="4" s="1"/>
  <c r="AI1087" i="4"/>
  <c r="AJ1087" i="4"/>
  <c r="AK1087" i="4"/>
  <c r="AL1087" i="4"/>
  <c r="AM1087" i="4"/>
  <c r="AN1087" i="4"/>
  <c r="AG1088" i="4"/>
  <c r="AH1088" i="4"/>
  <c r="AI1088" i="4"/>
  <c r="AJ1088" i="4"/>
  <c r="AK1088" i="4"/>
  <c r="AL1088" i="4"/>
  <c r="AM1088" i="4"/>
  <c r="AN1088" i="4"/>
  <c r="AG1089" i="4"/>
  <c r="AH1089" i="4"/>
  <c r="AI1089" i="4"/>
  <c r="AJ1089" i="4" s="1"/>
  <c r="AK1089" i="4"/>
  <c r="AL1089" i="4"/>
  <c r="AM1089" i="4"/>
  <c r="AN1089" i="4"/>
  <c r="AG1090" i="4"/>
  <c r="AH1090" i="4" s="1"/>
  <c r="AI1090" i="4"/>
  <c r="AJ1090" i="4" s="1"/>
  <c r="AK1090" i="4"/>
  <c r="AL1090" i="4"/>
  <c r="AM1090" i="4"/>
  <c r="AN1090" i="4"/>
  <c r="AG1091" i="4"/>
  <c r="AH1091" i="4" s="1"/>
  <c r="AI1091" i="4"/>
  <c r="AJ1091" i="4" s="1"/>
  <c r="AK1091" i="4"/>
  <c r="AL1091" i="4"/>
  <c r="AM1091" i="4"/>
  <c r="AN1091" i="4"/>
  <c r="AG1092" i="4"/>
  <c r="AH1092" i="4" s="1"/>
  <c r="AI1092" i="4"/>
  <c r="AJ1092" i="4" s="1"/>
  <c r="AK1092" i="4"/>
  <c r="AL1092" i="4"/>
  <c r="AM1092" i="4"/>
  <c r="AN1092" i="4"/>
  <c r="AG1093" i="4"/>
  <c r="AH1093" i="4"/>
  <c r="AI1093" i="4"/>
  <c r="AJ1093" i="4" s="1"/>
  <c r="AK1093" i="4"/>
  <c r="AL1093" i="4"/>
  <c r="AM1093" i="4"/>
  <c r="AN1093" i="4"/>
  <c r="AG1094" i="4"/>
  <c r="AH1094" i="4" s="1"/>
  <c r="AI1094" i="4"/>
  <c r="AJ1094" i="4"/>
  <c r="AK1094" i="4"/>
  <c r="AL1094" i="4"/>
  <c r="AM1094" i="4"/>
  <c r="AN1094" i="4"/>
  <c r="AG1095" i="4"/>
  <c r="AH1095" i="4" s="1"/>
  <c r="AI1095" i="4"/>
  <c r="AJ1095" i="4"/>
  <c r="AK1095" i="4"/>
  <c r="AL1095" i="4"/>
  <c r="AM1095" i="4"/>
  <c r="AN1095" i="4"/>
  <c r="AG1096" i="4"/>
  <c r="AH1096" i="4"/>
  <c r="AI1096" i="4"/>
  <c r="AJ1096" i="4"/>
  <c r="AK1096" i="4"/>
  <c r="AL1096" i="4"/>
  <c r="AM1096" i="4"/>
  <c r="AN1096" i="4"/>
  <c r="AG1097" i="4"/>
  <c r="AH1097" i="4"/>
  <c r="AI1097" i="4"/>
  <c r="AJ1097" i="4" s="1"/>
  <c r="AK1097" i="4"/>
  <c r="AL1097" i="4"/>
  <c r="AM1097" i="4"/>
  <c r="AN1097" i="4"/>
  <c r="AG1098" i="4"/>
  <c r="AH1098" i="4" s="1"/>
  <c r="AI1098" i="4"/>
  <c r="AJ1098" i="4" s="1"/>
  <c r="AK1098" i="4"/>
  <c r="AL1098" i="4"/>
  <c r="AM1098" i="4"/>
  <c r="AN1098" i="4"/>
  <c r="AG1099" i="4"/>
  <c r="AH1099" i="4" s="1"/>
  <c r="AI1099" i="4"/>
  <c r="AJ1099" i="4" s="1"/>
  <c r="AK1099" i="4"/>
  <c r="AL1099" i="4"/>
  <c r="AM1099" i="4"/>
  <c r="AN1099" i="4"/>
  <c r="AG1100" i="4"/>
  <c r="AH1100" i="4" s="1"/>
  <c r="AI1100" i="4"/>
  <c r="AJ1100" i="4" s="1"/>
  <c r="AK1100" i="4"/>
  <c r="AL1100" i="4"/>
  <c r="AM1100" i="4"/>
  <c r="AN1100" i="4"/>
  <c r="AG1101" i="4"/>
  <c r="AH1101" i="4" s="1"/>
  <c r="AI1101" i="4"/>
  <c r="AJ1101" i="4" s="1"/>
  <c r="AK1101" i="4"/>
  <c r="AL1101" i="4"/>
  <c r="AM1101" i="4"/>
  <c r="AN1101" i="4"/>
  <c r="AG1102" i="4"/>
  <c r="AI1102" i="4"/>
  <c r="AJ1102" i="4" s="1"/>
  <c r="AK1102" i="4"/>
  <c r="AL1102" i="4"/>
  <c r="AM1102" i="4"/>
  <c r="AN1102" i="4"/>
  <c r="AG1103" i="4"/>
  <c r="AH1103" i="4" s="1"/>
  <c r="AI1103" i="4"/>
  <c r="AJ1103" i="4" s="1"/>
  <c r="AK1103" i="4"/>
  <c r="AL1103" i="4"/>
  <c r="AM1103" i="4"/>
  <c r="AN1103" i="4"/>
  <c r="AG1104" i="4"/>
  <c r="AH1104" i="4" s="1"/>
  <c r="AI1104" i="4"/>
  <c r="AJ1104" i="4" s="1"/>
  <c r="AK1104" i="4"/>
  <c r="AL1104" i="4"/>
  <c r="AM1104" i="4"/>
  <c r="AN1104" i="4"/>
  <c r="AG1105" i="4"/>
  <c r="AH1105" i="4" s="1"/>
  <c r="AI1105" i="4"/>
  <c r="AJ1105" i="4" s="1"/>
  <c r="AK1105" i="4"/>
  <c r="AL1105" i="4"/>
  <c r="AM1105" i="4"/>
  <c r="AN1105" i="4"/>
  <c r="AG1106" i="4"/>
  <c r="AH1106" i="4" s="1"/>
  <c r="AI1106" i="4"/>
  <c r="AJ1106" i="4" s="1"/>
  <c r="AK1106" i="4"/>
  <c r="AL1106" i="4"/>
  <c r="AM1106" i="4"/>
  <c r="AN1106" i="4"/>
  <c r="AG1107" i="4"/>
  <c r="AH1107" i="4" s="1"/>
  <c r="AI1107" i="4"/>
  <c r="AJ1107" i="4"/>
  <c r="AK1107" i="4"/>
  <c r="AL1107" i="4"/>
  <c r="AM1107" i="4"/>
  <c r="AN1107" i="4"/>
  <c r="AG1108" i="4"/>
  <c r="AH1108" i="4" s="1"/>
  <c r="AI1108" i="4"/>
  <c r="AJ1108" i="4" s="1"/>
  <c r="AK1108" i="4"/>
  <c r="AL1108" i="4"/>
  <c r="AM1108" i="4"/>
  <c r="AN1108" i="4"/>
  <c r="AG1109" i="4"/>
  <c r="AH1109" i="4"/>
  <c r="AI1109" i="4"/>
  <c r="AJ1109" i="4" s="1"/>
  <c r="AK1109" i="4"/>
  <c r="AL1109" i="4"/>
  <c r="AM1109" i="4"/>
  <c r="AN1109" i="4"/>
  <c r="AG1110" i="4"/>
  <c r="AH1110" i="4" s="1"/>
  <c r="AI1110" i="4"/>
  <c r="AJ1110" i="4" s="1"/>
  <c r="AK1110" i="4"/>
  <c r="AL1110" i="4"/>
  <c r="AM1110" i="4"/>
  <c r="AN1110" i="4"/>
  <c r="AG1111" i="4"/>
  <c r="AH1111" i="4" s="1"/>
  <c r="AI1111" i="4"/>
  <c r="AJ1111" i="4" s="1"/>
  <c r="AK1111" i="4"/>
  <c r="AL1111" i="4"/>
  <c r="AM1111" i="4"/>
  <c r="AN1111" i="4"/>
  <c r="AG1112" i="4"/>
  <c r="AH1112" i="4" s="1"/>
  <c r="AI1112" i="4"/>
  <c r="AJ1112" i="4" s="1"/>
  <c r="AK1112" i="4"/>
  <c r="AL1112" i="4"/>
  <c r="AM1112" i="4"/>
  <c r="AN1112" i="4"/>
  <c r="AG1113" i="4"/>
  <c r="AH1113" i="4" s="1"/>
  <c r="AI1113" i="4"/>
  <c r="AJ1113" i="4" s="1"/>
  <c r="AK1113" i="4"/>
  <c r="AL1113" i="4"/>
  <c r="AM1113" i="4"/>
  <c r="AN1113" i="4"/>
  <c r="AG1114" i="4"/>
  <c r="AH1114" i="4" s="1"/>
  <c r="AI1114" i="4"/>
  <c r="AJ1114" i="4" s="1"/>
  <c r="AK1114" i="4"/>
  <c r="AL1114" i="4"/>
  <c r="AM1114" i="4"/>
  <c r="AN1114" i="4"/>
  <c r="AG1115" i="4"/>
  <c r="AH1115" i="4" s="1"/>
  <c r="AI1115" i="4"/>
  <c r="AJ1115" i="4"/>
  <c r="AK1115" i="4"/>
  <c r="AL1115" i="4"/>
  <c r="AM1115" i="4"/>
  <c r="AN1115" i="4"/>
  <c r="AG1116" i="4"/>
  <c r="AH1116" i="4" s="1"/>
  <c r="AI1116" i="4"/>
  <c r="AJ1116" i="4" s="1"/>
  <c r="AK1116" i="4"/>
  <c r="AL1116" i="4"/>
  <c r="AM1116" i="4"/>
  <c r="AN1116" i="4"/>
  <c r="AG1117" i="4"/>
  <c r="AH1117" i="4" s="1"/>
  <c r="AI1117" i="4"/>
  <c r="AJ1117" i="4" s="1"/>
  <c r="AK1117" i="4"/>
  <c r="AL1117" i="4"/>
  <c r="AM1117" i="4"/>
  <c r="AN1117" i="4"/>
  <c r="AG1118" i="4"/>
  <c r="AH1118" i="4" s="1"/>
  <c r="AI1118" i="4"/>
  <c r="AJ1118" i="4" s="1"/>
  <c r="AK1118" i="4"/>
  <c r="AL1118" i="4"/>
  <c r="AM1118" i="4"/>
  <c r="AN1118" i="4"/>
  <c r="AG1119" i="4"/>
  <c r="AH1119" i="4" s="1"/>
  <c r="AI1119" i="4"/>
  <c r="AJ1119" i="4" s="1"/>
  <c r="AK1119" i="4"/>
  <c r="AL1119" i="4"/>
  <c r="AM1119" i="4"/>
  <c r="AN1119" i="4"/>
  <c r="AG1120" i="4"/>
  <c r="AH1120" i="4" s="1"/>
  <c r="AI1120" i="4"/>
  <c r="AJ1120" i="4"/>
  <c r="AK1120" i="4"/>
  <c r="AL1120" i="4"/>
  <c r="AM1120" i="4"/>
  <c r="AN1120" i="4"/>
  <c r="AG1121" i="4"/>
  <c r="AH1121" i="4" s="1"/>
  <c r="AI1121" i="4"/>
  <c r="AJ1121" i="4"/>
  <c r="AK1121" i="4"/>
  <c r="AL1121" i="4"/>
  <c r="AM1121" i="4"/>
  <c r="AN1121" i="4"/>
  <c r="AG1122" i="4"/>
  <c r="AH1122" i="4"/>
  <c r="AI1122" i="4"/>
  <c r="AJ1122" i="4" s="1"/>
  <c r="AK1122" i="4"/>
  <c r="AL1122" i="4"/>
  <c r="AM1122" i="4"/>
  <c r="AN1122" i="4"/>
  <c r="AG1123" i="4"/>
  <c r="AH1123" i="4" s="1"/>
  <c r="AI1123" i="4"/>
  <c r="AJ1123" i="4"/>
  <c r="AK1123" i="4"/>
  <c r="AL1123" i="4"/>
  <c r="AM1123" i="4"/>
  <c r="AN1123" i="4"/>
  <c r="AG1124" i="4"/>
  <c r="AH1124" i="4" s="1"/>
  <c r="AI1124" i="4"/>
  <c r="AJ1124" i="4"/>
  <c r="AK1124" i="4"/>
  <c r="AL1124" i="4"/>
  <c r="AM1124" i="4"/>
  <c r="AN1124" i="4"/>
  <c r="AG1125" i="4"/>
  <c r="AH1125" i="4" s="1"/>
  <c r="AI1125" i="4"/>
  <c r="AJ1125" i="4" s="1"/>
  <c r="AK1125" i="4"/>
  <c r="AL1125" i="4"/>
  <c r="AM1125" i="4"/>
  <c r="AN1125" i="4"/>
  <c r="AG1126" i="4"/>
  <c r="AH1126" i="4"/>
  <c r="AI1126" i="4"/>
  <c r="AJ1126" i="4" s="1"/>
  <c r="AK1126" i="4"/>
  <c r="AL1126" i="4"/>
  <c r="AM1126" i="4"/>
  <c r="AN1126" i="4"/>
  <c r="AG1127" i="4"/>
  <c r="AI1127" i="4"/>
  <c r="AJ1127" i="4" s="1"/>
  <c r="AK1127" i="4"/>
  <c r="AL1127" i="4"/>
  <c r="AM1127" i="4"/>
  <c r="AN1127" i="4"/>
  <c r="AG1128" i="4"/>
  <c r="AH1128" i="4"/>
  <c r="AI1128" i="4"/>
  <c r="AJ1128" i="4" s="1"/>
  <c r="AK1128" i="4"/>
  <c r="AL1128" i="4"/>
  <c r="AM1128" i="4"/>
  <c r="AN1128" i="4"/>
  <c r="AG1129" i="4"/>
  <c r="AH1129" i="4"/>
  <c r="AI1129" i="4"/>
  <c r="AJ1129" i="4" s="1"/>
  <c r="AK1129" i="4"/>
  <c r="AL1129" i="4"/>
  <c r="AM1129" i="4"/>
  <c r="AN1129" i="4"/>
  <c r="AG1130" i="4"/>
  <c r="AH1130" i="4"/>
  <c r="AI1130" i="4"/>
  <c r="AJ1130" i="4" s="1"/>
  <c r="AK1130" i="4"/>
  <c r="AL1130" i="4"/>
  <c r="AM1130" i="4"/>
  <c r="AN1130" i="4"/>
  <c r="AH1601" i="4" l="1"/>
  <c r="AI1717" i="4"/>
  <c r="AI1701" i="4"/>
  <c r="AH1697" i="4"/>
  <c r="AI1688" i="4"/>
  <c r="AI1684" i="4"/>
  <c r="AI1679" i="4"/>
  <c r="AI1676" i="4"/>
  <c r="AI1671" i="4"/>
  <c r="AI1667" i="4"/>
  <c r="AI1648" i="4"/>
  <c r="AI1619" i="4"/>
  <c r="AI1615" i="4"/>
  <c r="AI1603" i="4"/>
  <c r="AH1562" i="4"/>
  <c r="AH1542" i="4"/>
  <c r="AI1713" i="4"/>
  <c r="AI1692" i="4"/>
  <c r="AI1662" i="4"/>
  <c r="AI1636" i="4"/>
  <c r="AI1628" i="4"/>
  <c r="AI1623" i="4"/>
  <c r="AH1611" i="4"/>
  <c r="AH1629" i="4"/>
  <c r="AI1629" i="4"/>
  <c r="AI1574" i="4"/>
  <c r="AH1574" i="4"/>
  <c r="AH1682" i="4"/>
  <c r="AI1682" i="4"/>
  <c r="AH1657" i="4"/>
  <c r="AI1657" i="4"/>
  <c r="AK1296" i="4"/>
  <c r="AH1665" i="4"/>
  <c r="AH1700" i="4"/>
  <c r="AI1700" i="4"/>
  <c r="AH1714" i="4"/>
  <c r="AI1714" i="4"/>
  <c r="AM1296" i="4"/>
  <c r="AH1074" i="4"/>
  <c r="AH1668" i="4"/>
  <c r="AI1668" i="4"/>
  <c r="AR1337" i="4"/>
  <c r="AR1441" i="4"/>
  <c r="AH1705" i="4"/>
  <c r="AI1705" i="4"/>
  <c r="AH1673" i="4"/>
  <c r="AI1673" i="4"/>
  <c r="AH1634" i="4"/>
  <c r="AI1634" i="4"/>
  <c r="AH1620" i="4"/>
  <c r="AI1620" i="4"/>
  <c r="AH1606" i="4"/>
  <c r="AI1606" i="4"/>
  <c r="AH1649" i="4"/>
  <c r="AI1649" i="4"/>
  <c r="AH1050" i="4"/>
  <c r="AR1442" i="4"/>
  <c r="AH1490" i="4"/>
  <c r="AH1478" i="4"/>
  <c r="AH1695" i="4"/>
  <c r="AI1695" i="4"/>
  <c r="AJ1296" i="4"/>
  <c r="AH1538" i="4"/>
  <c r="AH1526" i="4"/>
  <c r="AH1718" i="4"/>
  <c r="AI1718" i="4"/>
  <c r="AI1654" i="4"/>
  <c r="AH1640" i="4"/>
  <c r="AI1640" i="4"/>
  <c r="AH1626" i="4"/>
  <c r="AI1626" i="4"/>
  <c r="AI1622" i="4"/>
  <c r="AI1608" i="4"/>
  <c r="AH1602" i="4"/>
  <c r="AI1602" i="4"/>
  <c r="AH1686" i="4"/>
  <c r="AI1686" i="4"/>
  <c r="AH1625" i="4"/>
  <c r="AI1625" i="4"/>
  <c r="AO1444" i="4"/>
  <c r="AH1650" i="4"/>
  <c r="AI1650" i="4"/>
  <c r="AR1417" i="4"/>
  <c r="AI1681" i="4"/>
  <c r="AI1661" i="4"/>
  <c r="AH1641" i="4"/>
  <c r="AI1641" i="4"/>
  <c r="AH1618" i="4"/>
  <c r="AI1618" i="4"/>
  <c r="AH1582" i="4"/>
  <c r="AH1566" i="4"/>
  <c r="AH1550" i="4"/>
  <c r="AH1534" i="4"/>
  <c r="AH1518" i="4"/>
  <c r="AH1502" i="4"/>
  <c r="AH1486" i="4"/>
  <c r="AH1470" i="4"/>
  <c r="AH1707" i="4"/>
  <c r="AH1675" i="4"/>
  <c r="AI1658" i="4"/>
  <c r="AI1652" i="4"/>
  <c r="AH1609" i="4"/>
  <c r="AI1609" i="4"/>
  <c r="AH1698" i="4"/>
  <c r="AI1698" i="4"/>
  <c r="AH1689" i="4"/>
  <c r="AI1689" i="4"/>
  <c r="AH1666" i="4"/>
  <c r="AI1666" i="4"/>
  <c r="AH1580" i="4"/>
  <c r="AH1576" i="4"/>
  <c r="AH1572" i="4"/>
  <c r="AH1568" i="4"/>
  <c r="AH1564" i="4"/>
  <c r="AH1560" i="4"/>
  <c r="AH1556" i="4"/>
  <c r="AH1552" i="4"/>
  <c r="AH1548" i="4"/>
  <c r="AH1544" i="4"/>
  <c r="AH1540" i="4"/>
  <c r="AH1536" i="4"/>
  <c r="AH1532" i="4"/>
  <c r="AH1528" i="4"/>
  <c r="AH1524" i="4"/>
  <c r="AH1520" i="4"/>
  <c r="AH1516" i="4"/>
  <c r="AH1512" i="4"/>
  <c r="AH1508" i="4"/>
  <c r="AH1504" i="4"/>
  <c r="AH1500" i="4"/>
  <c r="AH1496" i="4"/>
  <c r="AH1492" i="4"/>
  <c r="AH1488" i="4"/>
  <c r="AH1484" i="4"/>
  <c r="AH1480" i="4"/>
  <c r="AH1476" i="4"/>
  <c r="AH1472" i="4"/>
  <c r="AH1468" i="4"/>
  <c r="AI1712" i="4"/>
  <c r="AI1696" i="4"/>
  <c r="AI1680" i="4"/>
  <c r="AI1632" i="4"/>
  <c r="AI1720" i="4"/>
  <c r="AI1583" i="4"/>
  <c r="AI1581" i="4"/>
  <c r="AI1579" i="4"/>
  <c r="AI1577" i="4"/>
  <c r="AI1575" i="4"/>
  <c r="AI1573" i="4"/>
  <c r="AI1571" i="4"/>
  <c r="AI1569" i="4"/>
  <c r="AI1567" i="4"/>
  <c r="AI1565" i="4"/>
  <c r="AI1563" i="4"/>
  <c r="AI1561" i="4"/>
  <c r="AI1559" i="4"/>
  <c r="AI1557" i="4"/>
  <c r="AI1555" i="4"/>
  <c r="AI1553" i="4"/>
  <c r="AI1551" i="4"/>
  <c r="AI1549" i="4"/>
  <c r="AI1547" i="4"/>
  <c r="AI1545" i="4"/>
  <c r="AI1543" i="4"/>
  <c r="AI1541" i="4"/>
  <c r="AI1539" i="4"/>
  <c r="AI1537" i="4"/>
  <c r="AI1535" i="4"/>
  <c r="AI1533" i="4"/>
  <c r="AI1531" i="4"/>
  <c r="AI1529" i="4"/>
  <c r="AI1527" i="4"/>
  <c r="AI1525" i="4"/>
  <c r="AI1523" i="4"/>
  <c r="AI1521" i="4"/>
  <c r="AI1519" i="4"/>
  <c r="AI1517" i="4"/>
  <c r="AI1515" i="4"/>
  <c r="AI1513" i="4"/>
  <c r="AI1511" i="4"/>
  <c r="AI1509" i="4"/>
  <c r="AI1507" i="4"/>
  <c r="AI1505" i="4"/>
  <c r="AI1503" i="4"/>
  <c r="AI1501" i="4"/>
  <c r="AI1499" i="4"/>
  <c r="AI1497" i="4"/>
  <c r="AI1495" i="4"/>
  <c r="AI1493" i="4"/>
  <c r="AI1491" i="4"/>
  <c r="AI1489" i="4"/>
  <c r="AI1487" i="4"/>
  <c r="AI1485" i="4"/>
  <c r="AI1483" i="4"/>
  <c r="AI1481" i="4"/>
  <c r="AI1479" i="4"/>
  <c r="AI1477" i="4"/>
  <c r="AI1475" i="4"/>
  <c r="AI1473" i="4"/>
  <c r="AI1471" i="4"/>
  <c r="AI1469" i="4"/>
  <c r="AI1467" i="4"/>
  <c r="AI1465" i="4"/>
  <c r="AH1464" i="4"/>
  <c r="AR1324" i="4"/>
  <c r="AR1444" i="4" s="1"/>
  <c r="AH1127" i="4"/>
  <c r="AH1102" i="4"/>
  <c r="AN1011" i="4"/>
  <c r="AN1131" i="4" s="1"/>
  <c r="AM1011" i="4"/>
  <c r="AM1131" i="4" s="1"/>
  <c r="AL1011" i="4"/>
  <c r="AL1131" i="4" s="1"/>
  <c r="Q1166" i="4" s="1"/>
  <c r="AK1011" i="4"/>
  <c r="AK1131" i="4" s="1"/>
  <c r="B1166" i="4" s="1"/>
  <c r="AI1011" i="4"/>
  <c r="AJ1011" i="4" s="1"/>
  <c r="AJ1131" i="4" s="1"/>
  <c r="B1165" i="4" s="1"/>
  <c r="AG1011" i="4"/>
  <c r="AI1721" i="4" l="1"/>
  <c r="AI1584" i="4"/>
  <c r="AH1721" i="4"/>
  <c r="B1167" i="4"/>
  <c r="AH1584" i="4"/>
  <c r="AK1297" i="4"/>
  <c r="B1301" i="4" s="1"/>
  <c r="AH1011" i="4"/>
  <c r="AH1131" i="4" s="1"/>
  <c r="B1163" i="4" s="1"/>
  <c r="AG866" i="4"/>
  <c r="AL866" i="4" s="1"/>
  <c r="AH866" i="4"/>
  <c r="AI866" i="4"/>
  <c r="AJ866" i="4"/>
  <c r="AM866" i="4"/>
  <c r="AG867" i="4"/>
  <c r="AH867" i="4"/>
  <c r="AI867" i="4"/>
  <c r="AJ867" i="4"/>
  <c r="AM867" i="4"/>
  <c r="AG868" i="4"/>
  <c r="AH868" i="4"/>
  <c r="AI868" i="4"/>
  <c r="AJ868" i="4"/>
  <c r="AM868" i="4"/>
  <c r="AG869" i="4"/>
  <c r="AH869" i="4"/>
  <c r="AI869" i="4"/>
  <c r="AJ869" i="4"/>
  <c r="AM869" i="4"/>
  <c r="AG870" i="4"/>
  <c r="AH870" i="4"/>
  <c r="AI870" i="4"/>
  <c r="AJ870" i="4"/>
  <c r="AM870" i="4"/>
  <c r="AG871" i="4"/>
  <c r="AH871" i="4"/>
  <c r="AI871" i="4"/>
  <c r="AJ871" i="4"/>
  <c r="AM871" i="4"/>
  <c r="AG872" i="4"/>
  <c r="AH872" i="4"/>
  <c r="AI872" i="4"/>
  <c r="AJ872" i="4"/>
  <c r="AM872" i="4"/>
  <c r="AG873" i="4"/>
  <c r="AH873" i="4"/>
  <c r="AI873" i="4"/>
  <c r="AJ873" i="4"/>
  <c r="AM873" i="4"/>
  <c r="AG874" i="4"/>
  <c r="AH874" i="4"/>
  <c r="AI874" i="4"/>
  <c r="AJ874" i="4"/>
  <c r="AM874" i="4"/>
  <c r="AG875" i="4"/>
  <c r="AH875" i="4"/>
  <c r="AI875" i="4"/>
  <c r="AJ875" i="4"/>
  <c r="AM875" i="4"/>
  <c r="AG876" i="4"/>
  <c r="AH876" i="4"/>
  <c r="AI876" i="4"/>
  <c r="AJ876" i="4"/>
  <c r="AM876" i="4"/>
  <c r="AG877" i="4"/>
  <c r="AH877" i="4"/>
  <c r="AI877" i="4"/>
  <c r="AJ877" i="4"/>
  <c r="AM877" i="4"/>
  <c r="AG878" i="4"/>
  <c r="AH878" i="4"/>
  <c r="AI878" i="4"/>
  <c r="AJ878" i="4"/>
  <c r="AM878" i="4"/>
  <c r="AG879" i="4"/>
  <c r="AH879" i="4"/>
  <c r="AI879" i="4"/>
  <c r="AJ879" i="4"/>
  <c r="AL879" i="4"/>
  <c r="AM879" i="4"/>
  <c r="AG880" i="4"/>
  <c r="AL880" i="4" s="1"/>
  <c r="AH880" i="4"/>
  <c r="AI880" i="4"/>
  <c r="AJ880" i="4"/>
  <c r="AM880" i="4"/>
  <c r="AG881" i="4"/>
  <c r="AH881" i="4"/>
  <c r="AI881" i="4"/>
  <c r="AJ881" i="4"/>
  <c r="AM881" i="4"/>
  <c r="AG882" i="4"/>
  <c r="AH882" i="4"/>
  <c r="AI882" i="4"/>
  <c r="AJ882" i="4"/>
  <c r="AL882" i="4"/>
  <c r="AM882" i="4"/>
  <c r="AG883" i="4"/>
  <c r="AH883" i="4"/>
  <c r="AI883" i="4"/>
  <c r="AJ883" i="4"/>
  <c r="AM883" i="4"/>
  <c r="AG884" i="4"/>
  <c r="AH884" i="4"/>
  <c r="AI884" i="4"/>
  <c r="AJ884" i="4"/>
  <c r="AM884" i="4"/>
  <c r="AG885" i="4"/>
  <c r="AH885" i="4"/>
  <c r="AI885" i="4"/>
  <c r="AJ885" i="4"/>
  <c r="AL885" i="4"/>
  <c r="AM885" i="4"/>
  <c r="AG886" i="4"/>
  <c r="AH886" i="4"/>
  <c r="AI886" i="4"/>
  <c r="AJ886" i="4"/>
  <c r="AM886" i="4"/>
  <c r="AG887" i="4"/>
  <c r="AH887" i="4"/>
  <c r="AI887" i="4"/>
  <c r="AJ887" i="4"/>
  <c r="AM887" i="4"/>
  <c r="AG888" i="4"/>
  <c r="AH888" i="4"/>
  <c r="AI888" i="4"/>
  <c r="AJ888" i="4"/>
  <c r="AM888" i="4"/>
  <c r="AG889" i="4"/>
  <c r="AH889" i="4"/>
  <c r="AI889" i="4"/>
  <c r="AJ889" i="4"/>
  <c r="AM889" i="4"/>
  <c r="AG890" i="4"/>
  <c r="AH890" i="4"/>
  <c r="AI890" i="4"/>
  <c r="AJ890" i="4"/>
  <c r="AL890" i="4"/>
  <c r="AM890" i="4"/>
  <c r="AG891" i="4"/>
  <c r="AH891" i="4"/>
  <c r="AI891" i="4"/>
  <c r="AJ891" i="4"/>
  <c r="AM891" i="4"/>
  <c r="AG892" i="4"/>
  <c r="AH892" i="4"/>
  <c r="AI892" i="4"/>
  <c r="AJ892" i="4"/>
  <c r="AM892" i="4"/>
  <c r="AG893" i="4"/>
  <c r="AH893" i="4"/>
  <c r="AI893" i="4"/>
  <c r="AJ893" i="4"/>
  <c r="AL893" i="4"/>
  <c r="AM893" i="4"/>
  <c r="AG894" i="4"/>
  <c r="AH894" i="4"/>
  <c r="AI894" i="4"/>
  <c r="AJ894" i="4"/>
  <c r="AM894" i="4"/>
  <c r="AG895" i="4"/>
  <c r="AH895" i="4"/>
  <c r="AL895" i="4" s="1"/>
  <c r="AI895" i="4"/>
  <c r="AJ895" i="4"/>
  <c r="AM895" i="4"/>
  <c r="AG896" i="4"/>
  <c r="AH896" i="4"/>
  <c r="AI896" i="4"/>
  <c r="AJ896" i="4"/>
  <c r="AM896" i="4"/>
  <c r="AG897" i="4"/>
  <c r="AH897" i="4"/>
  <c r="AI897" i="4"/>
  <c r="AJ897" i="4"/>
  <c r="AM897" i="4"/>
  <c r="AG898" i="4"/>
  <c r="AH898" i="4"/>
  <c r="AI898" i="4"/>
  <c r="AJ898" i="4"/>
  <c r="AM898" i="4"/>
  <c r="AG899" i="4"/>
  <c r="AH899" i="4"/>
  <c r="AI899" i="4"/>
  <c r="AJ899" i="4"/>
  <c r="AM899" i="4"/>
  <c r="AG900" i="4"/>
  <c r="AH900" i="4"/>
  <c r="AI900" i="4"/>
  <c r="AJ900" i="4"/>
  <c r="AM900" i="4"/>
  <c r="AG901" i="4"/>
  <c r="AH901" i="4"/>
  <c r="AI901" i="4"/>
  <c r="AJ901" i="4"/>
  <c r="AM901" i="4"/>
  <c r="AG902" i="4"/>
  <c r="AH902" i="4"/>
  <c r="AI902" i="4"/>
  <c r="AJ902" i="4"/>
  <c r="AM902" i="4"/>
  <c r="AG903" i="4"/>
  <c r="AL903" i="4" s="1"/>
  <c r="AH903" i="4"/>
  <c r="AI903" i="4"/>
  <c r="AJ903" i="4"/>
  <c r="AM903" i="4"/>
  <c r="AG904" i="4"/>
  <c r="AH904" i="4"/>
  <c r="AI904" i="4"/>
  <c r="AJ904" i="4"/>
  <c r="AM904" i="4"/>
  <c r="AG905" i="4"/>
  <c r="AH905" i="4"/>
  <c r="AI905" i="4"/>
  <c r="AJ905" i="4"/>
  <c r="AM905" i="4"/>
  <c r="AG906" i="4"/>
  <c r="AL906" i="4" s="1"/>
  <c r="AH906" i="4"/>
  <c r="AI906" i="4"/>
  <c r="AJ906" i="4"/>
  <c r="AM906" i="4"/>
  <c r="AG907" i="4"/>
  <c r="AH907" i="4"/>
  <c r="AI907" i="4"/>
  <c r="AJ907" i="4"/>
  <c r="AM907" i="4"/>
  <c r="AG908" i="4"/>
  <c r="AH908" i="4"/>
  <c r="AI908" i="4"/>
  <c r="AJ908" i="4"/>
  <c r="AM908" i="4"/>
  <c r="AG909" i="4"/>
  <c r="AH909" i="4"/>
  <c r="AI909" i="4"/>
  <c r="AJ909" i="4"/>
  <c r="AM909" i="4"/>
  <c r="AG910" i="4"/>
  <c r="AH910" i="4"/>
  <c r="AI910" i="4"/>
  <c r="AJ910" i="4"/>
  <c r="AM910" i="4"/>
  <c r="AG911" i="4"/>
  <c r="AH911" i="4"/>
  <c r="AI911" i="4"/>
  <c r="AJ911" i="4"/>
  <c r="AM911" i="4"/>
  <c r="AG912" i="4"/>
  <c r="AH912" i="4"/>
  <c r="AI912" i="4"/>
  <c r="AJ912" i="4"/>
  <c r="AM912" i="4"/>
  <c r="AG913" i="4"/>
  <c r="AH913" i="4"/>
  <c r="AI913" i="4"/>
  <c r="AJ913" i="4"/>
  <c r="AM913" i="4"/>
  <c r="AG914" i="4"/>
  <c r="AL914" i="4" s="1"/>
  <c r="AH914" i="4"/>
  <c r="AI914" i="4"/>
  <c r="AJ914" i="4"/>
  <c r="AM914" i="4"/>
  <c r="AG915" i="4"/>
  <c r="AH915" i="4"/>
  <c r="AI915" i="4"/>
  <c r="AJ915" i="4"/>
  <c r="AM915" i="4"/>
  <c r="AG916" i="4"/>
  <c r="AH916" i="4"/>
  <c r="AI916" i="4"/>
  <c r="AJ916" i="4"/>
  <c r="AM916" i="4"/>
  <c r="AG917" i="4"/>
  <c r="AH917" i="4"/>
  <c r="AI917" i="4"/>
  <c r="AJ917" i="4"/>
  <c r="AM917" i="4"/>
  <c r="AG918" i="4"/>
  <c r="AH918" i="4"/>
  <c r="AI918" i="4"/>
  <c r="AJ918" i="4"/>
  <c r="AM918" i="4"/>
  <c r="AG919" i="4"/>
  <c r="AH919" i="4"/>
  <c r="AI919" i="4"/>
  <c r="AJ919" i="4"/>
  <c r="AM919" i="4"/>
  <c r="AG920" i="4"/>
  <c r="AH920" i="4"/>
  <c r="AI920" i="4"/>
  <c r="AJ920" i="4"/>
  <c r="AM920" i="4"/>
  <c r="AG921" i="4"/>
  <c r="AH921" i="4"/>
  <c r="AI921" i="4"/>
  <c r="AJ921" i="4"/>
  <c r="AM921" i="4"/>
  <c r="AG922" i="4"/>
  <c r="AH922" i="4"/>
  <c r="AI922" i="4"/>
  <c r="AJ922" i="4"/>
  <c r="AM922" i="4"/>
  <c r="AG923" i="4"/>
  <c r="AH923" i="4"/>
  <c r="AI923" i="4"/>
  <c r="AJ923" i="4"/>
  <c r="AM923" i="4"/>
  <c r="AG924" i="4"/>
  <c r="AH924" i="4"/>
  <c r="AI924" i="4"/>
  <c r="AJ924" i="4"/>
  <c r="AM924" i="4"/>
  <c r="AG925" i="4"/>
  <c r="AL925" i="4" s="1"/>
  <c r="AH925" i="4"/>
  <c r="AI925" i="4"/>
  <c r="AJ925" i="4"/>
  <c r="AM925" i="4"/>
  <c r="AG926" i="4"/>
  <c r="AH926" i="4"/>
  <c r="AI926" i="4"/>
  <c r="AJ926" i="4"/>
  <c r="AM926" i="4"/>
  <c r="AG927" i="4"/>
  <c r="AH927" i="4"/>
  <c r="AI927" i="4"/>
  <c r="AJ927" i="4"/>
  <c r="AL927" i="4"/>
  <c r="AM927" i="4"/>
  <c r="AG928" i="4"/>
  <c r="AH928" i="4"/>
  <c r="AI928" i="4"/>
  <c r="AJ928" i="4"/>
  <c r="AM928" i="4"/>
  <c r="AG929" i="4"/>
  <c r="AH929" i="4"/>
  <c r="AI929" i="4"/>
  <c r="AJ929" i="4"/>
  <c r="AM929" i="4"/>
  <c r="AG930" i="4"/>
  <c r="AH930" i="4"/>
  <c r="AI930" i="4"/>
  <c r="AJ930" i="4"/>
  <c r="AM930" i="4"/>
  <c r="AG931" i="4"/>
  <c r="AH931" i="4"/>
  <c r="AI931" i="4"/>
  <c r="AJ931" i="4"/>
  <c r="AM931" i="4"/>
  <c r="AG932" i="4"/>
  <c r="AH932" i="4"/>
  <c r="AI932" i="4"/>
  <c r="AJ932" i="4"/>
  <c r="AM932" i="4"/>
  <c r="AG933" i="4"/>
  <c r="AH933" i="4"/>
  <c r="AI933" i="4"/>
  <c r="AJ933" i="4"/>
  <c r="AM933" i="4"/>
  <c r="AG934" i="4"/>
  <c r="AH934" i="4"/>
  <c r="AI934" i="4"/>
  <c r="AJ934" i="4"/>
  <c r="AM934" i="4"/>
  <c r="AG935" i="4"/>
  <c r="AH935" i="4"/>
  <c r="AI935" i="4"/>
  <c r="AJ935" i="4"/>
  <c r="AL935" i="4" s="1"/>
  <c r="AM935" i="4"/>
  <c r="AG936" i="4"/>
  <c r="AL936" i="4" s="1"/>
  <c r="AH936" i="4"/>
  <c r="AI936" i="4"/>
  <c r="AJ936" i="4"/>
  <c r="AM936" i="4"/>
  <c r="AG937" i="4"/>
  <c r="AH937" i="4"/>
  <c r="AI937" i="4"/>
  <c r="AJ937" i="4"/>
  <c r="AM937" i="4"/>
  <c r="AG938" i="4"/>
  <c r="AH938" i="4"/>
  <c r="AI938" i="4"/>
  <c r="AJ938" i="4"/>
  <c r="AM938" i="4"/>
  <c r="AG939" i="4"/>
  <c r="AH939" i="4"/>
  <c r="AI939" i="4"/>
  <c r="AJ939" i="4"/>
  <c r="AM939" i="4"/>
  <c r="AG940" i="4"/>
  <c r="AH940" i="4"/>
  <c r="AI940" i="4"/>
  <c r="AJ940" i="4"/>
  <c r="AM940" i="4"/>
  <c r="AG941" i="4"/>
  <c r="AH941" i="4"/>
  <c r="AI941" i="4"/>
  <c r="AJ941" i="4"/>
  <c r="AM941" i="4"/>
  <c r="AG942" i="4"/>
  <c r="AH942" i="4"/>
  <c r="AI942" i="4"/>
  <c r="AJ942" i="4"/>
  <c r="AM942" i="4"/>
  <c r="AG943" i="4"/>
  <c r="AH943" i="4"/>
  <c r="AI943" i="4"/>
  <c r="AJ943" i="4"/>
  <c r="AM943" i="4"/>
  <c r="AG944" i="4"/>
  <c r="AH944" i="4"/>
  <c r="AI944" i="4"/>
  <c r="AJ944" i="4"/>
  <c r="AM944" i="4"/>
  <c r="AG945" i="4"/>
  <c r="AH945" i="4"/>
  <c r="AI945" i="4"/>
  <c r="AJ945" i="4"/>
  <c r="AM945" i="4"/>
  <c r="AG946" i="4"/>
  <c r="AH946" i="4"/>
  <c r="AI946" i="4"/>
  <c r="AJ946" i="4"/>
  <c r="AL946" i="4"/>
  <c r="AM946" i="4"/>
  <c r="AG947" i="4"/>
  <c r="AH947" i="4"/>
  <c r="AI947" i="4"/>
  <c r="AJ947" i="4"/>
  <c r="AM947" i="4"/>
  <c r="AG948" i="4"/>
  <c r="AH948" i="4"/>
  <c r="AI948" i="4"/>
  <c r="AJ948" i="4"/>
  <c r="AM948" i="4"/>
  <c r="AG949" i="4"/>
  <c r="AH949" i="4"/>
  <c r="AI949" i="4"/>
  <c r="AJ949" i="4"/>
  <c r="AL949" i="4"/>
  <c r="AM949" i="4"/>
  <c r="AG950" i="4"/>
  <c r="AH950" i="4"/>
  <c r="AI950" i="4"/>
  <c r="AJ950" i="4"/>
  <c r="AM950" i="4"/>
  <c r="AG951" i="4"/>
  <c r="AH951" i="4"/>
  <c r="AI951" i="4"/>
  <c r="AJ951" i="4"/>
  <c r="AM951" i="4"/>
  <c r="AG952" i="4"/>
  <c r="AH952" i="4"/>
  <c r="AI952" i="4"/>
  <c r="AJ952" i="4"/>
  <c r="AM952" i="4"/>
  <c r="AG953" i="4"/>
  <c r="AH953" i="4"/>
  <c r="AI953" i="4"/>
  <c r="AJ953" i="4"/>
  <c r="AM953" i="4"/>
  <c r="AG954" i="4"/>
  <c r="AH954" i="4"/>
  <c r="AI954" i="4"/>
  <c r="AJ954" i="4"/>
  <c r="AM954" i="4"/>
  <c r="AG955" i="4"/>
  <c r="AH955" i="4"/>
  <c r="AI955" i="4"/>
  <c r="AJ955" i="4"/>
  <c r="AM955" i="4"/>
  <c r="AG956" i="4"/>
  <c r="AH956" i="4"/>
  <c r="AI956" i="4"/>
  <c r="AJ956" i="4"/>
  <c r="AM956" i="4"/>
  <c r="AG957" i="4"/>
  <c r="AH957" i="4"/>
  <c r="AI957" i="4"/>
  <c r="AJ957" i="4"/>
  <c r="AL957" i="4"/>
  <c r="AM957" i="4"/>
  <c r="AG958" i="4"/>
  <c r="AH958" i="4"/>
  <c r="AI958" i="4"/>
  <c r="AJ958" i="4"/>
  <c r="AM958" i="4"/>
  <c r="AG959" i="4"/>
  <c r="AH959" i="4"/>
  <c r="AI959" i="4"/>
  <c r="AJ959" i="4"/>
  <c r="AM959" i="4"/>
  <c r="AG960" i="4"/>
  <c r="AH960" i="4"/>
  <c r="AI960" i="4"/>
  <c r="AJ960" i="4"/>
  <c r="AM960" i="4"/>
  <c r="AG961" i="4"/>
  <c r="AH961" i="4"/>
  <c r="AI961" i="4"/>
  <c r="AJ961" i="4"/>
  <c r="AM961" i="4"/>
  <c r="AG962" i="4"/>
  <c r="AH962" i="4"/>
  <c r="AI962" i="4"/>
  <c r="AJ962" i="4"/>
  <c r="AM962" i="4"/>
  <c r="AG963" i="4"/>
  <c r="AH963" i="4"/>
  <c r="AI963" i="4"/>
  <c r="AJ963" i="4"/>
  <c r="AM963" i="4"/>
  <c r="AG964" i="4"/>
  <c r="AH964" i="4"/>
  <c r="AI964" i="4"/>
  <c r="AJ964" i="4"/>
  <c r="AM964" i="4"/>
  <c r="AG965" i="4"/>
  <c r="AH965" i="4"/>
  <c r="AI965" i="4"/>
  <c r="AJ965" i="4"/>
  <c r="AM965" i="4"/>
  <c r="AG966" i="4"/>
  <c r="AH966" i="4"/>
  <c r="AI966" i="4"/>
  <c r="AJ966" i="4"/>
  <c r="AM966" i="4"/>
  <c r="AG967" i="4"/>
  <c r="AL967" i="4" s="1"/>
  <c r="AH967" i="4"/>
  <c r="AI967" i="4"/>
  <c r="AJ967" i="4"/>
  <c r="AM967" i="4"/>
  <c r="AG968" i="4"/>
  <c r="AH968" i="4"/>
  <c r="AI968" i="4"/>
  <c r="AJ968" i="4"/>
  <c r="AM968" i="4"/>
  <c r="AG969" i="4"/>
  <c r="AH969" i="4"/>
  <c r="AI969" i="4"/>
  <c r="AJ969" i="4"/>
  <c r="AM969" i="4"/>
  <c r="AG970" i="4"/>
  <c r="AL970" i="4" s="1"/>
  <c r="AH970" i="4"/>
  <c r="AI970" i="4"/>
  <c r="AJ970" i="4"/>
  <c r="AM970" i="4"/>
  <c r="AG971" i="4"/>
  <c r="AH971" i="4"/>
  <c r="AI971" i="4"/>
  <c r="AJ971" i="4"/>
  <c r="AM971" i="4"/>
  <c r="AG972" i="4"/>
  <c r="AH972" i="4"/>
  <c r="AI972" i="4"/>
  <c r="AJ972" i="4"/>
  <c r="AM972" i="4"/>
  <c r="AG973" i="4"/>
  <c r="AH973" i="4"/>
  <c r="AI973" i="4"/>
  <c r="AJ973" i="4"/>
  <c r="AM973" i="4"/>
  <c r="AG974" i="4"/>
  <c r="AH974" i="4"/>
  <c r="AI974" i="4"/>
  <c r="AJ974" i="4"/>
  <c r="AM974" i="4"/>
  <c r="AG975" i="4"/>
  <c r="AH975" i="4"/>
  <c r="AI975" i="4"/>
  <c r="AJ975" i="4"/>
  <c r="AM975" i="4"/>
  <c r="AG976" i="4"/>
  <c r="AH976" i="4"/>
  <c r="AI976" i="4"/>
  <c r="AJ976" i="4"/>
  <c r="AM976" i="4"/>
  <c r="AG977" i="4"/>
  <c r="AH977" i="4"/>
  <c r="AI977" i="4"/>
  <c r="AJ977" i="4"/>
  <c r="AM977" i="4"/>
  <c r="AG978" i="4"/>
  <c r="AH978" i="4"/>
  <c r="AI978" i="4"/>
  <c r="AJ978" i="4"/>
  <c r="AM978" i="4"/>
  <c r="AG979" i="4"/>
  <c r="AH979" i="4"/>
  <c r="AI979" i="4"/>
  <c r="AJ979" i="4"/>
  <c r="AM979" i="4"/>
  <c r="AG980" i="4"/>
  <c r="AH980" i="4"/>
  <c r="AI980" i="4"/>
  <c r="AJ980" i="4"/>
  <c r="AM980" i="4"/>
  <c r="AG981" i="4"/>
  <c r="AL981" i="4" s="1"/>
  <c r="AH981" i="4"/>
  <c r="AI981" i="4"/>
  <c r="AJ981" i="4"/>
  <c r="AM981" i="4"/>
  <c r="AG982" i="4"/>
  <c r="AH982" i="4"/>
  <c r="AI982" i="4"/>
  <c r="AJ982" i="4"/>
  <c r="AM982" i="4"/>
  <c r="AG983" i="4"/>
  <c r="AH983" i="4"/>
  <c r="AI983" i="4"/>
  <c r="AJ983" i="4"/>
  <c r="AM983" i="4"/>
  <c r="AG984" i="4"/>
  <c r="AH984" i="4"/>
  <c r="AI984" i="4"/>
  <c r="AJ984" i="4"/>
  <c r="AM984" i="4"/>
  <c r="AM865" i="4"/>
  <c r="AJ865" i="4"/>
  <c r="AI865" i="4"/>
  <c r="AH865" i="4"/>
  <c r="AG865" i="4"/>
  <c r="AG846" i="4"/>
  <c r="B852" i="4" s="1"/>
  <c r="AG726" i="4"/>
  <c r="AH726" i="4"/>
  <c r="AG727" i="4"/>
  <c r="AH727" i="4"/>
  <c r="AG728" i="4"/>
  <c r="AH728" i="4"/>
  <c r="AG729" i="4"/>
  <c r="AH729" i="4"/>
  <c r="AG730" i="4"/>
  <c r="AH730" i="4"/>
  <c r="AG731" i="4"/>
  <c r="AH731" i="4"/>
  <c r="AG732" i="4"/>
  <c r="AH732" i="4"/>
  <c r="AG733" i="4"/>
  <c r="AJ733" i="4" s="1"/>
  <c r="AH733" i="4"/>
  <c r="AG734" i="4"/>
  <c r="AH734" i="4"/>
  <c r="AG735" i="4"/>
  <c r="AH735" i="4"/>
  <c r="AG736" i="4"/>
  <c r="AH736" i="4"/>
  <c r="AG737" i="4"/>
  <c r="AJ737" i="4" s="1"/>
  <c r="AH737" i="4"/>
  <c r="AG738" i="4"/>
  <c r="AH738" i="4"/>
  <c r="AG739" i="4"/>
  <c r="AH739" i="4"/>
  <c r="AG740" i="4"/>
  <c r="AH740" i="4"/>
  <c r="AG741" i="4"/>
  <c r="AH741" i="4"/>
  <c r="AG742" i="4"/>
  <c r="AH742" i="4"/>
  <c r="AG743" i="4"/>
  <c r="AH743" i="4"/>
  <c r="AG744" i="4"/>
  <c r="AH744" i="4"/>
  <c r="AG745" i="4"/>
  <c r="AH745" i="4"/>
  <c r="AJ745" i="4" s="1"/>
  <c r="AG746" i="4"/>
  <c r="AH746" i="4"/>
  <c r="AG747" i="4"/>
  <c r="AH747" i="4"/>
  <c r="AG748" i="4"/>
  <c r="AH748" i="4"/>
  <c r="AG749" i="4"/>
  <c r="AH749" i="4"/>
  <c r="AJ749" i="4"/>
  <c r="AG750" i="4"/>
  <c r="AH750" i="4"/>
  <c r="AG751" i="4"/>
  <c r="AH751" i="4"/>
  <c r="AG752" i="4"/>
  <c r="AH752" i="4"/>
  <c r="AG753" i="4"/>
  <c r="AH753" i="4"/>
  <c r="AG754" i="4"/>
  <c r="AH754" i="4"/>
  <c r="AG755" i="4"/>
  <c r="AH755" i="4"/>
  <c r="AG756" i="4"/>
  <c r="AH756" i="4"/>
  <c r="AG757" i="4"/>
  <c r="AH757" i="4"/>
  <c r="AJ757" i="4"/>
  <c r="AG758" i="4"/>
  <c r="AH758" i="4"/>
  <c r="AG759" i="4"/>
  <c r="AH759" i="4"/>
  <c r="AG760" i="4"/>
  <c r="AH760" i="4"/>
  <c r="AG761" i="4"/>
  <c r="AH761" i="4"/>
  <c r="AG762" i="4"/>
  <c r="AH762" i="4"/>
  <c r="AG763" i="4"/>
  <c r="AH763" i="4"/>
  <c r="AG764" i="4"/>
  <c r="AH764" i="4"/>
  <c r="AG765" i="4"/>
  <c r="AH765" i="4"/>
  <c r="AJ765" i="4"/>
  <c r="AG766" i="4"/>
  <c r="AH766" i="4"/>
  <c r="AG767" i="4"/>
  <c r="AH767" i="4"/>
  <c r="AG768" i="4"/>
  <c r="AH768" i="4"/>
  <c r="AG769" i="4"/>
  <c r="AH769" i="4"/>
  <c r="AJ769" i="4"/>
  <c r="AG770" i="4"/>
  <c r="AH770" i="4"/>
  <c r="AG771" i="4"/>
  <c r="AH771" i="4"/>
  <c r="AG772" i="4"/>
  <c r="AH772" i="4"/>
  <c r="AG773" i="4"/>
  <c r="AH773" i="4"/>
  <c r="AG774" i="4"/>
  <c r="AH774" i="4"/>
  <c r="AG775" i="4"/>
  <c r="AH775" i="4"/>
  <c r="AG776" i="4"/>
  <c r="AH776" i="4"/>
  <c r="AG777" i="4"/>
  <c r="AH777" i="4"/>
  <c r="AJ777" i="4"/>
  <c r="AG778" i="4"/>
  <c r="AH778" i="4"/>
  <c r="AG779" i="4"/>
  <c r="AH779" i="4"/>
  <c r="AG780" i="4"/>
  <c r="AH780" i="4"/>
  <c r="AG781" i="4"/>
  <c r="AJ781" i="4" s="1"/>
  <c r="AH781" i="4"/>
  <c r="AG782" i="4"/>
  <c r="AH782" i="4"/>
  <c r="AG783" i="4"/>
  <c r="AH783" i="4"/>
  <c r="AG784" i="4"/>
  <c r="AH784" i="4"/>
  <c r="AG785" i="4"/>
  <c r="AH785" i="4"/>
  <c r="AG786" i="4"/>
  <c r="AH786" i="4"/>
  <c r="AG787" i="4"/>
  <c r="AH787" i="4"/>
  <c r="AG788" i="4"/>
  <c r="AH788" i="4"/>
  <c r="AG789" i="4"/>
  <c r="AJ789" i="4" s="1"/>
  <c r="AH789" i="4"/>
  <c r="AG790" i="4"/>
  <c r="AH790" i="4"/>
  <c r="AG791" i="4"/>
  <c r="AH791" i="4"/>
  <c r="AG792" i="4"/>
  <c r="AH792" i="4"/>
  <c r="AG793" i="4"/>
  <c r="AH793" i="4"/>
  <c r="AG794" i="4"/>
  <c r="AH794" i="4"/>
  <c r="AG795" i="4"/>
  <c r="AH795" i="4"/>
  <c r="AG796" i="4"/>
  <c r="AH796" i="4"/>
  <c r="AG797" i="4"/>
  <c r="AH797" i="4"/>
  <c r="AG798" i="4"/>
  <c r="AH798" i="4"/>
  <c r="AG799" i="4"/>
  <c r="AH799" i="4"/>
  <c r="AG800" i="4"/>
  <c r="AH800" i="4"/>
  <c r="AG801" i="4"/>
  <c r="AJ801" i="4" s="1"/>
  <c r="AH801" i="4"/>
  <c r="AG802" i="4"/>
  <c r="AH802" i="4"/>
  <c r="AG803" i="4"/>
  <c r="AH803" i="4"/>
  <c r="AG804" i="4"/>
  <c r="AH804" i="4"/>
  <c r="AG805" i="4"/>
  <c r="AH805" i="4"/>
  <c r="AG806" i="4"/>
  <c r="AH806" i="4"/>
  <c r="AG807" i="4"/>
  <c r="AH807" i="4"/>
  <c r="AG808" i="4"/>
  <c r="AH808" i="4"/>
  <c r="AG809" i="4"/>
  <c r="AH809" i="4"/>
  <c r="AJ809" i="4"/>
  <c r="AG810" i="4"/>
  <c r="AH810" i="4"/>
  <c r="AG811" i="4"/>
  <c r="AH811" i="4"/>
  <c r="AG812" i="4"/>
  <c r="AH812" i="4"/>
  <c r="AG813" i="4"/>
  <c r="AH813" i="4"/>
  <c r="AJ813" i="4" s="1"/>
  <c r="AG814" i="4"/>
  <c r="AH814" i="4"/>
  <c r="AG815" i="4"/>
  <c r="AH815" i="4"/>
  <c r="AG816" i="4"/>
  <c r="AH816" i="4"/>
  <c r="AG817" i="4"/>
  <c r="AH817" i="4"/>
  <c r="AG818" i="4"/>
  <c r="AH818" i="4"/>
  <c r="AG819" i="4"/>
  <c r="AH819" i="4"/>
  <c r="AG820" i="4"/>
  <c r="AH820" i="4"/>
  <c r="AG821" i="4"/>
  <c r="AH821" i="4"/>
  <c r="AJ821" i="4"/>
  <c r="AG822" i="4"/>
  <c r="AH822" i="4"/>
  <c r="AG823" i="4"/>
  <c r="AH823" i="4"/>
  <c r="AG824" i="4"/>
  <c r="AH824" i="4"/>
  <c r="AG825" i="4"/>
  <c r="AH825" i="4"/>
  <c r="AJ825" i="4"/>
  <c r="AG826" i="4"/>
  <c r="AH826" i="4"/>
  <c r="AG827" i="4"/>
  <c r="AH827" i="4"/>
  <c r="AG828" i="4"/>
  <c r="AH828" i="4"/>
  <c r="AG829" i="4"/>
  <c r="AH829" i="4"/>
  <c r="AG830" i="4"/>
  <c r="AH830" i="4"/>
  <c r="AG831" i="4"/>
  <c r="AH831" i="4"/>
  <c r="AG832" i="4"/>
  <c r="AH832" i="4"/>
  <c r="AG833" i="4"/>
  <c r="AH833" i="4"/>
  <c r="AJ833" i="4"/>
  <c r="AG834" i="4"/>
  <c r="AH834" i="4"/>
  <c r="AG835" i="4"/>
  <c r="AH835" i="4"/>
  <c r="AG836" i="4"/>
  <c r="AH836" i="4"/>
  <c r="AG837" i="4"/>
  <c r="AH837" i="4"/>
  <c r="AG838" i="4"/>
  <c r="AH838" i="4"/>
  <c r="AG839" i="4"/>
  <c r="AH839" i="4"/>
  <c r="AG840" i="4"/>
  <c r="AH840" i="4"/>
  <c r="AG841" i="4"/>
  <c r="AH841" i="4"/>
  <c r="AJ841" i="4"/>
  <c r="AG842" i="4"/>
  <c r="AH842" i="4"/>
  <c r="AG843" i="4"/>
  <c r="AH843" i="4"/>
  <c r="AG844" i="4"/>
  <c r="AH844" i="4"/>
  <c r="AH725" i="4"/>
  <c r="AG725" i="4"/>
  <c r="AG588" i="4"/>
  <c r="AH588" i="4"/>
  <c r="AG589" i="4"/>
  <c r="AH589" i="4"/>
  <c r="AG590" i="4"/>
  <c r="AH590" i="4"/>
  <c r="AG591" i="4"/>
  <c r="AH591" i="4"/>
  <c r="AG592" i="4"/>
  <c r="AH592" i="4"/>
  <c r="AJ592" i="4" s="1"/>
  <c r="AG593" i="4"/>
  <c r="AH593" i="4"/>
  <c r="AG594" i="4"/>
  <c r="AH594" i="4"/>
  <c r="AG595" i="4"/>
  <c r="AJ595" i="4" s="1"/>
  <c r="AH595" i="4"/>
  <c r="AG596" i="4"/>
  <c r="AH596" i="4"/>
  <c r="AG597" i="4"/>
  <c r="AH597" i="4"/>
  <c r="AG598" i="4"/>
  <c r="AH598" i="4"/>
  <c r="AG599" i="4"/>
  <c r="AH599" i="4"/>
  <c r="AG600" i="4"/>
  <c r="AH600" i="4"/>
  <c r="AJ600" i="4"/>
  <c r="AG601" i="4"/>
  <c r="AH601" i="4"/>
  <c r="AG602" i="4"/>
  <c r="AH602" i="4"/>
  <c r="AG603" i="4"/>
  <c r="AH603" i="4"/>
  <c r="AJ603" i="4"/>
  <c r="AG604" i="4"/>
  <c r="AH604" i="4"/>
  <c r="AJ604" i="4"/>
  <c r="AG605" i="4"/>
  <c r="AH605" i="4"/>
  <c r="AG606" i="4"/>
  <c r="AH606" i="4"/>
  <c r="AG607" i="4"/>
  <c r="AH607" i="4"/>
  <c r="AJ607" i="4"/>
  <c r="AG608" i="4"/>
  <c r="AH608" i="4"/>
  <c r="AG609" i="4"/>
  <c r="AH609" i="4"/>
  <c r="AG610" i="4"/>
  <c r="AH610" i="4"/>
  <c r="AG611" i="4"/>
  <c r="AH611" i="4"/>
  <c r="AG612" i="4"/>
  <c r="AJ612" i="4" s="1"/>
  <c r="AH612" i="4"/>
  <c r="AG613" i="4"/>
  <c r="AH613" i="4"/>
  <c r="AG614" i="4"/>
  <c r="AH614" i="4"/>
  <c r="AG615" i="4"/>
  <c r="AH615" i="4"/>
  <c r="AJ615" i="4"/>
  <c r="AG616" i="4"/>
  <c r="AH616" i="4"/>
  <c r="AG617" i="4"/>
  <c r="AH617" i="4"/>
  <c r="AG618" i="4"/>
  <c r="AH618" i="4"/>
  <c r="AG619" i="4"/>
  <c r="AJ619" i="4" s="1"/>
  <c r="AH619" i="4"/>
  <c r="AG620" i="4"/>
  <c r="AH620" i="4"/>
  <c r="AJ620" i="4"/>
  <c r="AG621" i="4"/>
  <c r="AH621" i="4"/>
  <c r="AG622" i="4"/>
  <c r="AH622" i="4"/>
  <c r="AG623" i="4"/>
  <c r="AH623" i="4"/>
  <c r="AG624" i="4"/>
  <c r="AH624" i="4"/>
  <c r="AJ624" i="4"/>
  <c r="AG625" i="4"/>
  <c r="AH625" i="4"/>
  <c r="AG626" i="4"/>
  <c r="AH626" i="4"/>
  <c r="AG627" i="4"/>
  <c r="AH627" i="4"/>
  <c r="AJ627" i="4"/>
  <c r="AG628" i="4"/>
  <c r="AH628" i="4"/>
  <c r="AG629" i="4"/>
  <c r="AH629" i="4"/>
  <c r="AG630" i="4"/>
  <c r="AH630" i="4"/>
  <c r="AG631" i="4"/>
  <c r="AH631" i="4"/>
  <c r="AG632" i="4"/>
  <c r="AH632" i="4"/>
  <c r="AJ632" i="4"/>
  <c r="AG633" i="4"/>
  <c r="AH633" i="4"/>
  <c r="AG634" i="4"/>
  <c r="AH634" i="4"/>
  <c r="AG635" i="4"/>
  <c r="AH635" i="4"/>
  <c r="AJ635" i="4"/>
  <c r="AG636" i="4"/>
  <c r="AJ636" i="4" s="1"/>
  <c r="AH636" i="4"/>
  <c r="AG637" i="4"/>
  <c r="AH637" i="4"/>
  <c r="AG638" i="4"/>
  <c r="AH638" i="4"/>
  <c r="AG639" i="4"/>
  <c r="AH639" i="4"/>
  <c r="AJ639" i="4"/>
  <c r="AG640" i="4"/>
  <c r="AH640" i="4"/>
  <c r="AG641" i="4"/>
  <c r="AH641" i="4"/>
  <c r="AG642" i="4"/>
  <c r="AH642" i="4"/>
  <c r="AG643" i="4"/>
  <c r="AH643" i="4"/>
  <c r="AG644" i="4"/>
  <c r="AJ644" i="4" s="1"/>
  <c r="AH644" i="4"/>
  <c r="AG645" i="4"/>
  <c r="AH645" i="4"/>
  <c r="AG646" i="4"/>
  <c r="AH646" i="4"/>
  <c r="AG647" i="4"/>
  <c r="AJ647" i="4" s="1"/>
  <c r="AH647" i="4"/>
  <c r="AG648" i="4"/>
  <c r="AH648" i="4"/>
  <c r="AG649" i="4"/>
  <c r="AH649" i="4"/>
  <c r="AG650" i="4"/>
  <c r="AH650" i="4"/>
  <c r="AG651" i="4"/>
  <c r="AH651" i="4"/>
  <c r="AJ651" i="4" s="1"/>
  <c r="AG652" i="4"/>
  <c r="AH652" i="4"/>
  <c r="AJ652" i="4"/>
  <c r="AG653" i="4"/>
  <c r="AH653" i="4"/>
  <c r="AG654" i="4"/>
  <c r="AH654" i="4"/>
  <c r="AG655" i="4"/>
  <c r="AH655" i="4"/>
  <c r="AG656" i="4"/>
  <c r="AH656" i="4"/>
  <c r="AJ656" i="4"/>
  <c r="AG657" i="4"/>
  <c r="AH657" i="4"/>
  <c r="AG658" i="4"/>
  <c r="AH658" i="4"/>
  <c r="AG659" i="4"/>
  <c r="AH659" i="4"/>
  <c r="AJ659" i="4"/>
  <c r="AG660" i="4"/>
  <c r="AH660" i="4"/>
  <c r="AG661" i="4"/>
  <c r="AH661" i="4"/>
  <c r="AG662" i="4"/>
  <c r="AH662" i="4"/>
  <c r="AG663" i="4"/>
  <c r="AH663" i="4"/>
  <c r="AG664" i="4"/>
  <c r="AJ664" i="4" s="1"/>
  <c r="AH664" i="4"/>
  <c r="AG665" i="4"/>
  <c r="AH665" i="4"/>
  <c r="AG666" i="4"/>
  <c r="AH666" i="4"/>
  <c r="AG667" i="4"/>
  <c r="AH667" i="4"/>
  <c r="AJ667" i="4"/>
  <c r="AG668" i="4"/>
  <c r="AJ668" i="4" s="1"/>
  <c r="AH668" i="4"/>
  <c r="AG669" i="4"/>
  <c r="AH669" i="4"/>
  <c r="AG670" i="4"/>
  <c r="AH670" i="4"/>
  <c r="AG671" i="4"/>
  <c r="AJ671" i="4" s="1"/>
  <c r="AH671" i="4"/>
  <c r="AG672" i="4"/>
  <c r="AH672" i="4"/>
  <c r="AG673" i="4"/>
  <c r="AH673" i="4"/>
  <c r="AG674" i="4"/>
  <c r="AH674" i="4"/>
  <c r="AG675" i="4"/>
  <c r="AH675" i="4"/>
  <c r="AG676" i="4"/>
  <c r="AH676" i="4"/>
  <c r="AJ676" i="4"/>
  <c r="AG677" i="4"/>
  <c r="AH677" i="4"/>
  <c r="AG678" i="4"/>
  <c r="AH678" i="4"/>
  <c r="AG679" i="4"/>
  <c r="AH679" i="4"/>
  <c r="AJ679" i="4"/>
  <c r="AG680" i="4"/>
  <c r="AH680" i="4"/>
  <c r="AG681" i="4"/>
  <c r="AH681" i="4"/>
  <c r="AG682" i="4"/>
  <c r="AH682" i="4"/>
  <c r="AG683" i="4"/>
  <c r="AH683" i="4"/>
  <c r="AJ683" i="4"/>
  <c r="AG684" i="4"/>
  <c r="AH684" i="4"/>
  <c r="AG685" i="4"/>
  <c r="AH685" i="4"/>
  <c r="AG686" i="4"/>
  <c r="AH686" i="4"/>
  <c r="AG687" i="4"/>
  <c r="AH687" i="4"/>
  <c r="AG688" i="4"/>
  <c r="AH688" i="4"/>
  <c r="AJ688" i="4"/>
  <c r="AG689" i="4"/>
  <c r="AH689" i="4"/>
  <c r="AG690" i="4"/>
  <c r="AH690" i="4"/>
  <c r="AG691" i="4"/>
  <c r="AH691" i="4"/>
  <c r="AJ691" i="4"/>
  <c r="AG692" i="4"/>
  <c r="AH692" i="4"/>
  <c r="AG693" i="4"/>
  <c r="AH693" i="4"/>
  <c r="AG694" i="4"/>
  <c r="AH694" i="4"/>
  <c r="AG695" i="4"/>
  <c r="AH695" i="4"/>
  <c r="AG696" i="4"/>
  <c r="AH696" i="4"/>
  <c r="AG697" i="4"/>
  <c r="AH697" i="4"/>
  <c r="AG698" i="4"/>
  <c r="AH698" i="4"/>
  <c r="AG699" i="4"/>
  <c r="AH699" i="4"/>
  <c r="AG700" i="4"/>
  <c r="AJ700" i="4" s="1"/>
  <c r="AH700" i="4"/>
  <c r="AG701" i="4"/>
  <c r="AH701" i="4"/>
  <c r="AG702" i="4"/>
  <c r="AH702" i="4"/>
  <c r="AG703" i="4"/>
  <c r="AJ703" i="4" s="1"/>
  <c r="AH703" i="4"/>
  <c r="AG704" i="4"/>
  <c r="AH704" i="4"/>
  <c r="AG705" i="4"/>
  <c r="AH705" i="4"/>
  <c r="AG706" i="4"/>
  <c r="AH706" i="4"/>
  <c r="AH587" i="4"/>
  <c r="AG587" i="4"/>
  <c r="AG463" i="4"/>
  <c r="AH463" i="4"/>
  <c r="AG464" i="4"/>
  <c r="AH464" i="4"/>
  <c r="AG465" i="4"/>
  <c r="AH465" i="4"/>
  <c r="AJ465" i="4"/>
  <c r="AG466" i="4"/>
  <c r="AJ466" i="4" s="1"/>
  <c r="AH466" i="4"/>
  <c r="AG467" i="4"/>
  <c r="AH467" i="4"/>
  <c r="AJ467" i="4"/>
  <c r="AG468" i="4"/>
  <c r="AH468" i="4"/>
  <c r="AG469" i="4"/>
  <c r="AJ469" i="4" s="1"/>
  <c r="AH469" i="4"/>
  <c r="AG470" i="4"/>
  <c r="AH470" i="4"/>
  <c r="AG471" i="4"/>
  <c r="AH471" i="4"/>
  <c r="AJ471" i="4"/>
  <c r="AG472" i="4"/>
  <c r="AH472" i="4"/>
  <c r="AG473" i="4"/>
  <c r="AH473" i="4"/>
  <c r="AG474" i="4"/>
  <c r="AH474" i="4"/>
  <c r="AJ474" i="4"/>
  <c r="AG475" i="4"/>
  <c r="AJ475" i="4" s="1"/>
  <c r="AH475" i="4"/>
  <c r="AG476" i="4"/>
  <c r="AH476" i="4"/>
  <c r="AG477" i="4"/>
  <c r="AH477" i="4"/>
  <c r="AJ477" i="4"/>
  <c r="AG478" i="4"/>
  <c r="AH478" i="4"/>
  <c r="AG479" i="4"/>
  <c r="AJ479" i="4" s="1"/>
  <c r="AH479" i="4"/>
  <c r="AG480" i="4"/>
  <c r="AH480" i="4"/>
  <c r="AG481" i="4"/>
  <c r="AH481" i="4"/>
  <c r="AJ481" i="4" s="1"/>
  <c r="AG482" i="4"/>
  <c r="AJ482" i="4" s="1"/>
  <c r="AH482" i="4"/>
  <c r="AG483" i="4"/>
  <c r="AH483" i="4"/>
  <c r="AJ483" i="4"/>
  <c r="AG484" i="4"/>
  <c r="AH484" i="4"/>
  <c r="AG485" i="4"/>
  <c r="AH485" i="4"/>
  <c r="AG486" i="4"/>
  <c r="AH486" i="4"/>
  <c r="AJ486" i="4"/>
  <c r="AG487" i="4"/>
  <c r="AH487" i="4"/>
  <c r="AG488" i="4"/>
  <c r="AH488" i="4"/>
  <c r="AG489" i="4"/>
  <c r="AH489" i="4"/>
  <c r="AJ489" i="4" s="1"/>
  <c r="AG490" i="4"/>
  <c r="AH490" i="4"/>
  <c r="AG491" i="4"/>
  <c r="AH491" i="4"/>
  <c r="AJ491" i="4"/>
  <c r="AG492" i="4"/>
  <c r="AH492" i="4"/>
  <c r="AG493" i="4"/>
  <c r="AH493" i="4"/>
  <c r="AJ493" i="4"/>
  <c r="AG494" i="4"/>
  <c r="AH494" i="4"/>
  <c r="AJ494" i="4"/>
  <c r="AG495" i="4"/>
  <c r="AH495" i="4"/>
  <c r="AG496" i="4"/>
  <c r="AH496" i="4"/>
  <c r="AG497" i="4"/>
  <c r="AH497" i="4"/>
  <c r="AJ497" i="4"/>
  <c r="AG498" i="4"/>
  <c r="AJ498" i="4" s="1"/>
  <c r="AH498" i="4"/>
  <c r="AG499" i="4"/>
  <c r="AH499" i="4"/>
  <c r="AG500" i="4"/>
  <c r="AH500" i="4"/>
  <c r="AG501" i="4"/>
  <c r="AJ501" i="4" s="1"/>
  <c r="AH501" i="4"/>
  <c r="AG502" i="4"/>
  <c r="AJ502" i="4" s="1"/>
  <c r="AH502" i="4"/>
  <c r="AG503" i="4"/>
  <c r="AH503" i="4"/>
  <c r="AJ503" i="4"/>
  <c r="AG504" i="4"/>
  <c r="AH504" i="4"/>
  <c r="AG505" i="4"/>
  <c r="AH505" i="4"/>
  <c r="AG506" i="4"/>
  <c r="AH506" i="4"/>
  <c r="AJ506" i="4"/>
  <c r="AG507" i="4"/>
  <c r="AH507" i="4"/>
  <c r="AG508" i="4"/>
  <c r="AH508" i="4"/>
  <c r="AG509" i="4"/>
  <c r="AH509" i="4"/>
  <c r="AJ509" i="4"/>
  <c r="AG510" i="4"/>
  <c r="AH510" i="4"/>
  <c r="AG511" i="4"/>
  <c r="AH511" i="4"/>
  <c r="AJ511" i="4" s="1"/>
  <c r="AG512" i="4"/>
  <c r="AH512" i="4"/>
  <c r="AG513" i="4"/>
  <c r="AH513" i="4"/>
  <c r="AJ513" i="4" s="1"/>
  <c r="AG514" i="4"/>
  <c r="AH514" i="4"/>
  <c r="AG515" i="4"/>
  <c r="AJ515" i="4" s="1"/>
  <c r="AH515" i="4"/>
  <c r="AG516" i="4"/>
  <c r="AH516" i="4"/>
  <c r="AG517" i="4"/>
  <c r="AH517" i="4"/>
  <c r="AG518" i="4"/>
  <c r="AH518" i="4"/>
  <c r="AJ518" i="4"/>
  <c r="AG519" i="4"/>
  <c r="AH519" i="4"/>
  <c r="AG520" i="4"/>
  <c r="AH520" i="4"/>
  <c r="AG521" i="4"/>
  <c r="AH521" i="4"/>
  <c r="AJ521" i="4"/>
  <c r="AG522" i="4"/>
  <c r="AH522" i="4"/>
  <c r="AG523" i="4"/>
  <c r="AH523" i="4"/>
  <c r="AJ523" i="4"/>
  <c r="AG524" i="4"/>
  <c r="AH524" i="4"/>
  <c r="AG525" i="4"/>
  <c r="AJ525" i="4" s="1"/>
  <c r="AH525" i="4"/>
  <c r="AG526" i="4"/>
  <c r="AH526" i="4"/>
  <c r="AJ526" i="4"/>
  <c r="AG527" i="4"/>
  <c r="AH527" i="4"/>
  <c r="AG528" i="4"/>
  <c r="AH528" i="4"/>
  <c r="AG529" i="4"/>
  <c r="AH529" i="4"/>
  <c r="AG530" i="4"/>
  <c r="AH530" i="4"/>
  <c r="AJ530" i="4"/>
  <c r="AG531" i="4"/>
  <c r="AH531" i="4"/>
  <c r="AG532" i="4"/>
  <c r="AJ532" i="4" s="1"/>
  <c r="AH532" i="4"/>
  <c r="AG533" i="4"/>
  <c r="AH533" i="4"/>
  <c r="AJ533" i="4"/>
  <c r="AG534" i="4"/>
  <c r="AH534" i="4"/>
  <c r="AG535" i="4"/>
  <c r="AJ535" i="4" s="1"/>
  <c r="AH535" i="4"/>
  <c r="AG536" i="4"/>
  <c r="AH536" i="4"/>
  <c r="AG537" i="4"/>
  <c r="AH537" i="4"/>
  <c r="AG538" i="4"/>
  <c r="AH538" i="4"/>
  <c r="AJ538" i="4"/>
  <c r="AG539" i="4"/>
  <c r="AH539" i="4"/>
  <c r="AG540" i="4"/>
  <c r="AH540" i="4"/>
  <c r="AG541" i="4"/>
  <c r="AH541" i="4"/>
  <c r="AJ541" i="4"/>
  <c r="AG542" i="4"/>
  <c r="AJ542" i="4" s="1"/>
  <c r="AH542" i="4"/>
  <c r="AG543" i="4"/>
  <c r="AH543" i="4"/>
  <c r="AG544" i="4"/>
  <c r="AH544" i="4"/>
  <c r="AG545" i="4"/>
  <c r="AH545" i="4"/>
  <c r="AJ545" i="4"/>
  <c r="AG546" i="4"/>
  <c r="AH546" i="4"/>
  <c r="AG547" i="4"/>
  <c r="AH547" i="4"/>
  <c r="AJ547" i="4"/>
  <c r="AG548" i="4"/>
  <c r="AH548" i="4"/>
  <c r="AG549" i="4"/>
  <c r="AJ549" i="4" s="1"/>
  <c r="AH549" i="4"/>
  <c r="AG550" i="4"/>
  <c r="AH550" i="4"/>
  <c r="AJ550" i="4"/>
  <c r="AG551" i="4"/>
  <c r="AH551" i="4"/>
  <c r="AG552" i="4"/>
  <c r="AH552" i="4"/>
  <c r="AG553" i="4"/>
  <c r="AJ553" i="4" s="1"/>
  <c r="AH553" i="4"/>
  <c r="AG554" i="4"/>
  <c r="AH554" i="4"/>
  <c r="AG555" i="4"/>
  <c r="AH555" i="4"/>
  <c r="AJ555" i="4"/>
  <c r="AG556" i="4"/>
  <c r="AH556" i="4"/>
  <c r="AG557" i="4"/>
  <c r="AH557" i="4"/>
  <c r="AJ557" i="4"/>
  <c r="AG558" i="4"/>
  <c r="AH558" i="4"/>
  <c r="AJ558" i="4"/>
  <c r="AG559" i="4"/>
  <c r="AH559" i="4"/>
  <c r="AG560" i="4"/>
  <c r="AH560" i="4"/>
  <c r="AG561" i="4"/>
  <c r="AH561" i="4"/>
  <c r="AG562" i="4"/>
  <c r="AJ562" i="4" s="1"/>
  <c r="AH562" i="4"/>
  <c r="AG563" i="4"/>
  <c r="AH563" i="4"/>
  <c r="AG564" i="4"/>
  <c r="AH564" i="4"/>
  <c r="AG565" i="4"/>
  <c r="AH565" i="4"/>
  <c r="AJ565" i="4"/>
  <c r="AG566" i="4"/>
  <c r="AH566" i="4"/>
  <c r="AG567" i="4"/>
  <c r="AH567" i="4"/>
  <c r="AJ567" i="4"/>
  <c r="AG568" i="4"/>
  <c r="AH568" i="4"/>
  <c r="AG569" i="4"/>
  <c r="AJ569" i="4" s="1"/>
  <c r="AH569" i="4"/>
  <c r="AG570" i="4"/>
  <c r="AH570" i="4"/>
  <c r="AJ570" i="4"/>
  <c r="AG571" i="4"/>
  <c r="AH571" i="4"/>
  <c r="AG572" i="4"/>
  <c r="AH572" i="4"/>
  <c r="AG573" i="4"/>
  <c r="AJ573" i="4" s="1"/>
  <c r="AH573" i="4"/>
  <c r="AG574" i="4"/>
  <c r="AH574" i="4"/>
  <c r="AG575" i="4"/>
  <c r="AH575" i="4"/>
  <c r="AJ575" i="4" s="1"/>
  <c r="AG576" i="4"/>
  <c r="AJ576" i="4" s="1"/>
  <c r="AH576" i="4"/>
  <c r="AG577" i="4"/>
  <c r="AH577" i="4"/>
  <c r="AJ577" i="4"/>
  <c r="AG578" i="4"/>
  <c r="AH578" i="4"/>
  <c r="AG579" i="4"/>
  <c r="AJ579" i="4" s="1"/>
  <c r="AH579" i="4"/>
  <c r="AG580" i="4"/>
  <c r="AH580" i="4"/>
  <c r="AG581" i="4"/>
  <c r="AH581" i="4"/>
  <c r="AH462" i="4"/>
  <c r="AG462" i="4"/>
  <c r="AJ462" i="4" s="1"/>
  <c r="AG324" i="4"/>
  <c r="AH324" i="4"/>
  <c r="AI324" i="4"/>
  <c r="AJ324" i="4"/>
  <c r="AG325" i="4"/>
  <c r="AH325" i="4"/>
  <c r="AI325" i="4"/>
  <c r="AJ325" i="4"/>
  <c r="AG326" i="4"/>
  <c r="AH326" i="4"/>
  <c r="AI326" i="4"/>
  <c r="AJ326" i="4"/>
  <c r="AG327" i="4"/>
  <c r="AH327" i="4"/>
  <c r="AI327" i="4"/>
  <c r="AJ327" i="4"/>
  <c r="AL327" i="4"/>
  <c r="AG328" i="4"/>
  <c r="AH328" i="4"/>
  <c r="AI328" i="4"/>
  <c r="AJ328" i="4"/>
  <c r="AG329" i="4"/>
  <c r="AH329" i="4"/>
  <c r="AI329" i="4"/>
  <c r="AJ329" i="4"/>
  <c r="AG330" i="4"/>
  <c r="AH330" i="4"/>
  <c r="AI330" i="4"/>
  <c r="AJ330" i="4"/>
  <c r="AG331" i="4"/>
  <c r="AL331" i="4" s="1"/>
  <c r="AH331" i="4"/>
  <c r="AI331" i="4"/>
  <c r="AJ331" i="4"/>
  <c r="AG332" i="4"/>
  <c r="AH332" i="4"/>
  <c r="AI332" i="4"/>
  <c r="AJ332" i="4"/>
  <c r="AG333" i="4"/>
  <c r="AH333" i="4"/>
  <c r="AI333" i="4"/>
  <c r="AJ333" i="4"/>
  <c r="AG334" i="4"/>
  <c r="AH334" i="4"/>
  <c r="AI334" i="4"/>
  <c r="AJ334" i="4"/>
  <c r="AG335" i="4"/>
  <c r="AL335" i="4" s="1"/>
  <c r="AH335" i="4"/>
  <c r="AI335" i="4"/>
  <c r="AJ335" i="4"/>
  <c r="AG336" i="4"/>
  <c r="AH336" i="4"/>
  <c r="AI336" i="4"/>
  <c r="AJ336" i="4"/>
  <c r="AG337" i="4"/>
  <c r="AH337" i="4"/>
  <c r="AI337" i="4"/>
  <c r="AJ337" i="4"/>
  <c r="AG338" i="4"/>
  <c r="AH338" i="4"/>
  <c r="AI338" i="4"/>
  <c r="AJ338" i="4"/>
  <c r="AG339" i="4"/>
  <c r="AL339" i="4" s="1"/>
  <c r="AH339" i="4"/>
  <c r="AI339" i="4"/>
  <c r="AJ339" i="4"/>
  <c r="AG340" i="4"/>
  <c r="AH340" i="4"/>
  <c r="AI340" i="4"/>
  <c r="AJ340" i="4"/>
  <c r="AG341" i="4"/>
  <c r="AH341" i="4"/>
  <c r="AI341" i="4"/>
  <c r="AJ341" i="4"/>
  <c r="AG342" i="4"/>
  <c r="AH342" i="4"/>
  <c r="AI342" i="4"/>
  <c r="AJ342" i="4"/>
  <c r="AG343" i="4"/>
  <c r="AH343" i="4"/>
  <c r="AI343" i="4"/>
  <c r="AJ343" i="4"/>
  <c r="AG344" i="4"/>
  <c r="AH344" i="4"/>
  <c r="AI344" i="4"/>
  <c r="AJ344" i="4"/>
  <c r="AG345" i="4"/>
  <c r="AH345" i="4"/>
  <c r="AI345" i="4"/>
  <c r="AJ345" i="4"/>
  <c r="AG346" i="4"/>
  <c r="AH346" i="4"/>
  <c r="AI346" i="4"/>
  <c r="AJ346" i="4"/>
  <c r="AG347" i="4"/>
  <c r="AH347" i="4"/>
  <c r="AI347" i="4"/>
  <c r="AJ347" i="4"/>
  <c r="AG348" i="4"/>
  <c r="AH348" i="4"/>
  <c r="AI348" i="4"/>
  <c r="AJ348" i="4"/>
  <c r="AG349" i="4"/>
  <c r="AH349" i="4"/>
  <c r="AI349" i="4"/>
  <c r="AJ349" i="4"/>
  <c r="AG350" i="4"/>
  <c r="AH350" i="4"/>
  <c r="AI350" i="4"/>
  <c r="AJ350" i="4"/>
  <c r="AG351" i="4"/>
  <c r="AH351" i="4"/>
  <c r="AI351" i="4"/>
  <c r="AJ351" i="4"/>
  <c r="AG352" i="4"/>
  <c r="AH352" i="4"/>
  <c r="AI352" i="4"/>
  <c r="AJ352" i="4"/>
  <c r="AG353" i="4"/>
  <c r="AH353" i="4"/>
  <c r="AI353" i="4"/>
  <c r="AJ353" i="4"/>
  <c r="AG354" i="4"/>
  <c r="AH354" i="4"/>
  <c r="AI354" i="4"/>
  <c r="AJ354" i="4"/>
  <c r="AG355" i="4"/>
  <c r="AH355" i="4"/>
  <c r="AI355" i="4"/>
  <c r="AJ355" i="4"/>
  <c r="AG356" i="4"/>
  <c r="AH356" i="4"/>
  <c r="AI356" i="4"/>
  <c r="AJ356" i="4"/>
  <c r="AG357" i="4"/>
  <c r="AH357" i="4"/>
  <c r="AI357" i="4"/>
  <c r="AJ357" i="4"/>
  <c r="AG358" i="4"/>
  <c r="AH358" i="4"/>
  <c r="AI358" i="4"/>
  <c r="AJ358" i="4"/>
  <c r="AG359" i="4"/>
  <c r="AL359" i="4" s="1"/>
  <c r="AH359" i="4"/>
  <c r="AI359" i="4"/>
  <c r="AJ359" i="4"/>
  <c r="AG360" i="4"/>
  <c r="AH360" i="4"/>
  <c r="AI360" i="4"/>
  <c r="AJ360" i="4"/>
  <c r="AG361" i="4"/>
  <c r="AH361" i="4"/>
  <c r="AI361" i="4"/>
  <c r="AJ361" i="4"/>
  <c r="AG362" i="4"/>
  <c r="AH362" i="4"/>
  <c r="AI362" i="4"/>
  <c r="AJ362" i="4"/>
  <c r="AG363" i="4"/>
  <c r="AH363" i="4"/>
  <c r="AI363" i="4"/>
  <c r="AJ363" i="4"/>
  <c r="AL363" i="4" s="1"/>
  <c r="AG364" i="4"/>
  <c r="AH364" i="4"/>
  <c r="AI364" i="4"/>
  <c r="AJ364" i="4"/>
  <c r="AG365" i="4"/>
  <c r="AH365" i="4"/>
  <c r="AI365" i="4"/>
  <c r="AJ365" i="4"/>
  <c r="AG366" i="4"/>
  <c r="AH366" i="4"/>
  <c r="AI366" i="4"/>
  <c r="AJ366" i="4"/>
  <c r="AG367" i="4"/>
  <c r="AH367" i="4"/>
  <c r="AI367" i="4"/>
  <c r="AJ367" i="4"/>
  <c r="AG368" i="4"/>
  <c r="AH368" i="4"/>
  <c r="AI368" i="4"/>
  <c r="AJ368" i="4"/>
  <c r="AG369" i="4"/>
  <c r="AH369" i="4"/>
  <c r="AI369" i="4"/>
  <c r="AJ369" i="4"/>
  <c r="AG370" i="4"/>
  <c r="AH370" i="4"/>
  <c r="AI370" i="4"/>
  <c r="AJ370" i="4"/>
  <c r="AG371" i="4"/>
  <c r="AH371" i="4"/>
  <c r="AI371" i="4"/>
  <c r="AJ371" i="4"/>
  <c r="AL371" i="4"/>
  <c r="AG372" i="4"/>
  <c r="AL372" i="4" s="1"/>
  <c r="AH372" i="4"/>
  <c r="AI372" i="4"/>
  <c r="AJ372" i="4"/>
  <c r="AG373" i="4"/>
  <c r="AH373" i="4"/>
  <c r="AI373" i="4"/>
  <c r="AJ373" i="4"/>
  <c r="AG374" i="4"/>
  <c r="AH374" i="4"/>
  <c r="AI374" i="4"/>
  <c r="AJ374" i="4"/>
  <c r="AG375" i="4"/>
  <c r="AH375" i="4"/>
  <c r="AI375" i="4"/>
  <c r="AJ375" i="4"/>
  <c r="AG376" i="4"/>
  <c r="AH376" i="4"/>
  <c r="AI376" i="4"/>
  <c r="AJ376" i="4"/>
  <c r="AG377" i="4"/>
  <c r="AH377" i="4"/>
  <c r="AI377" i="4"/>
  <c r="AJ377" i="4"/>
  <c r="AG378" i="4"/>
  <c r="AH378" i="4"/>
  <c r="AI378" i="4"/>
  <c r="AJ378" i="4"/>
  <c r="AG379" i="4"/>
  <c r="AH379" i="4"/>
  <c r="AI379" i="4"/>
  <c r="AJ379" i="4"/>
  <c r="AG380" i="4"/>
  <c r="AH380" i="4"/>
  <c r="AI380" i="4"/>
  <c r="AJ380" i="4"/>
  <c r="AG381" i="4"/>
  <c r="AH381" i="4"/>
  <c r="AI381" i="4"/>
  <c r="AJ381" i="4"/>
  <c r="AG382" i="4"/>
  <c r="AH382" i="4"/>
  <c r="AI382" i="4"/>
  <c r="AJ382" i="4"/>
  <c r="AG383" i="4"/>
  <c r="AH383" i="4"/>
  <c r="AI383" i="4"/>
  <c r="AJ383" i="4"/>
  <c r="AL383" i="4"/>
  <c r="AG384" i="4"/>
  <c r="AL384" i="4" s="1"/>
  <c r="AH384" i="4"/>
  <c r="AI384" i="4"/>
  <c r="AJ384" i="4"/>
  <c r="AG385" i="4"/>
  <c r="AH385" i="4"/>
  <c r="AI385" i="4"/>
  <c r="AJ385" i="4"/>
  <c r="AG386" i="4"/>
  <c r="AH386" i="4"/>
  <c r="AI386" i="4"/>
  <c r="AJ386" i="4"/>
  <c r="AG387" i="4"/>
  <c r="AH387" i="4"/>
  <c r="AI387" i="4"/>
  <c r="AJ387" i="4"/>
  <c r="AG388" i="4"/>
  <c r="AL388" i="4" s="1"/>
  <c r="AH388" i="4"/>
  <c r="AI388" i="4"/>
  <c r="AJ388" i="4"/>
  <c r="AG389" i="4"/>
  <c r="AH389" i="4"/>
  <c r="AI389" i="4"/>
  <c r="AJ389" i="4"/>
  <c r="AG390" i="4"/>
  <c r="AH390" i="4"/>
  <c r="AI390" i="4"/>
  <c r="AJ390" i="4"/>
  <c r="AG391" i="4"/>
  <c r="AH391" i="4"/>
  <c r="AI391" i="4"/>
  <c r="AJ391" i="4"/>
  <c r="AG392" i="4"/>
  <c r="AH392" i="4"/>
  <c r="AI392" i="4"/>
  <c r="AJ392" i="4"/>
  <c r="AG393" i="4"/>
  <c r="AH393" i="4"/>
  <c r="AI393" i="4"/>
  <c r="AJ393" i="4"/>
  <c r="AG394" i="4"/>
  <c r="AH394" i="4"/>
  <c r="AI394" i="4"/>
  <c r="AJ394" i="4"/>
  <c r="AG395" i="4"/>
  <c r="AH395" i="4"/>
  <c r="AI395" i="4"/>
  <c r="AJ395" i="4"/>
  <c r="AG396" i="4"/>
  <c r="AH396" i="4"/>
  <c r="AI396" i="4"/>
  <c r="AJ396" i="4"/>
  <c r="AL396" i="4" s="1"/>
  <c r="AG397" i="4"/>
  <c r="AH397" i="4"/>
  <c r="AI397" i="4"/>
  <c r="AJ397" i="4"/>
  <c r="AG398" i="4"/>
  <c r="AH398" i="4"/>
  <c r="AI398" i="4"/>
  <c r="AJ398" i="4"/>
  <c r="AG399" i="4"/>
  <c r="AH399" i="4"/>
  <c r="AI399" i="4"/>
  <c r="AJ399" i="4"/>
  <c r="AG400" i="4"/>
  <c r="AH400" i="4"/>
  <c r="AI400" i="4"/>
  <c r="AJ400" i="4"/>
  <c r="AG401" i="4"/>
  <c r="AH401" i="4"/>
  <c r="AI401" i="4"/>
  <c r="AJ401" i="4"/>
  <c r="AG402" i="4"/>
  <c r="AH402" i="4"/>
  <c r="AI402" i="4"/>
  <c r="AJ402" i="4"/>
  <c r="AG403" i="4"/>
  <c r="AL403" i="4" s="1"/>
  <c r="AH403" i="4"/>
  <c r="AI403" i="4"/>
  <c r="AJ403" i="4"/>
  <c r="AG404" i="4"/>
  <c r="AH404" i="4"/>
  <c r="AI404" i="4"/>
  <c r="AJ404" i="4"/>
  <c r="AG405" i="4"/>
  <c r="AH405" i="4"/>
  <c r="AI405" i="4"/>
  <c r="AJ405" i="4"/>
  <c r="AG406" i="4"/>
  <c r="AH406" i="4"/>
  <c r="AI406" i="4"/>
  <c r="AJ406" i="4"/>
  <c r="AG407" i="4"/>
  <c r="AL407" i="4" s="1"/>
  <c r="AH407" i="4"/>
  <c r="AI407" i="4"/>
  <c r="AJ407" i="4"/>
  <c r="AG408" i="4"/>
  <c r="AH408" i="4"/>
  <c r="AI408" i="4"/>
  <c r="AJ408" i="4"/>
  <c r="AG409" i="4"/>
  <c r="AH409" i="4"/>
  <c r="AI409" i="4"/>
  <c r="AJ409" i="4"/>
  <c r="AG410" i="4"/>
  <c r="AH410" i="4"/>
  <c r="AI410" i="4"/>
  <c r="AJ410" i="4"/>
  <c r="AG411" i="4"/>
  <c r="AH411" i="4"/>
  <c r="AI411" i="4"/>
  <c r="AJ411" i="4"/>
  <c r="AG412" i="4"/>
  <c r="AH412" i="4"/>
  <c r="AI412" i="4"/>
  <c r="AJ412" i="4"/>
  <c r="AG413" i="4"/>
  <c r="AL413" i="4" s="1"/>
  <c r="AH413" i="4"/>
  <c r="AI413" i="4"/>
  <c r="AJ413" i="4"/>
  <c r="AG414" i="4"/>
  <c r="AH414" i="4"/>
  <c r="AI414" i="4"/>
  <c r="AJ414" i="4"/>
  <c r="AG415" i="4"/>
  <c r="AH415" i="4"/>
  <c r="AI415" i="4"/>
  <c r="AJ415" i="4"/>
  <c r="AG416" i="4"/>
  <c r="AH416" i="4"/>
  <c r="AI416" i="4"/>
  <c r="AJ416" i="4"/>
  <c r="AL416" i="4"/>
  <c r="AG417" i="4"/>
  <c r="AH417" i="4"/>
  <c r="AI417" i="4"/>
  <c r="AJ417" i="4"/>
  <c r="AG418" i="4"/>
  <c r="AH418" i="4"/>
  <c r="AI418" i="4"/>
  <c r="AJ418" i="4"/>
  <c r="AG419" i="4"/>
  <c r="AH419" i="4"/>
  <c r="AI419" i="4"/>
  <c r="AJ419" i="4"/>
  <c r="AL419" i="4"/>
  <c r="AG420" i="4"/>
  <c r="AH420" i="4"/>
  <c r="AI420" i="4"/>
  <c r="AJ420" i="4"/>
  <c r="AG421" i="4"/>
  <c r="AH421" i="4"/>
  <c r="AI421" i="4"/>
  <c r="AJ421" i="4"/>
  <c r="AG422" i="4"/>
  <c r="AH422" i="4"/>
  <c r="AI422" i="4"/>
  <c r="AJ422" i="4"/>
  <c r="AG423" i="4"/>
  <c r="AH423" i="4"/>
  <c r="AI423" i="4"/>
  <c r="AJ423" i="4"/>
  <c r="AG424" i="4"/>
  <c r="AH424" i="4"/>
  <c r="AI424" i="4"/>
  <c r="AJ424" i="4"/>
  <c r="AG425" i="4"/>
  <c r="AH425" i="4"/>
  <c r="AI425" i="4"/>
  <c r="AJ425" i="4"/>
  <c r="AG426" i="4"/>
  <c r="AH426" i="4"/>
  <c r="AI426" i="4"/>
  <c r="AJ426" i="4"/>
  <c r="AG427" i="4"/>
  <c r="AH427" i="4"/>
  <c r="AI427" i="4"/>
  <c r="AJ427" i="4"/>
  <c r="AG428" i="4"/>
  <c r="AH428" i="4"/>
  <c r="AI428" i="4"/>
  <c r="AJ428" i="4"/>
  <c r="AG429" i="4"/>
  <c r="AH429" i="4"/>
  <c r="AI429" i="4"/>
  <c r="AJ429" i="4"/>
  <c r="AL429" i="4"/>
  <c r="AG430" i="4"/>
  <c r="AH430" i="4"/>
  <c r="AI430" i="4"/>
  <c r="AJ430" i="4"/>
  <c r="AG431" i="4"/>
  <c r="AH431" i="4"/>
  <c r="AI431" i="4"/>
  <c r="AJ431" i="4"/>
  <c r="AG432" i="4"/>
  <c r="AH432" i="4"/>
  <c r="AI432" i="4"/>
  <c r="AJ432" i="4"/>
  <c r="AG433" i="4"/>
  <c r="AH433" i="4"/>
  <c r="AI433" i="4"/>
  <c r="AJ433" i="4"/>
  <c r="AG434" i="4"/>
  <c r="AH434" i="4"/>
  <c r="AI434" i="4"/>
  <c r="AJ434" i="4"/>
  <c r="AG435" i="4"/>
  <c r="AH435" i="4"/>
  <c r="AI435" i="4"/>
  <c r="AJ435" i="4"/>
  <c r="AL435" i="4"/>
  <c r="AG436" i="4"/>
  <c r="AH436" i="4"/>
  <c r="AI436" i="4"/>
  <c r="AJ436" i="4"/>
  <c r="AG437" i="4"/>
  <c r="AH437" i="4"/>
  <c r="AI437" i="4"/>
  <c r="AJ437" i="4"/>
  <c r="AG438" i="4"/>
  <c r="AH438" i="4"/>
  <c r="AI438" i="4"/>
  <c r="AJ438" i="4"/>
  <c r="AG439" i="4"/>
  <c r="AH439" i="4"/>
  <c r="AI439" i="4"/>
  <c r="AJ439" i="4"/>
  <c r="AG440" i="4"/>
  <c r="AL440" i="4" s="1"/>
  <c r="AH440" i="4"/>
  <c r="AI440" i="4"/>
  <c r="AJ440" i="4"/>
  <c r="AG441" i="4"/>
  <c r="AH441" i="4"/>
  <c r="AI441" i="4"/>
  <c r="AJ441" i="4"/>
  <c r="AG442" i="4"/>
  <c r="AH442" i="4"/>
  <c r="AI442" i="4"/>
  <c r="AJ442" i="4"/>
  <c r="AJ323" i="4"/>
  <c r="AI323" i="4"/>
  <c r="AH323" i="4"/>
  <c r="AG323" i="4"/>
  <c r="AL323" i="4" s="1"/>
  <c r="D23" i="10"/>
  <c r="C23" i="10"/>
  <c r="AI23" i="10" l="1"/>
  <c r="AI143" i="10" s="1"/>
  <c r="B147" i="10" s="1"/>
  <c r="AH23" i="10"/>
  <c r="AH143" i="10" s="1"/>
  <c r="B146" i="10" s="1"/>
  <c r="AL959" i="4"/>
  <c r="AJ531" i="4"/>
  <c r="AJ699" i="4"/>
  <c r="AJ514" i="4"/>
  <c r="AL979" i="4"/>
  <c r="AJ581" i="4"/>
  <c r="AJ574" i="4"/>
  <c r="AJ564" i="4"/>
  <c r="AJ544" i="4"/>
  <c r="AJ537" i="4"/>
  <c r="AJ517" i="4"/>
  <c r="AJ687" i="4"/>
  <c r="AJ761" i="4"/>
  <c r="AL965" i="4"/>
  <c r="AL954" i="4"/>
  <c r="AL393" i="4"/>
  <c r="AL923" i="4"/>
  <c r="AJ695" i="4"/>
  <c r="AJ837" i="4"/>
  <c r="AL898" i="4"/>
  <c r="AJ510" i="4"/>
  <c r="AJ663" i="4"/>
  <c r="AJ829" i="4"/>
  <c r="AL962" i="4"/>
  <c r="AL904" i="4"/>
  <c r="AL367" i="4"/>
  <c r="AJ543" i="4"/>
  <c r="AJ499" i="4"/>
  <c r="AJ473" i="4"/>
  <c r="AJ648" i="4"/>
  <c r="AJ631" i="4"/>
  <c r="AJ753" i="4"/>
  <c r="AL917" i="4"/>
  <c r="AJ478" i="4"/>
  <c r="AL978" i="4"/>
  <c r="AJ561" i="4"/>
  <c r="AJ527" i="4"/>
  <c r="AL432" i="4"/>
  <c r="AJ660" i="4"/>
  <c r="AJ643" i="4"/>
  <c r="AJ729" i="4"/>
  <c r="AJ684" i="4"/>
  <c r="AJ773" i="4"/>
  <c r="AL399" i="4"/>
  <c r="AJ578" i="4"/>
  <c r="AJ534" i="4"/>
  <c r="AJ680" i="4"/>
  <c r="AJ566" i="4"/>
  <c r="AJ559" i="4"/>
  <c r="AJ546" i="4"/>
  <c r="AJ529" i="4"/>
  <c r="AJ505" i="4"/>
  <c r="AJ495" i="4"/>
  <c r="AJ587" i="4"/>
  <c r="AJ696" i="4"/>
  <c r="AJ640" i="4"/>
  <c r="AJ616" i="4"/>
  <c r="AJ599" i="4"/>
  <c r="AJ797" i="4"/>
  <c r="AJ793" i="4"/>
  <c r="AL922" i="4"/>
  <c r="AL874" i="4"/>
  <c r="AL395" i="4"/>
  <c r="AJ563" i="4"/>
  <c r="AJ519" i="4"/>
  <c r="AL351" i="4"/>
  <c r="AJ623" i="4"/>
  <c r="AJ596" i="4"/>
  <c r="AJ805" i="4"/>
  <c r="AL973" i="4"/>
  <c r="AL941" i="4"/>
  <c r="AL875" i="4"/>
  <c r="AJ516" i="4"/>
  <c r="AL380" i="4"/>
  <c r="AJ536" i="4"/>
  <c r="AJ556" i="4"/>
  <c r="AJ524" i="4"/>
  <c r="AJ611" i="4"/>
  <c r="AJ608" i="4"/>
  <c r="AL976" i="4"/>
  <c r="AL901" i="4"/>
  <c r="AL887" i="4"/>
  <c r="AL869" i="4"/>
  <c r="AJ580" i="4"/>
  <c r="AJ490" i="4"/>
  <c r="AJ672" i="4"/>
  <c r="AL871" i="4"/>
  <c r="AJ568" i="4"/>
  <c r="AJ551" i="4"/>
  <c r="AJ522" i="4"/>
  <c r="AL938" i="4"/>
  <c r="AL347" i="4"/>
  <c r="AJ704" i="4"/>
  <c r="AJ741" i="4"/>
  <c r="AL877" i="4"/>
  <c r="AL433" i="4"/>
  <c r="AL423" i="4"/>
  <c r="AL392" i="4"/>
  <c r="AL379" i="4"/>
  <c r="AL375" i="4"/>
  <c r="AJ485" i="4"/>
  <c r="AJ470" i="4"/>
  <c r="AJ655" i="4"/>
  <c r="AJ628" i="4"/>
  <c r="AJ817" i="4"/>
  <c r="AL944" i="4"/>
  <c r="AL899" i="4"/>
  <c r="AL951" i="4"/>
  <c r="AJ548" i="4"/>
  <c r="AJ507" i="4"/>
  <c r="AJ487" i="4"/>
  <c r="AJ675" i="4"/>
  <c r="AL963" i="4"/>
  <c r="AL417" i="4"/>
  <c r="AJ571" i="4"/>
  <c r="AJ554" i="4"/>
  <c r="AJ539" i="4"/>
  <c r="AJ692" i="4"/>
  <c r="AJ591" i="4"/>
  <c r="AL975" i="4"/>
  <c r="AL355" i="4"/>
  <c r="AL343" i="4"/>
  <c r="AJ785" i="4"/>
  <c r="AL983" i="4"/>
  <c r="AL911" i="4"/>
  <c r="AJ560" i="4"/>
  <c r="AJ528" i="4"/>
  <c r="AL930" i="4"/>
  <c r="AL955" i="4"/>
  <c r="AL933" i="4"/>
  <c r="AL909" i="4"/>
  <c r="AL891" i="4"/>
  <c r="AJ540" i="4"/>
  <c r="AL437" i="4"/>
  <c r="AJ552" i="4"/>
  <c r="AJ520" i="4"/>
  <c r="AL931" i="4"/>
  <c r="AL912" i="4"/>
  <c r="AL888" i="4"/>
  <c r="AJ572" i="4"/>
  <c r="AL968" i="4"/>
  <c r="AL943" i="4"/>
  <c r="AL919" i="4"/>
  <c r="AL984" i="4"/>
  <c r="AL952" i="4"/>
  <c r="AL920" i="4"/>
  <c r="AL971" i="4"/>
  <c r="AL939" i="4"/>
  <c r="AL907" i="4"/>
  <c r="AL883" i="4"/>
  <c r="AL872" i="4"/>
  <c r="AL960" i="4"/>
  <c r="AL928" i="4"/>
  <c r="AL896" i="4"/>
  <c r="AL947" i="4"/>
  <c r="AL915" i="4"/>
  <c r="AL867" i="4"/>
  <c r="AL980" i="4"/>
  <c r="AL972" i="4"/>
  <c r="AL964" i="4"/>
  <c r="AL956" i="4"/>
  <c r="AL948" i="4"/>
  <c r="AL940" i="4"/>
  <c r="AL932" i="4"/>
  <c r="AL924" i="4"/>
  <c r="AL916" i="4"/>
  <c r="AL908" i="4"/>
  <c r="AL900" i="4"/>
  <c r="AL892" i="4"/>
  <c r="AL884" i="4"/>
  <c r="AL876" i="4"/>
  <c r="AL868" i="4"/>
  <c r="AL977" i="4"/>
  <c r="AL969" i="4"/>
  <c r="AL961" i="4"/>
  <c r="AL953" i="4"/>
  <c r="AL945" i="4"/>
  <c r="AL937" i="4"/>
  <c r="AL929" i="4"/>
  <c r="AL921" i="4"/>
  <c r="AL913" i="4"/>
  <c r="AL905" i="4"/>
  <c r="AL897" i="4"/>
  <c r="AL889" i="4"/>
  <c r="AL881" i="4"/>
  <c r="AL873" i="4"/>
  <c r="AL982" i="4"/>
  <c r="AL974" i="4"/>
  <c r="AL966" i="4"/>
  <c r="AL958" i="4"/>
  <c r="AL950" i="4"/>
  <c r="AL942" i="4"/>
  <c r="AL934" i="4"/>
  <c r="AL926" i="4"/>
  <c r="AL918" i="4"/>
  <c r="AL910" i="4"/>
  <c r="AL902" i="4"/>
  <c r="AL894" i="4"/>
  <c r="AL886" i="4"/>
  <c r="AL878" i="4"/>
  <c r="AL870" i="4"/>
  <c r="AL865" i="4"/>
  <c r="AJ844" i="4"/>
  <c r="AJ840" i="4"/>
  <c r="AJ836" i="4"/>
  <c r="AJ832" i="4"/>
  <c r="AJ828" i="4"/>
  <c r="AJ824" i="4"/>
  <c r="AJ820" i="4"/>
  <c r="AJ816" i="4"/>
  <c r="AJ812" i="4"/>
  <c r="AJ808" i="4"/>
  <c r="AJ804" i="4"/>
  <c r="AJ800" i="4"/>
  <c r="AJ796" i="4"/>
  <c r="AJ792" i="4"/>
  <c r="AJ788" i="4"/>
  <c r="AJ784" i="4"/>
  <c r="AJ780" i="4"/>
  <c r="AJ776" i="4"/>
  <c r="AJ772" i="4"/>
  <c r="AJ768" i="4"/>
  <c r="AJ764" i="4"/>
  <c r="AJ760" i="4"/>
  <c r="AJ756" i="4"/>
  <c r="AJ752" i="4"/>
  <c r="AJ748" i="4"/>
  <c r="AJ744" i="4"/>
  <c r="AJ740" i="4"/>
  <c r="AJ736" i="4"/>
  <c r="AJ732" i="4"/>
  <c r="AJ728" i="4"/>
  <c r="AJ842" i="4"/>
  <c r="AJ838" i="4"/>
  <c r="AJ834" i="4"/>
  <c r="AJ830" i="4"/>
  <c r="AJ826" i="4"/>
  <c r="AJ822" i="4"/>
  <c r="AJ818" i="4"/>
  <c r="AJ814" i="4"/>
  <c r="AJ810" i="4"/>
  <c r="AJ806" i="4"/>
  <c r="AJ802" i="4"/>
  <c r="AJ798" i="4"/>
  <c r="AJ794" i="4"/>
  <c r="AJ790" i="4"/>
  <c r="AJ786" i="4"/>
  <c r="AJ782" i="4"/>
  <c r="AJ778" i="4"/>
  <c r="AJ774" i="4"/>
  <c r="AJ770" i="4"/>
  <c r="AJ766" i="4"/>
  <c r="AJ762" i="4"/>
  <c r="AJ758" i="4"/>
  <c r="AJ754" i="4"/>
  <c r="AJ750" i="4"/>
  <c r="AJ746" i="4"/>
  <c r="AJ742" i="4"/>
  <c r="AJ738" i="4"/>
  <c r="AJ734" i="4"/>
  <c r="AJ730" i="4"/>
  <c r="AJ726" i="4"/>
  <c r="AJ843" i="4"/>
  <c r="AJ839" i="4"/>
  <c r="AJ835" i="4"/>
  <c r="AJ831" i="4"/>
  <c r="AJ827" i="4"/>
  <c r="AJ823" i="4"/>
  <c r="AJ819" i="4"/>
  <c r="AJ815" i="4"/>
  <c r="AJ811" i="4"/>
  <c r="AJ807" i="4"/>
  <c r="AJ803" i="4"/>
  <c r="AJ799" i="4"/>
  <c r="AJ795" i="4"/>
  <c r="AJ791" i="4"/>
  <c r="AJ787" i="4"/>
  <c r="AJ783" i="4"/>
  <c r="AJ779" i="4"/>
  <c r="AJ775" i="4"/>
  <c r="AJ771" i="4"/>
  <c r="AJ767" i="4"/>
  <c r="AJ763" i="4"/>
  <c r="AJ759" i="4"/>
  <c r="AJ755" i="4"/>
  <c r="AJ751" i="4"/>
  <c r="AJ747" i="4"/>
  <c r="AJ743" i="4"/>
  <c r="AJ739" i="4"/>
  <c r="AJ735" i="4"/>
  <c r="AJ731" i="4"/>
  <c r="AJ727" i="4"/>
  <c r="AJ725" i="4"/>
  <c r="AJ706" i="4"/>
  <c r="AJ702" i="4"/>
  <c r="AJ698" i="4"/>
  <c r="AJ694" i="4"/>
  <c r="AJ690" i="4"/>
  <c r="AJ686" i="4"/>
  <c r="AJ682" i="4"/>
  <c r="AJ678" i="4"/>
  <c r="AJ674" i="4"/>
  <c r="AJ670" i="4"/>
  <c r="AJ666" i="4"/>
  <c r="AJ662" i="4"/>
  <c r="AJ658" i="4"/>
  <c r="AJ654" i="4"/>
  <c r="AJ650" i="4"/>
  <c r="AJ646" i="4"/>
  <c r="AJ642" i="4"/>
  <c r="AJ638" i="4"/>
  <c r="AJ634" i="4"/>
  <c r="AJ630" i="4"/>
  <c r="AJ626" i="4"/>
  <c r="AJ622" i="4"/>
  <c r="AJ618" i="4"/>
  <c r="AJ614" i="4"/>
  <c r="AJ610" i="4"/>
  <c r="AJ606" i="4"/>
  <c r="AJ602" i="4"/>
  <c r="AJ598" i="4"/>
  <c r="AJ594" i="4"/>
  <c r="AJ590" i="4"/>
  <c r="AJ588" i="4"/>
  <c r="AJ705" i="4"/>
  <c r="AJ701" i="4"/>
  <c r="AJ697" i="4"/>
  <c r="AJ693" i="4"/>
  <c r="AJ689" i="4"/>
  <c r="AJ685" i="4"/>
  <c r="AJ681" i="4"/>
  <c r="AJ677" i="4"/>
  <c r="AJ673" i="4"/>
  <c r="AJ669" i="4"/>
  <c r="AJ665" i="4"/>
  <c r="AJ661" i="4"/>
  <c r="AJ657" i="4"/>
  <c r="AJ653" i="4"/>
  <c r="AJ649" i="4"/>
  <c r="AJ645" i="4"/>
  <c r="AJ641" i="4"/>
  <c r="AJ637" i="4"/>
  <c r="AJ633" i="4"/>
  <c r="AJ629" i="4"/>
  <c r="AJ625" i="4"/>
  <c r="AJ621" i="4"/>
  <c r="AJ617" i="4"/>
  <c r="AJ613" i="4"/>
  <c r="AJ609" i="4"/>
  <c r="AJ605" i="4"/>
  <c r="AJ601" i="4"/>
  <c r="AJ597" i="4"/>
  <c r="AJ593" i="4"/>
  <c r="AJ589" i="4"/>
  <c r="AJ463" i="4"/>
  <c r="AJ512" i="4"/>
  <c r="AJ508" i="4"/>
  <c r="AJ504" i="4"/>
  <c r="AJ500" i="4"/>
  <c r="AJ496" i="4"/>
  <c r="AJ492" i="4"/>
  <c r="AJ488" i="4"/>
  <c r="AJ484" i="4"/>
  <c r="AJ480" i="4"/>
  <c r="AJ476" i="4"/>
  <c r="AJ472" i="4"/>
  <c r="AJ468" i="4"/>
  <c r="AJ464" i="4"/>
  <c r="AL369" i="4"/>
  <c r="AL340" i="4"/>
  <c r="AL337" i="4"/>
  <c r="AL426" i="4"/>
  <c r="AL349" i="4"/>
  <c r="AL439" i="4"/>
  <c r="AL406" i="4"/>
  <c r="AL377" i="4"/>
  <c r="AL364" i="4"/>
  <c r="AL361" i="4"/>
  <c r="AL332" i="4"/>
  <c r="AL329" i="4"/>
  <c r="AL410" i="4"/>
  <c r="AL431" i="4"/>
  <c r="AL428" i="4"/>
  <c r="AL422" i="4"/>
  <c r="AL415" i="4"/>
  <c r="AL412" i="4"/>
  <c r="AL402" i="4"/>
  <c r="AL391" i="4"/>
  <c r="AL387" i="4"/>
  <c r="AL381" i="4"/>
  <c r="AL344" i="4"/>
  <c r="AL341" i="4"/>
  <c r="AL373" i="4"/>
  <c r="AL442" i="4"/>
  <c r="AL438" i="4"/>
  <c r="AL425" i="4"/>
  <c r="AL409" i="4"/>
  <c r="AL398" i="4"/>
  <c r="AL389" i="4"/>
  <c r="AL385" i="4"/>
  <c r="AL374" i="4"/>
  <c r="AL356" i="4"/>
  <c r="AL353" i="4"/>
  <c r="AL324" i="4"/>
  <c r="AL434" i="4"/>
  <c r="AL427" i="4"/>
  <c r="AL424" i="4"/>
  <c r="AL418" i="4"/>
  <c r="AL411" i="4"/>
  <c r="AL408" i="4"/>
  <c r="AL405" i="4"/>
  <c r="AL394" i="4"/>
  <c r="AL378" i="4"/>
  <c r="AL368" i="4"/>
  <c r="AL365" i="4"/>
  <c r="AL336" i="4"/>
  <c r="AL333" i="4"/>
  <c r="AL352" i="4"/>
  <c r="AL441" i="4"/>
  <c r="AL421" i="4"/>
  <c r="AL404" i="4"/>
  <c r="AL401" i="4"/>
  <c r="AL390" i="4"/>
  <c r="AL386" i="4"/>
  <c r="AL382" i="4"/>
  <c r="AL348" i="4"/>
  <c r="AL345" i="4"/>
  <c r="AL436" i="4"/>
  <c r="AL430" i="4"/>
  <c r="AL420" i="4"/>
  <c r="AL414" i="4"/>
  <c r="AL400" i="4"/>
  <c r="AL397" i="4"/>
  <c r="AL376" i="4"/>
  <c r="AL360" i="4"/>
  <c r="AL357" i="4"/>
  <c r="AL328" i="4"/>
  <c r="AL325" i="4"/>
  <c r="AL370" i="4"/>
  <c r="AL366" i="4"/>
  <c r="AL362" i="4"/>
  <c r="AL358" i="4"/>
  <c r="AL354" i="4"/>
  <c r="AL350" i="4"/>
  <c r="AL346" i="4"/>
  <c r="AL342" i="4"/>
  <c r="AL338" i="4"/>
  <c r="AL334" i="4"/>
  <c r="AL330" i="4"/>
  <c r="AL326" i="4"/>
  <c r="AJ582" i="4" l="1"/>
  <c r="B712" i="4" s="1"/>
  <c r="AJ707" i="4"/>
  <c r="B713" i="4" s="1"/>
  <c r="AL985" i="4"/>
  <c r="B989" i="4" s="1"/>
  <c r="AL443" i="4"/>
  <c r="B447" i="4" s="1"/>
  <c r="AJ845" i="4"/>
  <c r="B851" i="4" s="1"/>
  <c r="AG186" i="4" l="1"/>
  <c r="AH186" i="4"/>
  <c r="AI186" i="4"/>
  <c r="AJ186" i="4"/>
  <c r="AL186" i="4"/>
  <c r="AG187" i="4"/>
  <c r="AH187" i="4"/>
  <c r="AI187" i="4"/>
  <c r="AJ187" i="4"/>
  <c r="AL187" i="4"/>
  <c r="AG188" i="4"/>
  <c r="AH188" i="4"/>
  <c r="AI188" i="4"/>
  <c r="AJ188" i="4"/>
  <c r="AL188" i="4"/>
  <c r="AG189" i="4"/>
  <c r="AH189" i="4"/>
  <c r="AI189" i="4"/>
  <c r="AJ189" i="4"/>
  <c r="AL189" i="4"/>
  <c r="AG190" i="4"/>
  <c r="AH190" i="4"/>
  <c r="AI190" i="4"/>
  <c r="AJ190" i="4"/>
  <c r="AL190" i="4"/>
  <c r="AG191" i="4"/>
  <c r="AH191" i="4"/>
  <c r="AI191" i="4"/>
  <c r="AJ191" i="4"/>
  <c r="AL191" i="4"/>
  <c r="AG192" i="4"/>
  <c r="AH192" i="4"/>
  <c r="AI192" i="4"/>
  <c r="AJ192" i="4"/>
  <c r="AL192" i="4"/>
  <c r="AG193" i="4"/>
  <c r="AH193" i="4"/>
  <c r="AI193" i="4"/>
  <c r="AJ193" i="4"/>
  <c r="AL193" i="4"/>
  <c r="AG194" i="4"/>
  <c r="AH194" i="4"/>
  <c r="AI194" i="4"/>
  <c r="AJ194" i="4"/>
  <c r="AL194" i="4"/>
  <c r="AG195" i="4"/>
  <c r="AH195" i="4"/>
  <c r="AI195" i="4"/>
  <c r="AJ195" i="4"/>
  <c r="AL195" i="4"/>
  <c r="AG196" i="4"/>
  <c r="AH196" i="4"/>
  <c r="AI196" i="4"/>
  <c r="AJ196" i="4"/>
  <c r="AL196" i="4"/>
  <c r="AG197" i="4"/>
  <c r="AH197" i="4"/>
  <c r="AI197" i="4"/>
  <c r="AJ197" i="4"/>
  <c r="AL197" i="4"/>
  <c r="AG198" i="4"/>
  <c r="AH198" i="4"/>
  <c r="AI198" i="4"/>
  <c r="AJ198" i="4"/>
  <c r="AL198" i="4"/>
  <c r="AG199" i="4"/>
  <c r="AH199" i="4"/>
  <c r="AI199" i="4"/>
  <c r="AJ199" i="4"/>
  <c r="AL199" i="4"/>
  <c r="AG200" i="4"/>
  <c r="AH200" i="4"/>
  <c r="AI200" i="4"/>
  <c r="AJ200" i="4"/>
  <c r="AL200" i="4"/>
  <c r="AG201" i="4"/>
  <c r="AH201" i="4"/>
  <c r="AI201" i="4"/>
  <c r="AJ201" i="4"/>
  <c r="AL201" i="4"/>
  <c r="AG202" i="4"/>
  <c r="AH202" i="4"/>
  <c r="AI202" i="4"/>
  <c r="AJ202" i="4"/>
  <c r="AL202" i="4"/>
  <c r="AG203" i="4"/>
  <c r="AH203" i="4"/>
  <c r="AI203" i="4"/>
  <c r="AJ203" i="4"/>
  <c r="AL203" i="4"/>
  <c r="AG204" i="4"/>
  <c r="AH204" i="4"/>
  <c r="AI204" i="4"/>
  <c r="AJ204" i="4"/>
  <c r="AL204" i="4"/>
  <c r="AG205" i="4"/>
  <c r="AH205" i="4"/>
  <c r="AI205" i="4"/>
  <c r="AJ205" i="4"/>
  <c r="AL205" i="4"/>
  <c r="AG206" i="4"/>
  <c r="AH206" i="4"/>
  <c r="AI206" i="4"/>
  <c r="AJ206" i="4"/>
  <c r="AL206" i="4"/>
  <c r="AG207" i="4"/>
  <c r="AH207" i="4"/>
  <c r="AI207" i="4"/>
  <c r="AJ207" i="4"/>
  <c r="AL207" i="4"/>
  <c r="AG208" i="4"/>
  <c r="AH208" i="4"/>
  <c r="AI208" i="4"/>
  <c r="AJ208" i="4"/>
  <c r="AL208" i="4"/>
  <c r="AG209" i="4"/>
  <c r="AH209" i="4"/>
  <c r="AI209" i="4"/>
  <c r="AJ209" i="4"/>
  <c r="AL209" i="4"/>
  <c r="AG210" i="4"/>
  <c r="AH210" i="4"/>
  <c r="AI210" i="4"/>
  <c r="AJ210" i="4"/>
  <c r="AL210" i="4"/>
  <c r="AG211" i="4"/>
  <c r="AH211" i="4"/>
  <c r="AI211" i="4"/>
  <c r="AJ211" i="4"/>
  <c r="AL211" i="4"/>
  <c r="AG212" i="4"/>
  <c r="AH212" i="4"/>
  <c r="AI212" i="4"/>
  <c r="AJ212" i="4"/>
  <c r="AL212" i="4"/>
  <c r="AG213" i="4"/>
  <c r="AH213" i="4"/>
  <c r="AI213" i="4"/>
  <c r="AJ213" i="4"/>
  <c r="AL213" i="4"/>
  <c r="AG214" i="4"/>
  <c r="AH214" i="4"/>
  <c r="AI214" i="4"/>
  <c r="AJ214" i="4"/>
  <c r="AL214" i="4"/>
  <c r="AG215" i="4"/>
  <c r="AH215" i="4"/>
  <c r="AI215" i="4"/>
  <c r="AJ215" i="4"/>
  <c r="AL215" i="4"/>
  <c r="AG216" i="4"/>
  <c r="AH216" i="4"/>
  <c r="AI216" i="4"/>
  <c r="AJ216" i="4"/>
  <c r="AL216" i="4"/>
  <c r="AG217" i="4"/>
  <c r="AH217" i="4"/>
  <c r="AI217" i="4"/>
  <c r="AJ217" i="4"/>
  <c r="AL217" i="4"/>
  <c r="AG218" i="4"/>
  <c r="AH218" i="4"/>
  <c r="AI218" i="4"/>
  <c r="AJ218" i="4"/>
  <c r="AL218" i="4"/>
  <c r="AG219" i="4"/>
  <c r="AH219" i="4"/>
  <c r="AI219" i="4"/>
  <c r="AJ219" i="4"/>
  <c r="AL219" i="4"/>
  <c r="AG220" i="4"/>
  <c r="AH220" i="4"/>
  <c r="AI220" i="4"/>
  <c r="AJ220" i="4"/>
  <c r="AL220" i="4"/>
  <c r="AG221" i="4"/>
  <c r="AH221" i="4"/>
  <c r="AI221" i="4"/>
  <c r="AJ221" i="4"/>
  <c r="AL221" i="4"/>
  <c r="AG222" i="4"/>
  <c r="AH222" i="4"/>
  <c r="AI222" i="4"/>
  <c r="AJ222" i="4"/>
  <c r="AL222" i="4"/>
  <c r="AG223" i="4"/>
  <c r="AH223" i="4"/>
  <c r="AI223" i="4"/>
  <c r="AJ223" i="4"/>
  <c r="AL223" i="4"/>
  <c r="AG224" i="4"/>
  <c r="AH224" i="4"/>
  <c r="AI224" i="4"/>
  <c r="AJ224" i="4"/>
  <c r="AL224" i="4"/>
  <c r="AG225" i="4"/>
  <c r="AH225" i="4"/>
  <c r="AI225" i="4"/>
  <c r="AJ225" i="4"/>
  <c r="AL225" i="4"/>
  <c r="AG226" i="4"/>
  <c r="AH226" i="4"/>
  <c r="AI226" i="4"/>
  <c r="AJ226" i="4"/>
  <c r="AL226" i="4"/>
  <c r="AG227" i="4"/>
  <c r="AH227" i="4"/>
  <c r="AI227" i="4"/>
  <c r="AJ227" i="4"/>
  <c r="AL227" i="4"/>
  <c r="AG228" i="4"/>
  <c r="AH228" i="4"/>
  <c r="AI228" i="4"/>
  <c r="AJ228" i="4"/>
  <c r="AL228" i="4"/>
  <c r="AG229" i="4"/>
  <c r="AH229" i="4"/>
  <c r="AI229" i="4"/>
  <c r="AJ229" i="4"/>
  <c r="AL229" i="4"/>
  <c r="AG230" i="4"/>
  <c r="AH230" i="4"/>
  <c r="AI230" i="4"/>
  <c r="AJ230" i="4"/>
  <c r="AL230" i="4"/>
  <c r="AG231" i="4"/>
  <c r="AH231" i="4"/>
  <c r="AI231" i="4"/>
  <c r="AJ231" i="4"/>
  <c r="AL231" i="4"/>
  <c r="AG232" i="4"/>
  <c r="AH232" i="4"/>
  <c r="AI232" i="4"/>
  <c r="AJ232" i="4"/>
  <c r="AL232" i="4"/>
  <c r="AG233" i="4"/>
  <c r="AH233" i="4"/>
  <c r="AI233" i="4"/>
  <c r="AJ233" i="4"/>
  <c r="AL233" i="4"/>
  <c r="AG234" i="4"/>
  <c r="AH234" i="4"/>
  <c r="AI234" i="4"/>
  <c r="AJ234" i="4"/>
  <c r="AL234" i="4"/>
  <c r="AG235" i="4"/>
  <c r="AH235" i="4"/>
  <c r="AI235" i="4"/>
  <c r="AJ235" i="4"/>
  <c r="AL235" i="4"/>
  <c r="AG236" i="4"/>
  <c r="AH236" i="4"/>
  <c r="AI236" i="4"/>
  <c r="AJ236" i="4"/>
  <c r="AL236" i="4"/>
  <c r="AG237" i="4"/>
  <c r="AH237" i="4"/>
  <c r="AI237" i="4"/>
  <c r="AJ237" i="4"/>
  <c r="AL237" i="4"/>
  <c r="AG238" i="4"/>
  <c r="AH238" i="4"/>
  <c r="AI238" i="4"/>
  <c r="AJ238" i="4"/>
  <c r="AL238" i="4"/>
  <c r="AG239" i="4"/>
  <c r="AH239" i="4"/>
  <c r="AI239" i="4"/>
  <c r="AJ239" i="4"/>
  <c r="AL239" i="4"/>
  <c r="AG240" i="4"/>
  <c r="AH240" i="4"/>
  <c r="AI240" i="4"/>
  <c r="AJ240" i="4"/>
  <c r="AL240" i="4"/>
  <c r="AG241" i="4"/>
  <c r="AH241" i="4"/>
  <c r="AI241" i="4"/>
  <c r="AJ241" i="4"/>
  <c r="AL241" i="4"/>
  <c r="AG242" i="4"/>
  <c r="AH242" i="4"/>
  <c r="AI242" i="4"/>
  <c r="AJ242" i="4"/>
  <c r="AL242" i="4"/>
  <c r="AG243" i="4"/>
  <c r="AH243" i="4"/>
  <c r="AI243" i="4"/>
  <c r="AJ243" i="4"/>
  <c r="AL243" i="4"/>
  <c r="AG244" i="4"/>
  <c r="AH244" i="4"/>
  <c r="AI244" i="4"/>
  <c r="AJ244" i="4"/>
  <c r="AL244" i="4"/>
  <c r="AG245" i="4"/>
  <c r="AH245" i="4"/>
  <c r="AI245" i="4"/>
  <c r="AJ245" i="4"/>
  <c r="AL245" i="4"/>
  <c r="AG246" i="4"/>
  <c r="AH246" i="4"/>
  <c r="AI246" i="4"/>
  <c r="AJ246" i="4"/>
  <c r="AL246" i="4"/>
  <c r="AG247" i="4"/>
  <c r="AH247" i="4"/>
  <c r="AI247" i="4"/>
  <c r="AJ247" i="4"/>
  <c r="AL247" i="4"/>
  <c r="AG248" i="4"/>
  <c r="AH248" i="4"/>
  <c r="AI248" i="4"/>
  <c r="AJ248" i="4"/>
  <c r="AL248" i="4"/>
  <c r="AG249" i="4"/>
  <c r="AH249" i="4"/>
  <c r="AI249" i="4"/>
  <c r="AJ249" i="4"/>
  <c r="AL249" i="4"/>
  <c r="AG250" i="4"/>
  <c r="AH250" i="4"/>
  <c r="AI250" i="4"/>
  <c r="AJ250" i="4"/>
  <c r="AL250" i="4"/>
  <c r="AG251" i="4"/>
  <c r="AH251" i="4"/>
  <c r="AI251" i="4"/>
  <c r="AJ251" i="4"/>
  <c r="AL251" i="4"/>
  <c r="AG252" i="4"/>
  <c r="AH252" i="4"/>
  <c r="AI252" i="4"/>
  <c r="AJ252" i="4"/>
  <c r="AL252" i="4"/>
  <c r="AG253" i="4"/>
  <c r="AH253" i="4"/>
  <c r="AI253" i="4"/>
  <c r="AJ253" i="4"/>
  <c r="AL253" i="4"/>
  <c r="AG254" i="4"/>
  <c r="AH254" i="4"/>
  <c r="AI254" i="4"/>
  <c r="AJ254" i="4"/>
  <c r="AL254" i="4"/>
  <c r="AG255" i="4"/>
  <c r="AH255" i="4"/>
  <c r="AI255" i="4"/>
  <c r="AJ255" i="4"/>
  <c r="AL255" i="4"/>
  <c r="AG256" i="4"/>
  <c r="AH256" i="4"/>
  <c r="AI256" i="4"/>
  <c r="AJ256" i="4"/>
  <c r="AL256" i="4"/>
  <c r="AG257" i="4"/>
  <c r="AH257" i="4"/>
  <c r="AI257" i="4"/>
  <c r="AJ257" i="4"/>
  <c r="AL257" i="4"/>
  <c r="AG258" i="4"/>
  <c r="AH258" i="4"/>
  <c r="AI258" i="4"/>
  <c r="AJ258" i="4"/>
  <c r="AL258" i="4"/>
  <c r="AG259" i="4"/>
  <c r="AH259" i="4"/>
  <c r="AI259" i="4"/>
  <c r="AJ259" i="4"/>
  <c r="AL259" i="4"/>
  <c r="AG260" i="4"/>
  <c r="AH260" i="4"/>
  <c r="AI260" i="4"/>
  <c r="AJ260" i="4"/>
  <c r="AL260" i="4"/>
  <c r="AG261" i="4"/>
  <c r="AH261" i="4"/>
  <c r="AI261" i="4"/>
  <c r="AJ261" i="4"/>
  <c r="AL261" i="4"/>
  <c r="AG262" i="4"/>
  <c r="AH262" i="4"/>
  <c r="AI262" i="4"/>
  <c r="AJ262" i="4"/>
  <c r="AL262" i="4"/>
  <c r="AG263" i="4"/>
  <c r="AH263" i="4"/>
  <c r="AI263" i="4"/>
  <c r="AJ263" i="4"/>
  <c r="AL263" i="4"/>
  <c r="AG264" i="4"/>
  <c r="AH264" i="4"/>
  <c r="AI264" i="4"/>
  <c r="AJ264" i="4"/>
  <c r="AL264" i="4"/>
  <c r="AG265" i="4"/>
  <c r="AH265" i="4"/>
  <c r="AI265" i="4"/>
  <c r="AJ265" i="4"/>
  <c r="AL265" i="4"/>
  <c r="AG266" i="4"/>
  <c r="AH266" i="4"/>
  <c r="AI266" i="4"/>
  <c r="AJ266" i="4"/>
  <c r="AL266" i="4"/>
  <c r="AG267" i="4"/>
  <c r="AH267" i="4"/>
  <c r="AI267" i="4"/>
  <c r="AJ267" i="4"/>
  <c r="AL267" i="4"/>
  <c r="AG268" i="4"/>
  <c r="AH268" i="4"/>
  <c r="AI268" i="4"/>
  <c r="AJ268" i="4"/>
  <c r="AL268" i="4"/>
  <c r="AG269" i="4"/>
  <c r="AH269" i="4"/>
  <c r="AI269" i="4"/>
  <c r="AJ269" i="4"/>
  <c r="AL269" i="4"/>
  <c r="AG270" i="4"/>
  <c r="AH270" i="4"/>
  <c r="AI270" i="4"/>
  <c r="AJ270" i="4"/>
  <c r="AL270" i="4"/>
  <c r="AG271" i="4"/>
  <c r="AH271" i="4"/>
  <c r="AI271" i="4"/>
  <c r="AJ271" i="4"/>
  <c r="AL271" i="4"/>
  <c r="AG272" i="4"/>
  <c r="AH272" i="4"/>
  <c r="AI272" i="4"/>
  <c r="AJ272" i="4"/>
  <c r="AL272" i="4"/>
  <c r="AG273" i="4"/>
  <c r="AH273" i="4"/>
  <c r="AI273" i="4"/>
  <c r="AJ273" i="4"/>
  <c r="AL273" i="4"/>
  <c r="AG274" i="4"/>
  <c r="AH274" i="4"/>
  <c r="AI274" i="4"/>
  <c r="AJ274" i="4"/>
  <c r="AL274" i="4"/>
  <c r="AG275" i="4"/>
  <c r="AH275" i="4"/>
  <c r="AI275" i="4"/>
  <c r="AJ275" i="4"/>
  <c r="AL275" i="4"/>
  <c r="AG276" i="4"/>
  <c r="AH276" i="4"/>
  <c r="AI276" i="4"/>
  <c r="AJ276" i="4"/>
  <c r="AL276" i="4"/>
  <c r="AG277" i="4"/>
  <c r="AH277" i="4"/>
  <c r="AI277" i="4"/>
  <c r="AJ277" i="4"/>
  <c r="AL277" i="4"/>
  <c r="AG278" i="4"/>
  <c r="AH278" i="4"/>
  <c r="AI278" i="4"/>
  <c r="AJ278" i="4"/>
  <c r="AL278" i="4"/>
  <c r="AG279" i="4"/>
  <c r="AH279" i="4"/>
  <c r="AI279" i="4"/>
  <c r="AJ279" i="4"/>
  <c r="AL279" i="4"/>
  <c r="AG280" i="4"/>
  <c r="AH280" i="4"/>
  <c r="AI280" i="4"/>
  <c r="AJ280" i="4"/>
  <c r="AL280" i="4"/>
  <c r="AG281" i="4"/>
  <c r="AH281" i="4"/>
  <c r="AI281" i="4"/>
  <c r="AJ281" i="4"/>
  <c r="AL281" i="4"/>
  <c r="AG282" i="4"/>
  <c r="AH282" i="4"/>
  <c r="AI282" i="4"/>
  <c r="AJ282" i="4"/>
  <c r="AL282" i="4"/>
  <c r="AG283" i="4"/>
  <c r="AH283" i="4"/>
  <c r="AI283" i="4"/>
  <c r="AJ283" i="4"/>
  <c r="AL283" i="4"/>
  <c r="AG284" i="4"/>
  <c r="AH284" i="4"/>
  <c r="AI284" i="4"/>
  <c r="AJ284" i="4"/>
  <c r="AL284" i="4"/>
  <c r="AG285" i="4"/>
  <c r="AH285" i="4"/>
  <c r="AI285" i="4"/>
  <c r="AJ285" i="4"/>
  <c r="AL285" i="4"/>
  <c r="AG286" i="4"/>
  <c r="AH286" i="4"/>
  <c r="AI286" i="4"/>
  <c r="AJ286" i="4"/>
  <c r="AL286" i="4"/>
  <c r="AG287" i="4"/>
  <c r="AH287" i="4"/>
  <c r="AI287" i="4"/>
  <c r="AJ287" i="4"/>
  <c r="AL287" i="4"/>
  <c r="AG288" i="4"/>
  <c r="AH288" i="4"/>
  <c r="AI288" i="4"/>
  <c r="AJ288" i="4"/>
  <c r="AL288" i="4"/>
  <c r="AG289" i="4"/>
  <c r="AH289" i="4"/>
  <c r="AI289" i="4"/>
  <c r="AJ289" i="4"/>
  <c r="AL289" i="4"/>
  <c r="AG290" i="4"/>
  <c r="AH290" i="4"/>
  <c r="AI290" i="4"/>
  <c r="AJ290" i="4"/>
  <c r="AL290" i="4"/>
  <c r="AG291" i="4"/>
  <c r="AH291" i="4"/>
  <c r="AI291" i="4"/>
  <c r="AJ291" i="4"/>
  <c r="AL291" i="4"/>
  <c r="AG292" i="4"/>
  <c r="AH292" i="4"/>
  <c r="AI292" i="4"/>
  <c r="AJ292" i="4"/>
  <c r="AL292" i="4"/>
  <c r="AG293" i="4"/>
  <c r="AH293" i="4"/>
  <c r="AI293" i="4"/>
  <c r="AJ293" i="4"/>
  <c r="AL293" i="4"/>
  <c r="AG294" i="4"/>
  <c r="AH294" i="4"/>
  <c r="AI294" i="4"/>
  <c r="AJ294" i="4"/>
  <c r="AL294" i="4"/>
  <c r="AG295" i="4"/>
  <c r="AH295" i="4"/>
  <c r="AI295" i="4"/>
  <c r="AJ295" i="4"/>
  <c r="AL295" i="4"/>
  <c r="AG296" i="4"/>
  <c r="AH296" i="4"/>
  <c r="AI296" i="4"/>
  <c r="AJ296" i="4"/>
  <c r="AL296" i="4"/>
  <c r="AG297" i="4"/>
  <c r="AH297" i="4"/>
  <c r="AI297" i="4"/>
  <c r="AJ297" i="4"/>
  <c r="AL297" i="4"/>
  <c r="AG298" i="4"/>
  <c r="AH298" i="4"/>
  <c r="AI298" i="4"/>
  <c r="AJ298" i="4"/>
  <c r="AL298" i="4"/>
  <c r="AG299" i="4"/>
  <c r="AH299" i="4"/>
  <c r="AI299" i="4"/>
  <c r="AJ299" i="4"/>
  <c r="AL299" i="4"/>
  <c r="AG300" i="4"/>
  <c r="AH300" i="4"/>
  <c r="AI300" i="4"/>
  <c r="AJ300" i="4"/>
  <c r="AL300" i="4"/>
  <c r="AG301" i="4"/>
  <c r="AH301" i="4"/>
  <c r="AI301" i="4"/>
  <c r="AJ301" i="4"/>
  <c r="AL301" i="4"/>
  <c r="AG302" i="4"/>
  <c r="AH302" i="4"/>
  <c r="AI302" i="4"/>
  <c r="AJ302" i="4"/>
  <c r="AL302" i="4"/>
  <c r="AG303" i="4"/>
  <c r="AH303" i="4"/>
  <c r="AI303" i="4"/>
  <c r="AJ303" i="4"/>
  <c r="AL303" i="4"/>
  <c r="AG304" i="4"/>
  <c r="AH304" i="4"/>
  <c r="AI304" i="4"/>
  <c r="AJ304" i="4"/>
  <c r="AL304" i="4"/>
  <c r="AL185" i="4"/>
  <c r="AL305" i="4" l="1"/>
  <c r="AJ185" i="4"/>
  <c r="AJ305" i="4" s="1"/>
  <c r="AI185" i="4"/>
  <c r="AI305" i="4" s="1"/>
  <c r="AH185" i="4"/>
  <c r="AH305" i="4" s="1"/>
  <c r="AG185" i="4"/>
  <c r="AG305" i="4" s="1"/>
  <c r="AG35" i="4"/>
  <c r="AH35" i="4" s="1"/>
  <c r="AI35" i="4"/>
  <c r="AG36" i="4"/>
  <c r="AH36" i="4" s="1"/>
  <c r="AI36" i="4"/>
  <c r="AG37" i="4"/>
  <c r="AH37" i="4" s="1"/>
  <c r="AI37" i="4"/>
  <c r="AG38" i="4"/>
  <c r="AH38" i="4" s="1"/>
  <c r="AI38" i="4"/>
  <c r="AG39" i="4"/>
  <c r="AH39" i="4" s="1"/>
  <c r="AI39" i="4"/>
  <c r="AG40" i="4"/>
  <c r="AH40" i="4" s="1"/>
  <c r="AI40" i="4"/>
  <c r="AG41" i="4"/>
  <c r="AH41" i="4" s="1"/>
  <c r="AI41" i="4"/>
  <c r="AG42" i="4"/>
  <c r="AH42" i="4" s="1"/>
  <c r="AI42" i="4"/>
  <c r="AG43" i="4"/>
  <c r="AH43" i="4" s="1"/>
  <c r="AI43" i="4"/>
  <c r="AG44" i="4"/>
  <c r="AH44" i="4" s="1"/>
  <c r="AI44" i="4"/>
  <c r="AG45" i="4"/>
  <c r="AH45" i="4" s="1"/>
  <c r="AI45" i="4"/>
  <c r="AG46" i="4"/>
  <c r="AH46" i="4" s="1"/>
  <c r="AI46" i="4"/>
  <c r="AG47" i="4"/>
  <c r="AH47" i="4" s="1"/>
  <c r="AI47" i="4"/>
  <c r="AG48" i="4"/>
  <c r="AH48" i="4" s="1"/>
  <c r="AI48" i="4"/>
  <c r="AG49" i="4"/>
  <c r="AH49" i="4" s="1"/>
  <c r="AI49" i="4"/>
  <c r="AG50" i="4"/>
  <c r="AH50" i="4" s="1"/>
  <c r="AI50" i="4"/>
  <c r="AG51" i="4"/>
  <c r="AH51" i="4" s="1"/>
  <c r="AI51" i="4"/>
  <c r="AG52" i="4"/>
  <c r="AH52" i="4" s="1"/>
  <c r="AI52" i="4"/>
  <c r="AG53" i="4"/>
  <c r="AH53" i="4" s="1"/>
  <c r="AI53" i="4"/>
  <c r="AG54" i="4"/>
  <c r="AH54" i="4" s="1"/>
  <c r="AI54" i="4"/>
  <c r="AG55" i="4"/>
  <c r="AH55" i="4" s="1"/>
  <c r="AI55" i="4"/>
  <c r="AG56" i="4"/>
  <c r="AH56" i="4" s="1"/>
  <c r="AI56" i="4"/>
  <c r="AG57" i="4"/>
  <c r="AH57" i="4" s="1"/>
  <c r="AI57" i="4"/>
  <c r="AG58" i="4"/>
  <c r="AH58" i="4" s="1"/>
  <c r="AI58" i="4"/>
  <c r="AG59" i="4"/>
  <c r="AH59" i="4" s="1"/>
  <c r="AI59" i="4"/>
  <c r="AG60" i="4"/>
  <c r="AH60" i="4" s="1"/>
  <c r="AI60" i="4"/>
  <c r="AG61" i="4"/>
  <c r="AH61" i="4" s="1"/>
  <c r="AI61" i="4"/>
  <c r="AG62" i="4"/>
  <c r="AH62" i="4" s="1"/>
  <c r="AI62" i="4"/>
  <c r="AG63" i="4"/>
  <c r="AH63" i="4" s="1"/>
  <c r="AI63" i="4"/>
  <c r="AG64" i="4"/>
  <c r="AH64" i="4" s="1"/>
  <c r="AI64" i="4"/>
  <c r="AG65" i="4"/>
  <c r="AH65" i="4" s="1"/>
  <c r="AI65" i="4"/>
  <c r="AG66" i="4"/>
  <c r="AH66" i="4" s="1"/>
  <c r="AI66" i="4"/>
  <c r="AG67" i="4"/>
  <c r="AH67" i="4" s="1"/>
  <c r="AI67" i="4"/>
  <c r="AG68" i="4"/>
  <c r="AH68" i="4" s="1"/>
  <c r="AI68" i="4"/>
  <c r="AG69" i="4"/>
  <c r="AH69" i="4" s="1"/>
  <c r="AI69" i="4"/>
  <c r="AG70" i="4"/>
  <c r="AH70" i="4" s="1"/>
  <c r="AI70" i="4"/>
  <c r="AG71" i="4"/>
  <c r="AH71" i="4" s="1"/>
  <c r="AI71" i="4"/>
  <c r="AG72" i="4"/>
  <c r="AH72" i="4" s="1"/>
  <c r="AI72" i="4"/>
  <c r="AG73" i="4"/>
  <c r="AH73" i="4" s="1"/>
  <c r="AI73" i="4"/>
  <c r="AG74" i="4"/>
  <c r="AH74" i="4" s="1"/>
  <c r="AI74" i="4"/>
  <c r="AG75" i="4"/>
  <c r="AH75" i="4" s="1"/>
  <c r="AI75" i="4"/>
  <c r="AG76" i="4"/>
  <c r="AH76" i="4" s="1"/>
  <c r="AI76" i="4"/>
  <c r="AG77" i="4"/>
  <c r="AH77" i="4" s="1"/>
  <c r="AI77" i="4"/>
  <c r="AG78" i="4"/>
  <c r="AH78" i="4" s="1"/>
  <c r="AI78" i="4"/>
  <c r="AG79" i="4"/>
  <c r="AH79" i="4" s="1"/>
  <c r="AI79" i="4"/>
  <c r="AG80" i="4"/>
  <c r="AH80" i="4" s="1"/>
  <c r="AI80" i="4"/>
  <c r="AG81" i="4"/>
  <c r="AH81" i="4" s="1"/>
  <c r="AI81" i="4"/>
  <c r="AG82" i="4"/>
  <c r="AH82" i="4" s="1"/>
  <c r="AI82" i="4"/>
  <c r="AG83" i="4"/>
  <c r="AH83" i="4" s="1"/>
  <c r="AI83" i="4"/>
  <c r="AG84" i="4"/>
  <c r="AH84" i="4" s="1"/>
  <c r="AI84" i="4"/>
  <c r="AG85" i="4"/>
  <c r="AH85" i="4" s="1"/>
  <c r="AI85" i="4"/>
  <c r="AG86" i="4"/>
  <c r="AH86" i="4" s="1"/>
  <c r="AI86" i="4"/>
  <c r="AG87" i="4"/>
  <c r="AH87" i="4" s="1"/>
  <c r="AI87" i="4"/>
  <c r="AG88" i="4"/>
  <c r="AH88" i="4" s="1"/>
  <c r="AI88" i="4"/>
  <c r="AG89" i="4"/>
  <c r="AH89" i="4" s="1"/>
  <c r="AI89" i="4"/>
  <c r="AG90" i="4"/>
  <c r="AH90" i="4" s="1"/>
  <c r="AI90" i="4"/>
  <c r="AG91" i="4"/>
  <c r="AH91" i="4" s="1"/>
  <c r="AI91" i="4"/>
  <c r="AG92" i="4"/>
  <c r="AH92" i="4" s="1"/>
  <c r="AI92" i="4"/>
  <c r="AG93" i="4"/>
  <c r="AH93" i="4" s="1"/>
  <c r="AI93" i="4"/>
  <c r="AG94" i="4"/>
  <c r="AH94" i="4" s="1"/>
  <c r="AI94" i="4"/>
  <c r="AG95" i="4"/>
  <c r="AH95" i="4" s="1"/>
  <c r="AI95" i="4"/>
  <c r="AG96" i="4"/>
  <c r="AH96" i="4" s="1"/>
  <c r="AI96" i="4"/>
  <c r="AG97" i="4"/>
  <c r="AH97" i="4" s="1"/>
  <c r="AI97" i="4"/>
  <c r="AG98" i="4"/>
  <c r="AH98" i="4" s="1"/>
  <c r="AI98" i="4"/>
  <c r="AG99" i="4"/>
  <c r="AH99" i="4" s="1"/>
  <c r="AI99" i="4"/>
  <c r="AG100" i="4"/>
  <c r="AH100" i="4" s="1"/>
  <c r="AI100" i="4"/>
  <c r="AG101" i="4"/>
  <c r="AH101" i="4" s="1"/>
  <c r="AI101" i="4"/>
  <c r="AG102" i="4"/>
  <c r="AH102" i="4" s="1"/>
  <c r="AI102" i="4"/>
  <c r="AG103" i="4"/>
  <c r="AH103" i="4" s="1"/>
  <c r="AI103" i="4"/>
  <c r="AG104" i="4"/>
  <c r="AH104" i="4" s="1"/>
  <c r="AI104" i="4"/>
  <c r="AG105" i="4"/>
  <c r="AH105" i="4" s="1"/>
  <c r="AI105" i="4"/>
  <c r="AG106" i="4"/>
  <c r="AH106" i="4" s="1"/>
  <c r="AI106" i="4"/>
  <c r="AG107" i="4"/>
  <c r="AH107" i="4" s="1"/>
  <c r="AI107" i="4"/>
  <c r="AG108" i="4"/>
  <c r="AH108" i="4" s="1"/>
  <c r="AI108" i="4"/>
  <c r="AG109" i="4"/>
  <c r="AH109" i="4" s="1"/>
  <c r="AI109" i="4"/>
  <c r="AG110" i="4"/>
  <c r="AH110" i="4" s="1"/>
  <c r="AI110" i="4"/>
  <c r="AG111" i="4"/>
  <c r="AH111" i="4" s="1"/>
  <c r="AI111" i="4"/>
  <c r="AG112" i="4"/>
  <c r="AH112" i="4" s="1"/>
  <c r="AI112" i="4"/>
  <c r="AG113" i="4"/>
  <c r="AH113" i="4" s="1"/>
  <c r="AI113" i="4"/>
  <c r="AG114" i="4"/>
  <c r="AH114" i="4" s="1"/>
  <c r="AI114" i="4"/>
  <c r="AG115" i="4"/>
  <c r="AH115" i="4" s="1"/>
  <c r="AI115" i="4"/>
  <c r="AG116" i="4"/>
  <c r="AH116" i="4" s="1"/>
  <c r="AI116" i="4"/>
  <c r="AG117" i="4"/>
  <c r="AH117" i="4" s="1"/>
  <c r="AI117" i="4"/>
  <c r="AG118" i="4"/>
  <c r="AH118" i="4" s="1"/>
  <c r="AI118" i="4"/>
  <c r="AG119" i="4"/>
  <c r="AH119" i="4" s="1"/>
  <c r="AI119" i="4"/>
  <c r="AG120" i="4"/>
  <c r="AH120" i="4" s="1"/>
  <c r="AI120" i="4"/>
  <c r="AG121" i="4"/>
  <c r="AH121" i="4" s="1"/>
  <c r="AI121" i="4"/>
  <c r="AG122" i="4"/>
  <c r="AH122" i="4" s="1"/>
  <c r="AI122" i="4"/>
  <c r="AG123" i="4"/>
  <c r="AH123" i="4" s="1"/>
  <c r="AI123" i="4"/>
  <c r="AG124" i="4"/>
  <c r="AH124" i="4" s="1"/>
  <c r="AI124" i="4"/>
  <c r="AG125" i="4"/>
  <c r="AH125" i="4" s="1"/>
  <c r="AI125" i="4"/>
  <c r="AG126" i="4"/>
  <c r="AH126" i="4" s="1"/>
  <c r="AI126" i="4"/>
  <c r="AG127" i="4"/>
  <c r="AH127" i="4" s="1"/>
  <c r="AI127" i="4"/>
  <c r="AG128" i="4"/>
  <c r="AH128" i="4" s="1"/>
  <c r="AI128" i="4"/>
  <c r="AG129" i="4"/>
  <c r="AH129" i="4" s="1"/>
  <c r="AI129" i="4"/>
  <c r="AG130" i="4"/>
  <c r="AH130" i="4" s="1"/>
  <c r="AI130" i="4"/>
  <c r="AG131" i="4"/>
  <c r="AH131" i="4" s="1"/>
  <c r="AI131" i="4"/>
  <c r="AG132" i="4"/>
  <c r="AH132" i="4" s="1"/>
  <c r="AI132" i="4"/>
  <c r="AG133" i="4"/>
  <c r="AH133" i="4" s="1"/>
  <c r="AI133" i="4"/>
  <c r="AG134" i="4"/>
  <c r="AH134" i="4" s="1"/>
  <c r="AI134" i="4"/>
  <c r="AG135" i="4"/>
  <c r="AH135" i="4" s="1"/>
  <c r="AI135" i="4"/>
  <c r="AG136" i="4"/>
  <c r="AH136" i="4" s="1"/>
  <c r="AI136" i="4"/>
  <c r="AG137" i="4"/>
  <c r="AH137" i="4" s="1"/>
  <c r="AI137" i="4"/>
  <c r="AG138" i="4"/>
  <c r="AH138" i="4" s="1"/>
  <c r="AI138" i="4"/>
  <c r="AG139" i="4"/>
  <c r="AH139" i="4" s="1"/>
  <c r="AI139" i="4"/>
  <c r="AG140" i="4"/>
  <c r="AH140" i="4" s="1"/>
  <c r="AI140" i="4"/>
  <c r="AG141" i="4"/>
  <c r="AH141" i="4" s="1"/>
  <c r="AI141" i="4"/>
  <c r="AG142" i="4"/>
  <c r="AH142" i="4" s="1"/>
  <c r="AI142" i="4"/>
  <c r="AG143" i="4"/>
  <c r="AH143" i="4" s="1"/>
  <c r="AI143" i="4"/>
  <c r="AG144" i="4"/>
  <c r="AH144" i="4" s="1"/>
  <c r="AI144" i="4"/>
  <c r="AG145" i="4"/>
  <c r="AH145" i="4" s="1"/>
  <c r="AI145" i="4"/>
  <c r="AG146" i="4"/>
  <c r="AH146" i="4" s="1"/>
  <c r="AI146" i="4"/>
  <c r="AG147" i="4"/>
  <c r="AH147" i="4" s="1"/>
  <c r="AI147" i="4"/>
  <c r="AG148" i="4"/>
  <c r="AH148" i="4" s="1"/>
  <c r="AI148" i="4"/>
  <c r="AG149" i="4"/>
  <c r="AH149" i="4" s="1"/>
  <c r="AI149" i="4"/>
  <c r="AG150" i="4"/>
  <c r="AH150" i="4" s="1"/>
  <c r="AI150" i="4"/>
  <c r="AG151" i="4"/>
  <c r="AH151" i="4" s="1"/>
  <c r="AI151" i="4"/>
  <c r="AG152" i="4"/>
  <c r="AH152" i="4" s="1"/>
  <c r="AI152" i="4"/>
  <c r="AG34" i="4"/>
  <c r="AH34" i="4" s="1"/>
  <c r="AG29" i="4"/>
  <c r="AI34" i="4"/>
  <c r="AI33" i="4"/>
  <c r="AG33" i="4"/>
  <c r="AH33" i="4" s="1"/>
  <c r="AJ34" i="4" l="1"/>
  <c r="AJ306" i="4"/>
  <c r="B308" i="4" s="1"/>
  <c r="AH153" i="4"/>
  <c r="B157" i="4" s="1"/>
  <c r="AJ139" i="4"/>
  <c r="AJ123" i="4"/>
  <c r="AJ146" i="4"/>
  <c r="AJ138" i="4"/>
  <c r="AJ130" i="4"/>
  <c r="AJ122" i="4"/>
  <c r="AJ114" i="4"/>
  <c r="AJ106" i="4"/>
  <c r="AJ98" i="4"/>
  <c r="AJ90" i="4"/>
  <c r="AJ82" i="4"/>
  <c r="AJ74" i="4"/>
  <c r="AJ66" i="4"/>
  <c r="AJ58" i="4"/>
  <c r="AJ50" i="4"/>
  <c r="AJ42" i="4"/>
  <c r="AJ143" i="4"/>
  <c r="AJ127" i="4"/>
  <c r="AJ119" i="4"/>
  <c r="AJ111" i="4"/>
  <c r="AJ103" i="4"/>
  <c r="AJ95" i="4"/>
  <c r="AJ87" i="4"/>
  <c r="AJ79" i="4"/>
  <c r="AJ71" i="4"/>
  <c r="AJ63" i="4"/>
  <c r="AJ55" i="4"/>
  <c r="AJ47" i="4"/>
  <c r="AJ39" i="4"/>
  <c r="AJ140" i="4"/>
  <c r="AJ124" i="4"/>
  <c r="AJ116" i="4"/>
  <c r="AJ92" i="4"/>
  <c r="AJ84" i="4"/>
  <c r="AJ76" i="4"/>
  <c r="AJ68" i="4"/>
  <c r="AJ60" i="4"/>
  <c r="AJ52" i="4"/>
  <c r="AJ44" i="4"/>
  <c r="AJ36" i="4"/>
  <c r="AJ151" i="4"/>
  <c r="AJ135" i="4"/>
  <c r="AJ148" i="4"/>
  <c r="AJ132" i="4"/>
  <c r="AJ108" i="4"/>
  <c r="AJ100" i="4"/>
  <c r="AJ145" i="4"/>
  <c r="AJ137" i="4"/>
  <c r="AJ129" i="4"/>
  <c r="AJ121" i="4"/>
  <c r="AJ113" i="4"/>
  <c r="AJ105" i="4"/>
  <c r="AJ97" i="4"/>
  <c r="AJ89" i="4"/>
  <c r="AJ81" i="4"/>
  <c r="AJ73" i="4"/>
  <c r="AJ65" i="4"/>
  <c r="AJ57" i="4"/>
  <c r="AJ49" i="4"/>
  <c r="AJ41" i="4"/>
  <c r="AJ150" i="4"/>
  <c r="AJ142" i="4"/>
  <c r="AJ134" i="4"/>
  <c r="AJ126" i="4"/>
  <c r="AJ118" i="4"/>
  <c r="AJ110" i="4"/>
  <c r="AJ102" i="4"/>
  <c r="AJ94" i="4"/>
  <c r="AJ86" i="4"/>
  <c r="AJ78" i="4"/>
  <c r="AJ70" i="4"/>
  <c r="AJ62" i="4"/>
  <c r="AJ54" i="4"/>
  <c r="AJ46" i="4"/>
  <c r="AJ38" i="4"/>
  <c r="AJ131" i="4"/>
  <c r="AJ115" i="4"/>
  <c r="AJ107" i="4"/>
  <c r="AJ99" i="4"/>
  <c r="AJ91" i="4"/>
  <c r="AJ83" i="4"/>
  <c r="AJ75" i="4"/>
  <c r="AJ67" i="4"/>
  <c r="AJ59" i="4"/>
  <c r="AJ51" i="4"/>
  <c r="AJ43" i="4"/>
  <c r="AJ35" i="4"/>
  <c r="AJ152" i="4"/>
  <c r="AJ128" i="4"/>
  <c r="AJ112" i="4"/>
  <c r="AJ88" i="4"/>
  <c r="AJ80" i="4"/>
  <c r="AJ72" i="4"/>
  <c r="AJ64" i="4"/>
  <c r="AJ56" i="4"/>
  <c r="AJ48" i="4"/>
  <c r="AJ40" i="4"/>
  <c r="AJ147" i="4"/>
  <c r="AJ144" i="4"/>
  <c r="AJ136" i="4"/>
  <c r="AJ120" i="4"/>
  <c r="AJ104" i="4"/>
  <c r="AJ96" i="4"/>
  <c r="AJ149" i="4"/>
  <c r="AJ141" i="4"/>
  <c r="AJ133" i="4"/>
  <c r="AJ125" i="4"/>
  <c r="AJ117" i="4"/>
  <c r="AJ109" i="4"/>
  <c r="AJ101" i="4"/>
  <c r="AJ93" i="4"/>
  <c r="AJ85" i="4"/>
  <c r="AJ77" i="4"/>
  <c r="AJ69" i="4"/>
  <c r="AJ61" i="4"/>
  <c r="AJ53" i="4"/>
  <c r="AJ45" i="4"/>
  <c r="AJ37" i="4"/>
  <c r="AJ153" i="4" l="1"/>
  <c r="B156" i="4" s="1"/>
  <c r="W1444" i="4"/>
  <c r="AA1444" i="4"/>
  <c r="S1444" i="4"/>
  <c r="Q1444" i="4"/>
  <c r="O1444" i="4"/>
  <c r="AA1296" i="4"/>
  <c r="Q1296" i="4"/>
  <c r="D1735" i="4" l="1"/>
  <c r="AG1735" i="4" s="1"/>
  <c r="D1736" i="4"/>
  <c r="AG1736" i="4" s="1"/>
  <c r="D1737" i="4"/>
  <c r="AG1737" i="4" s="1"/>
  <c r="D1738" i="4"/>
  <c r="AG1738" i="4" s="1"/>
  <c r="D1739" i="4"/>
  <c r="AG1739" i="4" s="1"/>
  <c r="D1740" i="4"/>
  <c r="AG1740" i="4" s="1"/>
  <c r="D1741" i="4"/>
  <c r="AG1741" i="4" s="1"/>
  <c r="D1742" i="4"/>
  <c r="AG1742" i="4" s="1"/>
  <c r="D1743" i="4"/>
  <c r="AG1743" i="4" s="1"/>
  <c r="D1744" i="4"/>
  <c r="AG1744" i="4" s="1"/>
  <c r="D1745" i="4"/>
  <c r="AG1745" i="4" s="1"/>
  <c r="D1746" i="4"/>
  <c r="AG1746" i="4" s="1"/>
  <c r="D1747" i="4"/>
  <c r="AG1747" i="4" s="1"/>
  <c r="D1748" i="4"/>
  <c r="AG1748" i="4" s="1"/>
  <c r="D1749" i="4"/>
  <c r="AG1749" i="4" s="1"/>
  <c r="D1750" i="4"/>
  <c r="AG1750" i="4" s="1"/>
  <c r="D1751" i="4"/>
  <c r="AG1751" i="4" s="1"/>
  <c r="D1752" i="4"/>
  <c r="AG1752" i="4" s="1"/>
  <c r="D1753" i="4"/>
  <c r="AG1753" i="4" s="1"/>
  <c r="D1754" i="4"/>
  <c r="AG1754" i="4" s="1"/>
  <c r="D1755" i="4"/>
  <c r="AG1755" i="4" s="1"/>
  <c r="D1756" i="4"/>
  <c r="AG1756" i="4" s="1"/>
  <c r="D1757" i="4"/>
  <c r="AG1757" i="4" s="1"/>
  <c r="D1758" i="4"/>
  <c r="AG1758" i="4" s="1"/>
  <c r="D1759" i="4"/>
  <c r="AG1759" i="4" s="1"/>
  <c r="D1760" i="4"/>
  <c r="AG1760" i="4" s="1"/>
  <c r="D1761" i="4"/>
  <c r="AG1761" i="4" s="1"/>
  <c r="D1762" i="4"/>
  <c r="AG1762" i="4" s="1"/>
  <c r="D1763" i="4"/>
  <c r="AG1763" i="4" s="1"/>
  <c r="D1764" i="4"/>
  <c r="AG1764" i="4" s="1"/>
  <c r="D1765" i="4"/>
  <c r="AG1765" i="4" s="1"/>
  <c r="D1766" i="4"/>
  <c r="AG1766" i="4" s="1"/>
  <c r="D1767" i="4"/>
  <c r="AG1767" i="4" s="1"/>
  <c r="D1768" i="4"/>
  <c r="AG1768" i="4" s="1"/>
  <c r="D1769" i="4"/>
  <c r="AG1769" i="4" s="1"/>
  <c r="D1770" i="4"/>
  <c r="AG1770" i="4" s="1"/>
  <c r="D1771" i="4"/>
  <c r="AG1771" i="4" s="1"/>
  <c r="D1772" i="4"/>
  <c r="AG1772" i="4" s="1"/>
  <c r="D1773" i="4"/>
  <c r="AG1773" i="4" s="1"/>
  <c r="D1774" i="4"/>
  <c r="AG1774" i="4" s="1"/>
  <c r="D1775" i="4"/>
  <c r="AG1775" i="4" s="1"/>
  <c r="D1776" i="4"/>
  <c r="AG1776" i="4" s="1"/>
  <c r="D1777" i="4"/>
  <c r="AG1777" i="4" s="1"/>
  <c r="D1778" i="4"/>
  <c r="AG1778" i="4" s="1"/>
  <c r="D1779" i="4"/>
  <c r="AG1779" i="4" s="1"/>
  <c r="D1780" i="4"/>
  <c r="AG1780" i="4" s="1"/>
  <c r="D1781" i="4"/>
  <c r="AG1781" i="4" s="1"/>
  <c r="D1782" i="4"/>
  <c r="AG1782" i="4" s="1"/>
  <c r="D1783" i="4"/>
  <c r="AG1783" i="4" s="1"/>
  <c r="D1784" i="4"/>
  <c r="AG1784" i="4" s="1"/>
  <c r="D1785" i="4"/>
  <c r="AG1785" i="4" s="1"/>
  <c r="D1786" i="4"/>
  <c r="AG1786" i="4" s="1"/>
  <c r="D1787" i="4"/>
  <c r="AG1787" i="4" s="1"/>
  <c r="D1788" i="4"/>
  <c r="AG1788" i="4" s="1"/>
  <c r="D1789" i="4"/>
  <c r="AG1789" i="4" s="1"/>
  <c r="D1790" i="4"/>
  <c r="AG1790" i="4" s="1"/>
  <c r="D1791" i="4"/>
  <c r="AG1791" i="4" s="1"/>
  <c r="D1792" i="4"/>
  <c r="AG1792" i="4" s="1"/>
  <c r="D1793" i="4"/>
  <c r="AG1793" i="4" s="1"/>
  <c r="D1794" i="4"/>
  <c r="AG1794" i="4" s="1"/>
  <c r="D1795" i="4"/>
  <c r="AG1795" i="4" s="1"/>
  <c r="D1796" i="4"/>
  <c r="AG1796" i="4" s="1"/>
  <c r="D1797" i="4"/>
  <c r="AG1797" i="4" s="1"/>
  <c r="D1798" i="4"/>
  <c r="AG1798" i="4" s="1"/>
  <c r="D1799" i="4"/>
  <c r="AG1799" i="4" s="1"/>
  <c r="D1800" i="4"/>
  <c r="AG1800" i="4" s="1"/>
  <c r="D1801" i="4"/>
  <c r="AG1801" i="4" s="1"/>
  <c r="D1802" i="4"/>
  <c r="AG1802" i="4" s="1"/>
  <c r="D1803" i="4"/>
  <c r="AG1803" i="4" s="1"/>
  <c r="D1804" i="4"/>
  <c r="AG1804" i="4" s="1"/>
  <c r="D1805" i="4"/>
  <c r="AG1805" i="4" s="1"/>
  <c r="D1806" i="4"/>
  <c r="AG1806" i="4" s="1"/>
  <c r="D1807" i="4"/>
  <c r="AG1807" i="4" s="1"/>
  <c r="D1808" i="4"/>
  <c r="AG1808" i="4" s="1"/>
  <c r="D1809" i="4"/>
  <c r="AG1809" i="4" s="1"/>
  <c r="D1810" i="4"/>
  <c r="AG1810" i="4" s="1"/>
  <c r="D1811" i="4"/>
  <c r="AG1811" i="4" s="1"/>
  <c r="D1812" i="4"/>
  <c r="AG1812" i="4" s="1"/>
  <c r="D1813" i="4"/>
  <c r="AG1813" i="4" s="1"/>
  <c r="D1814" i="4"/>
  <c r="AG1814" i="4" s="1"/>
  <c r="D1815" i="4"/>
  <c r="AG1815" i="4" s="1"/>
  <c r="D1816" i="4"/>
  <c r="AG1816" i="4" s="1"/>
  <c r="D1817" i="4"/>
  <c r="AG1817" i="4" s="1"/>
  <c r="D1818" i="4"/>
  <c r="AG1818" i="4" s="1"/>
  <c r="D1819" i="4"/>
  <c r="AG1819" i="4" s="1"/>
  <c r="D1820" i="4"/>
  <c r="AG1820" i="4" s="1"/>
  <c r="D1821" i="4"/>
  <c r="AG1821" i="4" s="1"/>
  <c r="D1822" i="4"/>
  <c r="AG1822" i="4" s="1"/>
  <c r="D1823" i="4"/>
  <c r="AG1823" i="4" s="1"/>
  <c r="D1824" i="4"/>
  <c r="AG1824" i="4" s="1"/>
  <c r="D1825" i="4"/>
  <c r="AG1825" i="4" s="1"/>
  <c r="D1826" i="4"/>
  <c r="AG1826" i="4" s="1"/>
  <c r="D1827" i="4"/>
  <c r="AG1827" i="4" s="1"/>
  <c r="D1828" i="4"/>
  <c r="AG1828" i="4" s="1"/>
  <c r="D1829" i="4"/>
  <c r="AG1829" i="4" s="1"/>
  <c r="D1830" i="4"/>
  <c r="AG1830" i="4" s="1"/>
  <c r="D1831" i="4"/>
  <c r="AG1831" i="4" s="1"/>
  <c r="D1832" i="4"/>
  <c r="AG1832" i="4" s="1"/>
  <c r="D1833" i="4"/>
  <c r="AG1833" i="4" s="1"/>
  <c r="D1834" i="4"/>
  <c r="AG1834" i="4" s="1"/>
  <c r="D1835" i="4"/>
  <c r="AG1835" i="4" s="1"/>
  <c r="D1836" i="4"/>
  <c r="AG1836" i="4" s="1"/>
  <c r="D1837" i="4"/>
  <c r="AG1837" i="4" s="1"/>
  <c r="D1838" i="4"/>
  <c r="AG1838" i="4" s="1"/>
  <c r="D1839" i="4"/>
  <c r="AG1839" i="4" s="1"/>
  <c r="D1840" i="4"/>
  <c r="AG1840" i="4" s="1"/>
  <c r="D1841" i="4"/>
  <c r="AG1841" i="4" s="1"/>
  <c r="D1842" i="4"/>
  <c r="AG1842" i="4" s="1"/>
  <c r="D1843" i="4"/>
  <c r="AG1843" i="4" s="1"/>
  <c r="D1844" i="4"/>
  <c r="AG1844" i="4" s="1"/>
  <c r="D1845" i="4"/>
  <c r="AG1845" i="4" s="1"/>
  <c r="D1846" i="4"/>
  <c r="AG1846" i="4" s="1"/>
  <c r="D1847" i="4"/>
  <c r="AG1847" i="4" s="1"/>
  <c r="D1848" i="4"/>
  <c r="AG1848" i="4" s="1"/>
  <c r="D1849" i="4"/>
  <c r="AG1849" i="4" s="1"/>
  <c r="D1850" i="4"/>
  <c r="AG1850" i="4" s="1"/>
  <c r="D1851" i="4"/>
  <c r="AG1851" i="4" s="1"/>
  <c r="D1852" i="4"/>
  <c r="AG1852" i="4" s="1"/>
  <c r="D1853" i="4"/>
  <c r="AG1853" i="4" s="1"/>
  <c r="D1734" i="4"/>
  <c r="AG1734" i="4" s="1"/>
  <c r="D1602" i="4"/>
  <c r="AJ1602" i="4" s="1"/>
  <c r="D1603" i="4"/>
  <c r="AJ1603" i="4" s="1"/>
  <c r="D1604" i="4"/>
  <c r="AJ1604" i="4" s="1"/>
  <c r="D1605" i="4"/>
  <c r="AJ1605" i="4" s="1"/>
  <c r="D1606" i="4"/>
  <c r="AJ1606" i="4" s="1"/>
  <c r="D1607" i="4"/>
  <c r="AJ1607" i="4" s="1"/>
  <c r="D1608" i="4"/>
  <c r="AJ1608" i="4" s="1"/>
  <c r="D1609" i="4"/>
  <c r="AJ1609" i="4" s="1"/>
  <c r="D1610" i="4"/>
  <c r="AJ1610" i="4" s="1"/>
  <c r="D1611" i="4"/>
  <c r="AJ1611" i="4" s="1"/>
  <c r="D1612" i="4"/>
  <c r="AJ1612" i="4" s="1"/>
  <c r="D1613" i="4"/>
  <c r="AJ1613" i="4" s="1"/>
  <c r="D1614" i="4"/>
  <c r="AJ1614" i="4" s="1"/>
  <c r="D1615" i="4"/>
  <c r="AJ1615" i="4" s="1"/>
  <c r="D1616" i="4"/>
  <c r="AJ1616" i="4" s="1"/>
  <c r="D1617" i="4"/>
  <c r="AJ1617" i="4" s="1"/>
  <c r="D1618" i="4"/>
  <c r="AJ1618" i="4" s="1"/>
  <c r="D1619" i="4"/>
  <c r="AJ1619" i="4" s="1"/>
  <c r="D1620" i="4"/>
  <c r="AJ1620" i="4" s="1"/>
  <c r="D1621" i="4"/>
  <c r="AJ1621" i="4" s="1"/>
  <c r="D1622" i="4"/>
  <c r="AJ1622" i="4" s="1"/>
  <c r="D1623" i="4"/>
  <c r="AJ1623" i="4" s="1"/>
  <c r="D1624" i="4"/>
  <c r="AJ1624" i="4" s="1"/>
  <c r="D1625" i="4"/>
  <c r="AJ1625" i="4" s="1"/>
  <c r="D1626" i="4"/>
  <c r="AJ1626" i="4" s="1"/>
  <c r="D1627" i="4"/>
  <c r="AJ1627" i="4" s="1"/>
  <c r="D1628" i="4"/>
  <c r="AJ1628" i="4" s="1"/>
  <c r="D1629" i="4"/>
  <c r="AJ1629" i="4" s="1"/>
  <c r="D1630" i="4"/>
  <c r="AJ1630" i="4" s="1"/>
  <c r="D1631" i="4"/>
  <c r="AJ1631" i="4" s="1"/>
  <c r="D1632" i="4"/>
  <c r="AJ1632" i="4" s="1"/>
  <c r="D1633" i="4"/>
  <c r="AJ1633" i="4" s="1"/>
  <c r="D1634" i="4"/>
  <c r="AJ1634" i="4" s="1"/>
  <c r="D1635" i="4"/>
  <c r="AJ1635" i="4" s="1"/>
  <c r="D1636" i="4"/>
  <c r="AJ1636" i="4" s="1"/>
  <c r="D1637" i="4"/>
  <c r="AJ1637" i="4" s="1"/>
  <c r="D1638" i="4"/>
  <c r="AJ1638" i="4" s="1"/>
  <c r="D1639" i="4"/>
  <c r="AJ1639" i="4" s="1"/>
  <c r="D1640" i="4"/>
  <c r="AJ1640" i="4" s="1"/>
  <c r="D1641" i="4"/>
  <c r="AJ1641" i="4" s="1"/>
  <c r="D1642" i="4"/>
  <c r="AJ1642" i="4" s="1"/>
  <c r="D1643" i="4"/>
  <c r="AJ1643" i="4" s="1"/>
  <c r="D1644" i="4"/>
  <c r="AJ1644" i="4" s="1"/>
  <c r="D1645" i="4"/>
  <c r="AJ1645" i="4" s="1"/>
  <c r="D1646" i="4"/>
  <c r="AJ1646" i="4" s="1"/>
  <c r="D1647" i="4"/>
  <c r="AJ1647" i="4" s="1"/>
  <c r="D1648" i="4"/>
  <c r="AJ1648" i="4" s="1"/>
  <c r="D1649" i="4"/>
  <c r="AJ1649" i="4" s="1"/>
  <c r="D1650" i="4"/>
  <c r="AJ1650" i="4" s="1"/>
  <c r="D1651" i="4"/>
  <c r="AJ1651" i="4" s="1"/>
  <c r="D1652" i="4"/>
  <c r="AJ1652" i="4" s="1"/>
  <c r="D1653" i="4"/>
  <c r="AJ1653" i="4" s="1"/>
  <c r="D1654" i="4"/>
  <c r="AJ1654" i="4" s="1"/>
  <c r="D1655" i="4"/>
  <c r="AJ1655" i="4" s="1"/>
  <c r="D1656" i="4"/>
  <c r="AJ1656" i="4" s="1"/>
  <c r="D1657" i="4"/>
  <c r="AJ1657" i="4" s="1"/>
  <c r="D1658" i="4"/>
  <c r="AJ1658" i="4" s="1"/>
  <c r="D1659" i="4"/>
  <c r="AJ1659" i="4" s="1"/>
  <c r="D1660" i="4"/>
  <c r="AJ1660" i="4" s="1"/>
  <c r="D1661" i="4"/>
  <c r="AJ1661" i="4" s="1"/>
  <c r="D1662" i="4"/>
  <c r="AJ1662" i="4" s="1"/>
  <c r="D1663" i="4"/>
  <c r="AJ1663" i="4" s="1"/>
  <c r="D1664" i="4"/>
  <c r="AJ1664" i="4" s="1"/>
  <c r="D1665" i="4"/>
  <c r="AJ1665" i="4" s="1"/>
  <c r="D1666" i="4"/>
  <c r="AJ1666" i="4" s="1"/>
  <c r="D1667" i="4"/>
  <c r="AJ1667" i="4" s="1"/>
  <c r="D1668" i="4"/>
  <c r="AJ1668" i="4" s="1"/>
  <c r="D1669" i="4"/>
  <c r="AJ1669" i="4" s="1"/>
  <c r="D1670" i="4"/>
  <c r="AJ1670" i="4" s="1"/>
  <c r="D1671" i="4"/>
  <c r="AJ1671" i="4" s="1"/>
  <c r="D1672" i="4"/>
  <c r="AJ1672" i="4" s="1"/>
  <c r="D1673" i="4"/>
  <c r="AJ1673" i="4" s="1"/>
  <c r="D1674" i="4"/>
  <c r="AJ1674" i="4" s="1"/>
  <c r="D1675" i="4"/>
  <c r="AJ1675" i="4" s="1"/>
  <c r="D1676" i="4"/>
  <c r="AJ1676" i="4" s="1"/>
  <c r="D1677" i="4"/>
  <c r="AJ1677" i="4" s="1"/>
  <c r="D1678" i="4"/>
  <c r="AJ1678" i="4" s="1"/>
  <c r="D1679" i="4"/>
  <c r="AJ1679" i="4" s="1"/>
  <c r="D1680" i="4"/>
  <c r="AJ1680" i="4" s="1"/>
  <c r="D1681" i="4"/>
  <c r="AJ1681" i="4" s="1"/>
  <c r="D1682" i="4"/>
  <c r="AJ1682" i="4" s="1"/>
  <c r="D1683" i="4"/>
  <c r="AJ1683" i="4" s="1"/>
  <c r="D1684" i="4"/>
  <c r="AJ1684" i="4" s="1"/>
  <c r="D1685" i="4"/>
  <c r="AJ1685" i="4" s="1"/>
  <c r="D1686" i="4"/>
  <c r="AJ1686" i="4" s="1"/>
  <c r="D1687" i="4"/>
  <c r="AJ1687" i="4" s="1"/>
  <c r="D1688" i="4"/>
  <c r="AJ1688" i="4" s="1"/>
  <c r="D1689" i="4"/>
  <c r="AJ1689" i="4" s="1"/>
  <c r="D1690" i="4"/>
  <c r="AJ1690" i="4" s="1"/>
  <c r="D1691" i="4"/>
  <c r="AJ1691" i="4" s="1"/>
  <c r="D1692" i="4"/>
  <c r="AJ1692" i="4" s="1"/>
  <c r="D1693" i="4"/>
  <c r="AJ1693" i="4" s="1"/>
  <c r="D1694" i="4"/>
  <c r="AJ1694" i="4" s="1"/>
  <c r="D1695" i="4"/>
  <c r="AJ1695" i="4" s="1"/>
  <c r="D1696" i="4"/>
  <c r="AJ1696" i="4" s="1"/>
  <c r="D1697" i="4"/>
  <c r="AJ1697" i="4" s="1"/>
  <c r="D1698" i="4"/>
  <c r="AJ1698" i="4" s="1"/>
  <c r="D1699" i="4"/>
  <c r="AJ1699" i="4" s="1"/>
  <c r="D1700" i="4"/>
  <c r="AJ1700" i="4" s="1"/>
  <c r="D1701" i="4"/>
  <c r="AJ1701" i="4" s="1"/>
  <c r="D1702" i="4"/>
  <c r="AJ1702" i="4" s="1"/>
  <c r="D1703" i="4"/>
  <c r="AJ1703" i="4" s="1"/>
  <c r="D1704" i="4"/>
  <c r="AJ1704" i="4" s="1"/>
  <c r="D1705" i="4"/>
  <c r="AJ1705" i="4" s="1"/>
  <c r="D1706" i="4"/>
  <c r="AJ1706" i="4" s="1"/>
  <c r="D1707" i="4"/>
  <c r="AJ1707" i="4" s="1"/>
  <c r="D1708" i="4"/>
  <c r="AJ1708" i="4" s="1"/>
  <c r="D1709" i="4"/>
  <c r="AJ1709" i="4" s="1"/>
  <c r="D1710" i="4"/>
  <c r="AJ1710" i="4" s="1"/>
  <c r="D1711" i="4"/>
  <c r="AJ1711" i="4" s="1"/>
  <c r="D1712" i="4"/>
  <c r="AJ1712" i="4" s="1"/>
  <c r="D1713" i="4"/>
  <c r="AJ1713" i="4" s="1"/>
  <c r="D1714" i="4"/>
  <c r="AJ1714" i="4" s="1"/>
  <c r="D1715" i="4"/>
  <c r="AJ1715" i="4" s="1"/>
  <c r="D1716" i="4"/>
  <c r="AJ1716" i="4" s="1"/>
  <c r="D1717" i="4"/>
  <c r="AJ1717" i="4" s="1"/>
  <c r="D1718" i="4"/>
  <c r="AJ1718" i="4" s="1"/>
  <c r="D1719" i="4"/>
  <c r="AJ1719" i="4" s="1"/>
  <c r="D1720" i="4"/>
  <c r="AJ1720" i="4" s="1"/>
  <c r="D1601" i="4"/>
  <c r="AJ1601" i="4" s="1"/>
  <c r="AJ1721" i="4" s="1"/>
  <c r="B1726" i="4" s="1"/>
  <c r="D1465" i="4"/>
  <c r="AJ1465" i="4" s="1"/>
  <c r="D1466" i="4"/>
  <c r="AJ1466" i="4" s="1"/>
  <c r="D1467" i="4"/>
  <c r="AJ1467" i="4" s="1"/>
  <c r="D1468" i="4"/>
  <c r="AJ1468" i="4" s="1"/>
  <c r="D1469" i="4"/>
  <c r="AJ1469" i="4" s="1"/>
  <c r="D1470" i="4"/>
  <c r="AJ1470" i="4" s="1"/>
  <c r="D1471" i="4"/>
  <c r="AJ1471" i="4" s="1"/>
  <c r="D1472" i="4"/>
  <c r="AJ1472" i="4" s="1"/>
  <c r="D1473" i="4"/>
  <c r="AJ1473" i="4" s="1"/>
  <c r="D1474" i="4"/>
  <c r="AJ1474" i="4" s="1"/>
  <c r="D1475" i="4"/>
  <c r="AJ1475" i="4" s="1"/>
  <c r="D1476" i="4"/>
  <c r="AJ1476" i="4" s="1"/>
  <c r="D1477" i="4"/>
  <c r="AJ1477" i="4" s="1"/>
  <c r="D1478" i="4"/>
  <c r="AJ1478" i="4" s="1"/>
  <c r="D1479" i="4"/>
  <c r="AJ1479" i="4" s="1"/>
  <c r="D1480" i="4"/>
  <c r="AJ1480" i="4" s="1"/>
  <c r="D1481" i="4"/>
  <c r="AJ1481" i="4" s="1"/>
  <c r="D1482" i="4"/>
  <c r="AJ1482" i="4" s="1"/>
  <c r="D1483" i="4"/>
  <c r="AJ1483" i="4" s="1"/>
  <c r="D1484" i="4"/>
  <c r="AJ1484" i="4" s="1"/>
  <c r="D1485" i="4"/>
  <c r="AJ1485" i="4" s="1"/>
  <c r="D1486" i="4"/>
  <c r="AJ1486" i="4" s="1"/>
  <c r="D1487" i="4"/>
  <c r="AJ1487" i="4" s="1"/>
  <c r="D1488" i="4"/>
  <c r="AJ1488" i="4" s="1"/>
  <c r="D1489" i="4"/>
  <c r="AJ1489" i="4" s="1"/>
  <c r="D1490" i="4"/>
  <c r="AJ1490" i="4" s="1"/>
  <c r="D1491" i="4"/>
  <c r="AJ1491" i="4" s="1"/>
  <c r="D1492" i="4"/>
  <c r="AJ1492" i="4" s="1"/>
  <c r="D1493" i="4"/>
  <c r="AJ1493" i="4" s="1"/>
  <c r="D1494" i="4"/>
  <c r="AJ1494" i="4" s="1"/>
  <c r="D1495" i="4"/>
  <c r="AJ1495" i="4" s="1"/>
  <c r="D1496" i="4"/>
  <c r="AJ1496" i="4" s="1"/>
  <c r="D1497" i="4"/>
  <c r="AJ1497" i="4" s="1"/>
  <c r="D1498" i="4"/>
  <c r="AJ1498" i="4" s="1"/>
  <c r="D1499" i="4"/>
  <c r="AJ1499" i="4" s="1"/>
  <c r="D1500" i="4"/>
  <c r="AJ1500" i="4" s="1"/>
  <c r="D1501" i="4"/>
  <c r="AJ1501" i="4" s="1"/>
  <c r="D1502" i="4"/>
  <c r="AJ1502" i="4" s="1"/>
  <c r="D1503" i="4"/>
  <c r="AJ1503" i="4" s="1"/>
  <c r="D1504" i="4"/>
  <c r="AJ1504" i="4" s="1"/>
  <c r="D1505" i="4"/>
  <c r="AJ1505" i="4" s="1"/>
  <c r="D1506" i="4"/>
  <c r="AJ1506" i="4" s="1"/>
  <c r="D1507" i="4"/>
  <c r="AJ1507" i="4" s="1"/>
  <c r="D1508" i="4"/>
  <c r="AJ1508" i="4" s="1"/>
  <c r="D1509" i="4"/>
  <c r="AJ1509" i="4" s="1"/>
  <c r="D1510" i="4"/>
  <c r="AJ1510" i="4" s="1"/>
  <c r="D1511" i="4"/>
  <c r="AJ1511" i="4" s="1"/>
  <c r="D1512" i="4"/>
  <c r="AJ1512" i="4" s="1"/>
  <c r="D1513" i="4"/>
  <c r="AJ1513" i="4" s="1"/>
  <c r="D1514" i="4"/>
  <c r="AJ1514" i="4" s="1"/>
  <c r="D1515" i="4"/>
  <c r="AJ1515" i="4" s="1"/>
  <c r="D1516" i="4"/>
  <c r="AJ1516" i="4" s="1"/>
  <c r="D1517" i="4"/>
  <c r="AJ1517" i="4" s="1"/>
  <c r="D1518" i="4"/>
  <c r="AJ1518" i="4" s="1"/>
  <c r="D1519" i="4"/>
  <c r="AJ1519" i="4" s="1"/>
  <c r="D1520" i="4"/>
  <c r="AJ1520" i="4" s="1"/>
  <c r="D1521" i="4"/>
  <c r="AJ1521" i="4" s="1"/>
  <c r="D1522" i="4"/>
  <c r="AJ1522" i="4" s="1"/>
  <c r="D1523" i="4"/>
  <c r="AJ1523" i="4" s="1"/>
  <c r="D1524" i="4"/>
  <c r="AJ1524" i="4" s="1"/>
  <c r="D1525" i="4"/>
  <c r="AJ1525" i="4" s="1"/>
  <c r="D1526" i="4"/>
  <c r="AJ1526" i="4" s="1"/>
  <c r="D1527" i="4"/>
  <c r="AJ1527" i="4" s="1"/>
  <c r="D1528" i="4"/>
  <c r="AJ1528" i="4" s="1"/>
  <c r="D1529" i="4"/>
  <c r="AJ1529" i="4" s="1"/>
  <c r="D1530" i="4"/>
  <c r="AJ1530" i="4" s="1"/>
  <c r="D1531" i="4"/>
  <c r="AJ1531" i="4" s="1"/>
  <c r="D1532" i="4"/>
  <c r="AJ1532" i="4" s="1"/>
  <c r="D1533" i="4"/>
  <c r="AJ1533" i="4" s="1"/>
  <c r="D1534" i="4"/>
  <c r="AJ1534" i="4" s="1"/>
  <c r="D1535" i="4"/>
  <c r="AJ1535" i="4" s="1"/>
  <c r="D1536" i="4"/>
  <c r="AJ1536" i="4" s="1"/>
  <c r="D1537" i="4"/>
  <c r="AJ1537" i="4" s="1"/>
  <c r="D1538" i="4"/>
  <c r="AJ1538" i="4" s="1"/>
  <c r="D1539" i="4"/>
  <c r="AJ1539" i="4" s="1"/>
  <c r="D1540" i="4"/>
  <c r="AJ1540" i="4" s="1"/>
  <c r="D1541" i="4"/>
  <c r="AJ1541" i="4" s="1"/>
  <c r="D1542" i="4"/>
  <c r="AJ1542" i="4" s="1"/>
  <c r="D1543" i="4"/>
  <c r="AJ1543" i="4" s="1"/>
  <c r="D1544" i="4"/>
  <c r="AJ1544" i="4" s="1"/>
  <c r="D1545" i="4"/>
  <c r="AJ1545" i="4" s="1"/>
  <c r="D1546" i="4"/>
  <c r="AJ1546" i="4" s="1"/>
  <c r="D1547" i="4"/>
  <c r="AJ1547" i="4" s="1"/>
  <c r="D1548" i="4"/>
  <c r="AJ1548" i="4" s="1"/>
  <c r="D1549" i="4"/>
  <c r="AJ1549" i="4" s="1"/>
  <c r="D1550" i="4"/>
  <c r="AJ1550" i="4" s="1"/>
  <c r="D1551" i="4"/>
  <c r="AJ1551" i="4" s="1"/>
  <c r="D1552" i="4"/>
  <c r="AJ1552" i="4" s="1"/>
  <c r="D1553" i="4"/>
  <c r="AJ1553" i="4" s="1"/>
  <c r="D1554" i="4"/>
  <c r="AJ1554" i="4" s="1"/>
  <c r="D1555" i="4"/>
  <c r="AJ1555" i="4" s="1"/>
  <c r="D1556" i="4"/>
  <c r="AJ1556" i="4" s="1"/>
  <c r="D1557" i="4"/>
  <c r="AJ1557" i="4" s="1"/>
  <c r="D1558" i="4"/>
  <c r="AJ1558" i="4" s="1"/>
  <c r="D1559" i="4"/>
  <c r="AJ1559" i="4" s="1"/>
  <c r="D1560" i="4"/>
  <c r="AJ1560" i="4" s="1"/>
  <c r="D1561" i="4"/>
  <c r="AJ1561" i="4" s="1"/>
  <c r="D1562" i="4"/>
  <c r="AJ1562" i="4" s="1"/>
  <c r="D1563" i="4"/>
  <c r="AJ1563" i="4" s="1"/>
  <c r="D1564" i="4"/>
  <c r="AJ1564" i="4" s="1"/>
  <c r="D1565" i="4"/>
  <c r="AJ1565" i="4" s="1"/>
  <c r="D1566" i="4"/>
  <c r="AJ1566" i="4" s="1"/>
  <c r="D1567" i="4"/>
  <c r="AJ1567" i="4" s="1"/>
  <c r="D1568" i="4"/>
  <c r="AJ1568" i="4" s="1"/>
  <c r="D1569" i="4"/>
  <c r="AJ1569" i="4" s="1"/>
  <c r="D1570" i="4"/>
  <c r="AJ1570" i="4" s="1"/>
  <c r="D1571" i="4"/>
  <c r="AJ1571" i="4" s="1"/>
  <c r="D1572" i="4"/>
  <c r="AJ1572" i="4" s="1"/>
  <c r="D1573" i="4"/>
  <c r="AJ1573" i="4" s="1"/>
  <c r="D1574" i="4"/>
  <c r="AJ1574" i="4" s="1"/>
  <c r="D1575" i="4"/>
  <c r="AJ1575" i="4" s="1"/>
  <c r="D1576" i="4"/>
  <c r="AJ1576" i="4" s="1"/>
  <c r="D1577" i="4"/>
  <c r="AJ1577" i="4" s="1"/>
  <c r="D1578" i="4"/>
  <c r="AJ1578" i="4" s="1"/>
  <c r="D1579" i="4"/>
  <c r="AJ1579" i="4" s="1"/>
  <c r="D1580" i="4"/>
  <c r="AJ1580" i="4" s="1"/>
  <c r="D1581" i="4"/>
  <c r="AJ1581" i="4" s="1"/>
  <c r="D1582" i="4"/>
  <c r="AJ1582" i="4" s="1"/>
  <c r="D1583" i="4"/>
  <c r="AJ1583" i="4" s="1"/>
  <c r="D1464" i="4"/>
  <c r="AJ1464" i="4" s="1"/>
  <c r="AJ1584" i="4" s="1"/>
  <c r="B1589" i="4" s="1"/>
  <c r="D1325" i="4"/>
  <c r="AS1325" i="4" s="1"/>
  <c r="D1326" i="4"/>
  <c r="AS1326" i="4" s="1"/>
  <c r="D1327" i="4"/>
  <c r="AS1327" i="4" s="1"/>
  <c r="D1328" i="4"/>
  <c r="AS1328" i="4" s="1"/>
  <c r="D1329" i="4"/>
  <c r="AS1329" i="4" s="1"/>
  <c r="D1330" i="4"/>
  <c r="AS1330" i="4" s="1"/>
  <c r="D1331" i="4"/>
  <c r="AS1331" i="4" s="1"/>
  <c r="D1332" i="4"/>
  <c r="AS1332" i="4" s="1"/>
  <c r="D1333" i="4"/>
  <c r="AS1333" i="4" s="1"/>
  <c r="D1334" i="4"/>
  <c r="AS1334" i="4" s="1"/>
  <c r="D1335" i="4"/>
  <c r="AS1335" i="4" s="1"/>
  <c r="D1336" i="4"/>
  <c r="AS1336" i="4" s="1"/>
  <c r="D1337" i="4"/>
  <c r="AS1337" i="4" s="1"/>
  <c r="D1338" i="4"/>
  <c r="AS1338" i="4" s="1"/>
  <c r="D1339" i="4"/>
  <c r="AS1339" i="4" s="1"/>
  <c r="D1340" i="4"/>
  <c r="AS1340" i="4" s="1"/>
  <c r="D1341" i="4"/>
  <c r="AS1341" i="4" s="1"/>
  <c r="D1342" i="4"/>
  <c r="AS1342" i="4" s="1"/>
  <c r="D1343" i="4"/>
  <c r="AS1343" i="4" s="1"/>
  <c r="D1344" i="4"/>
  <c r="AS1344" i="4" s="1"/>
  <c r="D1345" i="4"/>
  <c r="AS1345" i="4" s="1"/>
  <c r="D1346" i="4"/>
  <c r="AS1346" i="4" s="1"/>
  <c r="D1347" i="4"/>
  <c r="AS1347" i="4" s="1"/>
  <c r="D1348" i="4"/>
  <c r="AS1348" i="4" s="1"/>
  <c r="D1349" i="4"/>
  <c r="AS1349" i="4" s="1"/>
  <c r="D1350" i="4"/>
  <c r="AS1350" i="4" s="1"/>
  <c r="D1351" i="4"/>
  <c r="AS1351" i="4" s="1"/>
  <c r="D1352" i="4"/>
  <c r="AS1352" i="4" s="1"/>
  <c r="D1353" i="4"/>
  <c r="AS1353" i="4" s="1"/>
  <c r="D1354" i="4"/>
  <c r="AS1354" i="4" s="1"/>
  <c r="D1355" i="4"/>
  <c r="AS1355" i="4" s="1"/>
  <c r="D1356" i="4"/>
  <c r="AS1356" i="4" s="1"/>
  <c r="D1357" i="4"/>
  <c r="AS1357" i="4" s="1"/>
  <c r="D1358" i="4"/>
  <c r="AS1358" i="4" s="1"/>
  <c r="D1359" i="4"/>
  <c r="AS1359" i="4" s="1"/>
  <c r="D1360" i="4"/>
  <c r="AS1360" i="4" s="1"/>
  <c r="D1361" i="4"/>
  <c r="AS1361" i="4" s="1"/>
  <c r="D1362" i="4"/>
  <c r="AS1362" i="4" s="1"/>
  <c r="D1363" i="4"/>
  <c r="AS1363" i="4" s="1"/>
  <c r="D1364" i="4"/>
  <c r="AS1364" i="4" s="1"/>
  <c r="D1365" i="4"/>
  <c r="AS1365" i="4" s="1"/>
  <c r="D1366" i="4"/>
  <c r="AS1366" i="4" s="1"/>
  <c r="D1367" i="4"/>
  <c r="AS1367" i="4" s="1"/>
  <c r="D1368" i="4"/>
  <c r="AS1368" i="4" s="1"/>
  <c r="D1369" i="4"/>
  <c r="AS1369" i="4" s="1"/>
  <c r="D1370" i="4"/>
  <c r="AS1370" i="4" s="1"/>
  <c r="D1371" i="4"/>
  <c r="AS1371" i="4" s="1"/>
  <c r="D1372" i="4"/>
  <c r="AS1372" i="4" s="1"/>
  <c r="D1373" i="4"/>
  <c r="AS1373" i="4" s="1"/>
  <c r="D1374" i="4"/>
  <c r="AS1374" i="4" s="1"/>
  <c r="D1375" i="4"/>
  <c r="AS1375" i="4" s="1"/>
  <c r="D1376" i="4"/>
  <c r="AS1376" i="4" s="1"/>
  <c r="D1377" i="4"/>
  <c r="AS1377" i="4" s="1"/>
  <c r="D1378" i="4"/>
  <c r="AS1378" i="4" s="1"/>
  <c r="D1379" i="4"/>
  <c r="AS1379" i="4" s="1"/>
  <c r="D1380" i="4"/>
  <c r="AS1380" i="4" s="1"/>
  <c r="D1381" i="4"/>
  <c r="AS1381" i="4" s="1"/>
  <c r="D1382" i="4"/>
  <c r="AS1382" i="4" s="1"/>
  <c r="D1383" i="4"/>
  <c r="AS1383" i="4" s="1"/>
  <c r="D1384" i="4"/>
  <c r="AS1384" i="4" s="1"/>
  <c r="D1385" i="4"/>
  <c r="AS1385" i="4" s="1"/>
  <c r="D1386" i="4"/>
  <c r="AS1386" i="4" s="1"/>
  <c r="D1387" i="4"/>
  <c r="AS1387" i="4" s="1"/>
  <c r="D1388" i="4"/>
  <c r="AS1388" i="4" s="1"/>
  <c r="D1389" i="4"/>
  <c r="AS1389" i="4" s="1"/>
  <c r="D1390" i="4"/>
  <c r="AS1390" i="4" s="1"/>
  <c r="D1391" i="4"/>
  <c r="AS1391" i="4" s="1"/>
  <c r="D1392" i="4"/>
  <c r="AS1392" i="4" s="1"/>
  <c r="D1393" i="4"/>
  <c r="AS1393" i="4" s="1"/>
  <c r="D1394" i="4"/>
  <c r="AS1394" i="4" s="1"/>
  <c r="D1395" i="4"/>
  <c r="AS1395" i="4" s="1"/>
  <c r="D1396" i="4"/>
  <c r="AS1396" i="4" s="1"/>
  <c r="D1397" i="4"/>
  <c r="AS1397" i="4" s="1"/>
  <c r="D1398" i="4"/>
  <c r="AS1398" i="4" s="1"/>
  <c r="D1399" i="4"/>
  <c r="AS1399" i="4" s="1"/>
  <c r="D1400" i="4"/>
  <c r="AS1400" i="4" s="1"/>
  <c r="D1401" i="4"/>
  <c r="AS1401" i="4" s="1"/>
  <c r="D1402" i="4"/>
  <c r="AS1402" i="4" s="1"/>
  <c r="D1403" i="4"/>
  <c r="AS1403" i="4" s="1"/>
  <c r="D1404" i="4"/>
  <c r="AS1404" i="4" s="1"/>
  <c r="D1405" i="4"/>
  <c r="AS1405" i="4" s="1"/>
  <c r="D1406" i="4"/>
  <c r="AS1406" i="4" s="1"/>
  <c r="D1407" i="4"/>
  <c r="AS1407" i="4" s="1"/>
  <c r="D1408" i="4"/>
  <c r="AS1408" i="4" s="1"/>
  <c r="D1409" i="4"/>
  <c r="AS1409" i="4" s="1"/>
  <c r="D1410" i="4"/>
  <c r="AS1410" i="4" s="1"/>
  <c r="D1411" i="4"/>
  <c r="AS1411" i="4" s="1"/>
  <c r="D1412" i="4"/>
  <c r="AS1412" i="4" s="1"/>
  <c r="D1413" i="4"/>
  <c r="AS1413" i="4" s="1"/>
  <c r="D1414" i="4"/>
  <c r="AS1414" i="4" s="1"/>
  <c r="D1415" i="4"/>
  <c r="AS1415" i="4" s="1"/>
  <c r="D1416" i="4"/>
  <c r="AS1416" i="4" s="1"/>
  <c r="D1417" i="4"/>
  <c r="AS1417" i="4" s="1"/>
  <c r="D1418" i="4"/>
  <c r="AS1418" i="4" s="1"/>
  <c r="D1419" i="4"/>
  <c r="AS1419" i="4" s="1"/>
  <c r="D1420" i="4"/>
  <c r="AS1420" i="4" s="1"/>
  <c r="D1421" i="4"/>
  <c r="AS1421" i="4" s="1"/>
  <c r="D1422" i="4"/>
  <c r="AS1422" i="4" s="1"/>
  <c r="D1423" i="4"/>
  <c r="AS1423" i="4" s="1"/>
  <c r="D1424" i="4"/>
  <c r="AS1424" i="4" s="1"/>
  <c r="D1425" i="4"/>
  <c r="AS1425" i="4" s="1"/>
  <c r="D1426" i="4"/>
  <c r="AS1426" i="4" s="1"/>
  <c r="D1427" i="4"/>
  <c r="AS1427" i="4" s="1"/>
  <c r="D1428" i="4"/>
  <c r="AS1428" i="4" s="1"/>
  <c r="D1429" i="4"/>
  <c r="AS1429" i="4" s="1"/>
  <c r="D1430" i="4"/>
  <c r="AS1430" i="4" s="1"/>
  <c r="D1431" i="4"/>
  <c r="AS1431" i="4" s="1"/>
  <c r="D1432" i="4"/>
  <c r="AS1432" i="4" s="1"/>
  <c r="D1433" i="4"/>
  <c r="AS1433" i="4" s="1"/>
  <c r="D1434" i="4"/>
  <c r="AS1434" i="4" s="1"/>
  <c r="D1435" i="4"/>
  <c r="AS1435" i="4" s="1"/>
  <c r="D1436" i="4"/>
  <c r="AS1436" i="4" s="1"/>
  <c r="D1437" i="4"/>
  <c r="AS1437" i="4" s="1"/>
  <c r="D1438" i="4"/>
  <c r="AS1438" i="4" s="1"/>
  <c r="D1439" i="4"/>
  <c r="AS1439" i="4" s="1"/>
  <c r="D1440" i="4"/>
  <c r="AS1440" i="4" s="1"/>
  <c r="D1441" i="4"/>
  <c r="AS1441" i="4" s="1"/>
  <c r="D1442" i="4"/>
  <c r="AS1442" i="4" s="1"/>
  <c r="D1443" i="4"/>
  <c r="AS1443" i="4" s="1"/>
  <c r="D1324" i="4"/>
  <c r="U1177" i="4"/>
  <c r="U1178" i="4"/>
  <c r="U1179" i="4"/>
  <c r="U1180" i="4"/>
  <c r="U1181" i="4"/>
  <c r="U1182" i="4"/>
  <c r="U1183" i="4"/>
  <c r="U1184" i="4"/>
  <c r="U1185" i="4"/>
  <c r="U1186" i="4"/>
  <c r="U1187" i="4"/>
  <c r="U1188" i="4"/>
  <c r="U1189" i="4"/>
  <c r="U1190" i="4"/>
  <c r="U1191" i="4"/>
  <c r="U1192" i="4"/>
  <c r="U1193" i="4"/>
  <c r="U1194" i="4"/>
  <c r="U1195" i="4"/>
  <c r="U1196" i="4"/>
  <c r="U1197" i="4"/>
  <c r="U1198" i="4"/>
  <c r="U1199" i="4"/>
  <c r="U1200" i="4"/>
  <c r="U1201" i="4"/>
  <c r="U1202" i="4"/>
  <c r="U1203" i="4"/>
  <c r="U1204" i="4"/>
  <c r="U1205" i="4"/>
  <c r="U1206" i="4"/>
  <c r="U1207" i="4"/>
  <c r="U1208" i="4"/>
  <c r="U1209" i="4"/>
  <c r="U1210" i="4"/>
  <c r="U1211" i="4"/>
  <c r="U1212" i="4"/>
  <c r="U1213" i="4"/>
  <c r="U1214" i="4"/>
  <c r="U1215" i="4"/>
  <c r="U1216" i="4"/>
  <c r="U1217" i="4"/>
  <c r="U1218" i="4"/>
  <c r="U1219" i="4"/>
  <c r="U1220" i="4"/>
  <c r="U1221" i="4"/>
  <c r="U1222" i="4"/>
  <c r="U1223" i="4"/>
  <c r="U1224" i="4"/>
  <c r="U1225" i="4"/>
  <c r="U1226" i="4"/>
  <c r="U1227" i="4"/>
  <c r="U1228" i="4"/>
  <c r="U1229" i="4"/>
  <c r="U1230" i="4"/>
  <c r="U1231" i="4"/>
  <c r="U1232" i="4"/>
  <c r="U1233" i="4"/>
  <c r="U1234" i="4"/>
  <c r="U1235" i="4"/>
  <c r="U1236" i="4"/>
  <c r="U1237" i="4"/>
  <c r="U1238" i="4"/>
  <c r="U1239" i="4"/>
  <c r="U1240" i="4"/>
  <c r="U1241" i="4"/>
  <c r="U1242" i="4"/>
  <c r="U1243" i="4"/>
  <c r="U1244" i="4"/>
  <c r="U1245" i="4"/>
  <c r="U1246" i="4"/>
  <c r="U1247" i="4"/>
  <c r="U1248" i="4"/>
  <c r="U1249" i="4"/>
  <c r="U1250" i="4"/>
  <c r="U1251" i="4"/>
  <c r="U1252" i="4"/>
  <c r="U1253" i="4"/>
  <c r="U1254" i="4"/>
  <c r="U1255" i="4"/>
  <c r="U1256" i="4"/>
  <c r="U1257" i="4"/>
  <c r="U1258" i="4"/>
  <c r="U1259" i="4"/>
  <c r="U1260" i="4"/>
  <c r="U1261" i="4"/>
  <c r="U1262" i="4"/>
  <c r="U1263" i="4"/>
  <c r="U1264" i="4"/>
  <c r="U1265" i="4"/>
  <c r="U1266" i="4"/>
  <c r="U1267" i="4"/>
  <c r="U1268" i="4"/>
  <c r="U1269" i="4"/>
  <c r="U1270" i="4"/>
  <c r="U1271" i="4"/>
  <c r="U1272" i="4"/>
  <c r="U1273" i="4"/>
  <c r="U1274" i="4"/>
  <c r="U1275" i="4"/>
  <c r="U1276" i="4"/>
  <c r="U1277" i="4"/>
  <c r="U1278" i="4"/>
  <c r="U1279" i="4"/>
  <c r="U1280" i="4"/>
  <c r="U1281" i="4"/>
  <c r="U1282" i="4"/>
  <c r="U1283" i="4"/>
  <c r="U1284" i="4"/>
  <c r="U1285" i="4"/>
  <c r="U1286" i="4"/>
  <c r="U1287" i="4"/>
  <c r="U1288" i="4"/>
  <c r="U1289" i="4"/>
  <c r="U1290" i="4"/>
  <c r="U1291" i="4"/>
  <c r="U1292" i="4"/>
  <c r="U1293" i="4"/>
  <c r="U1294" i="4"/>
  <c r="U1295" i="4"/>
  <c r="K1177" i="4"/>
  <c r="AI1177" i="4" s="1"/>
  <c r="K1178" i="4"/>
  <c r="K1179" i="4"/>
  <c r="K1180" i="4"/>
  <c r="K1181" i="4"/>
  <c r="K1182" i="4"/>
  <c r="K1183" i="4"/>
  <c r="K1184" i="4"/>
  <c r="K1185" i="4"/>
  <c r="AI1185" i="4" s="1"/>
  <c r="K1186" i="4"/>
  <c r="AL1186" i="4" s="1"/>
  <c r="K1187" i="4"/>
  <c r="K1188" i="4"/>
  <c r="K1189" i="4"/>
  <c r="K1190" i="4"/>
  <c r="K1191" i="4"/>
  <c r="K1192" i="4"/>
  <c r="K1193" i="4"/>
  <c r="AI1193" i="4" s="1"/>
  <c r="K1194" i="4"/>
  <c r="K1195" i="4"/>
  <c r="K1196" i="4"/>
  <c r="K1197" i="4"/>
  <c r="K1198" i="4"/>
  <c r="K1199" i="4"/>
  <c r="K1200" i="4"/>
  <c r="K1201" i="4"/>
  <c r="AI1201" i="4" s="1"/>
  <c r="K1202" i="4"/>
  <c r="K1203" i="4"/>
  <c r="K1204" i="4"/>
  <c r="K1205" i="4"/>
  <c r="K1206" i="4"/>
  <c r="K1207" i="4"/>
  <c r="K1208" i="4"/>
  <c r="K1209" i="4"/>
  <c r="AI1209" i="4" s="1"/>
  <c r="K1210" i="4"/>
  <c r="K1211" i="4"/>
  <c r="K1212" i="4"/>
  <c r="K1213" i="4"/>
  <c r="K1214" i="4"/>
  <c r="K1215" i="4"/>
  <c r="K1216" i="4"/>
  <c r="K1217" i="4"/>
  <c r="AI1217" i="4" s="1"/>
  <c r="K1218" i="4"/>
  <c r="K1219" i="4"/>
  <c r="K1220" i="4"/>
  <c r="K1221" i="4"/>
  <c r="K1222" i="4"/>
  <c r="K1223" i="4"/>
  <c r="K1224" i="4"/>
  <c r="K1225" i="4"/>
  <c r="AI1225" i="4" s="1"/>
  <c r="K1226" i="4"/>
  <c r="K1227" i="4"/>
  <c r="K1228" i="4"/>
  <c r="K1229" i="4"/>
  <c r="K1230" i="4"/>
  <c r="K1231" i="4"/>
  <c r="K1232" i="4"/>
  <c r="K1233" i="4"/>
  <c r="AI1233" i="4" s="1"/>
  <c r="K1234" i="4"/>
  <c r="K1235" i="4"/>
  <c r="K1236" i="4"/>
  <c r="K1237" i="4"/>
  <c r="K1238" i="4"/>
  <c r="K1239" i="4"/>
  <c r="K1240" i="4"/>
  <c r="K1241" i="4"/>
  <c r="AI1241" i="4" s="1"/>
  <c r="K1242" i="4"/>
  <c r="K1243" i="4"/>
  <c r="K1244" i="4"/>
  <c r="K1245" i="4"/>
  <c r="K1246" i="4"/>
  <c r="K1247" i="4"/>
  <c r="K1248" i="4"/>
  <c r="K1249" i="4"/>
  <c r="AI1249" i="4" s="1"/>
  <c r="K1250" i="4"/>
  <c r="K1251" i="4"/>
  <c r="K1252" i="4"/>
  <c r="K1253" i="4"/>
  <c r="K1254" i="4"/>
  <c r="K1255" i="4"/>
  <c r="K1256" i="4"/>
  <c r="K1257" i="4"/>
  <c r="AI1257" i="4" s="1"/>
  <c r="K1258" i="4"/>
  <c r="K1259" i="4"/>
  <c r="K1260" i="4"/>
  <c r="K1261" i="4"/>
  <c r="K1262" i="4"/>
  <c r="K1263" i="4"/>
  <c r="K1264" i="4"/>
  <c r="K1265" i="4"/>
  <c r="AI1265" i="4" s="1"/>
  <c r="K1266" i="4"/>
  <c r="K1267" i="4"/>
  <c r="K1268" i="4"/>
  <c r="K1269" i="4"/>
  <c r="K1270" i="4"/>
  <c r="K1271" i="4"/>
  <c r="K1272" i="4"/>
  <c r="K1273" i="4"/>
  <c r="AI1273" i="4" s="1"/>
  <c r="K1274" i="4"/>
  <c r="K1275" i="4"/>
  <c r="K1276" i="4"/>
  <c r="K1277" i="4"/>
  <c r="K1278" i="4"/>
  <c r="K1279" i="4"/>
  <c r="K1280" i="4"/>
  <c r="K1281" i="4"/>
  <c r="AI1281" i="4" s="1"/>
  <c r="K1282" i="4"/>
  <c r="K1283" i="4"/>
  <c r="K1284" i="4"/>
  <c r="K1285" i="4"/>
  <c r="K1286" i="4"/>
  <c r="K1287" i="4"/>
  <c r="K1288" i="4"/>
  <c r="K1289" i="4"/>
  <c r="AI1289" i="4" s="1"/>
  <c r="K1290" i="4"/>
  <c r="K1291" i="4"/>
  <c r="K1292" i="4"/>
  <c r="K1293" i="4"/>
  <c r="K1294" i="4"/>
  <c r="K1295" i="4"/>
  <c r="U1176" i="4"/>
  <c r="K1176" i="4"/>
  <c r="D1177" i="4"/>
  <c r="D1178" i="4"/>
  <c r="D1179" i="4"/>
  <c r="D1180" i="4"/>
  <c r="D1181" i="4"/>
  <c r="D1182" i="4"/>
  <c r="D1183" i="4"/>
  <c r="D1184" i="4"/>
  <c r="D1185" i="4"/>
  <c r="D1186" i="4"/>
  <c r="D1187" i="4"/>
  <c r="D1188" i="4"/>
  <c r="D1189" i="4"/>
  <c r="D1190" i="4"/>
  <c r="D1191" i="4"/>
  <c r="D1192" i="4"/>
  <c r="D1193" i="4"/>
  <c r="D1194" i="4"/>
  <c r="D1195" i="4"/>
  <c r="D1196" i="4"/>
  <c r="D1197" i="4"/>
  <c r="D1198" i="4"/>
  <c r="D1199" i="4"/>
  <c r="D1200" i="4"/>
  <c r="D1201" i="4"/>
  <c r="D1202" i="4"/>
  <c r="D1203" i="4"/>
  <c r="D1204"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D1230" i="4"/>
  <c r="D1231" i="4"/>
  <c r="D1232" i="4"/>
  <c r="D1233" i="4"/>
  <c r="D1234" i="4"/>
  <c r="D1235" i="4"/>
  <c r="D1236" i="4"/>
  <c r="D1237" i="4"/>
  <c r="D1238" i="4"/>
  <c r="D1239" i="4"/>
  <c r="D1240" i="4"/>
  <c r="D1241" i="4"/>
  <c r="D1242" i="4"/>
  <c r="D1243" i="4"/>
  <c r="D1244" i="4"/>
  <c r="D1245" i="4"/>
  <c r="D1246" i="4"/>
  <c r="D1247" i="4"/>
  <c r="D1248" i="4"/>
  <c r="D1249" i="4"/>
  <c r="D1250" i="4"/>
  <c r="D1251" i="4"/>
  <c r="D1252" i="4"/>
  <c r="D1253" i="4"/>
  <c r="D1254" i="4"/>
  <c r="D1255" i="4"/>
  <c r="D1256" i="4"/>
  <c r="D1257" i="4"/>
  <c r="D1258" i="4"/>
  <c r="D1259" i="4"/>
  <c r="D1260" i="4"/>
  <c r="D1261" i="4"/>
  <c r="D1262" i="4"/>
  <c r="D1263" i="4"/>
  <c r="D1264" i="4"/>
  <c r="D1265" i="4"/>
  <c r="D1266" i="4"/>
  <c r="D1267" i="4"/>
  <c r="D1268" i="4"/>
  <c r="D1269" i="4"/>
  <c r="D1270" i="4"/>
  <c r="D1271" i="4"/>
  <c r="D1272" i="4"/>
  <c r="D1273" i="4"/>
  <c r="D1274" i="4"/>
  <c r="D1275" i="4"/>
  <c r="D1276" i="4"/>
  <c r="D1277" i="4"/>
  <c r="D1278" i="4"/>
  <c r="D1279" i="4"/>
  <c r="D1280" i="4"/>
  <c r="D1281" i="4"/>
  <c r="D1282" i="4"/>
  <c r="D1283" i="4"/>
  <c r="D1284" i="4"/>
  <c r="D1285" i="4"/>
  <c r="D1286" i="4"/>
  <c r="D1287" i="4"/>
  <c r="D1288" i="4"/>
  <c r="D1289" i="4"/>
  <c r="D1290" i="4"/>
  <c r="D1291" i="4"/>
  <c r="D1292" i="4"/>
  <c r="D1293" i="4"/>
  <c r="D1294" i="4"/>
  <c r="D1295" i="4"/>
  <c r="D1176" i="4"/>
  <c r="D1012" i="4"/>
  <c r="AO1012" i="4" s="1"/>
  <c r="D1013" i="4"/>
  <c r="AO1013" i="4" s="1"/>
  <c r="D1014" i="4"/>
  <c r="AO1014" i="4" s="1"/>
  <c r="D1015" i="4"/>
  <c r="AO1015" i="4" s="1"/>
  <c r="D1016" i="4"/>
  <c r="AO1016" i="4" s="1"/>
  <c r="D1017" i="4"/>
  <c r="AO1017" i="4" s="1"/>
  <c r="D1018" i="4"/>
  <c r="AO1018" i="4" s="1"/>
  <c r="D1019" i="4"/>
  <c r="AO1019" i="4" s="1"/>
  <c r="D1020" i="4"/>
  <c r="AO1020" i="4" s="1"/>
  <c r="D1021" i="4"/>
  <c r="AO1021" i="4" s="1"/>
  <c r="D1022" i="4"/>
  <c r="AO1022" i="4" s="1"/>
  <c r="D1023" i="4"/>
  <c r="AO1023" i="4" s="1"/>
  <c r="D1024" i="4"/>
  <c r="AO1024" i="4" s="1"/>
  <c r="D1025" i="4"/>
  <c r="AO1025" i="4" s="1"/>
  <c r="D1026" i="4"/>
  <c r="AO1026" i="4" s="1"/>
  <c r="D1027" i="4"/>
  <c r="AO1027" i="4" s="1"/>
  <c r="D1028" i="4"/>
  <c r="AO1028" i="4" s="1"/>
  <c r="D1029" i="4"/>
  <c r="AO1029" i="4" s="1"/>
  <c r="D1030" i="4"/>
  <c r="AO1030" i="4" s="1"/>
  <c r="D1031" i="4"/>
  <c r="AO1031" i="4" s="1"/>
  <c r="D1032" i="4"/>
  <c r="AO1032" i="4" s="1"/>
  <c r="D1033" i="4"/>
  <c r="AO1033" i="4" s="1"/>
  <c r="D1034" i="4"/>
  <c r="AO1034" i="4" s="1"/>
  <c r="D1035" i="4"/>
  <c r="AO1035" i="4" s="1"/>
  <c r="D1036" i="4"/>
  <c r="AO1036" i="4" s="1"/>
  <c r="D1037" i="4"/>
  <c r="AO1037" i="4" s="1"/>
  <c r="D1038" i="4"/>
  <c r="AO1038" i="4" s="1"/>
  <c r="D1039" i="4"/>
  <c r="AO1039" i="4" s="1"/>
  <c r="D1040" i="4"/>
  <c r="AO1040" i="4" s="1"/>
  <c r="D1041" i="4"/>
  <c r="AO1041" i="4" s="1"/>
  <c r="D1042" i="4"/>
  <c r="AO1042" i="4" s="1"/>
  <c r="D1043" i="4"/>
  <c r="AO1043" i="4" s="1"/>
  <c r="D1044" i="4"/>
  <c r="AO1044" i="4" s="1"/>
  <c r="D1045" i="4"/>
  <c r="AO1045" i="4" s="1"/>
  <c r="D1046" i="4"/>
  <c r="AO1046" i="4" s="1"/>
  <c r="D1047" i="4"/>
  <c r="AO1047" i="4" s="1"/>
  <c r="D1048" i="4"/>
  <c r="AO1048" i="4" s="1"/>
  <c r="D1049" i="4"/>
  <c r="AO1049" i="4" s="1"/>
  <c r="D1050" i="4"/>
  <c r="AO1050" i="4" s="1"/>
  <c r="D1051" i="4"/>
  <c r="AO1051" i="4" s="1"/>
  <c r="D1052" i="4"/>
  <c r="AO1052" i="4" s="1"/>
  <c r="D1053" i="4"/>
  <c r="AO1053" i="4" s="1"/>
  <c r="D1054" i="4"/>
  <c r="AO1054" i="4" s="1"/>
  <c r="D1055" i="4"/>
  <c r="AO1055" i="4" s="1"/>
  <c r="D1056" i="4"/>
  <c r="AO1056" i="4" s="1"/>
  <c r="D1057" i="4"/>
  <c r="AO1057" i="4" s="1"/>
  <c r="D1058" i="4"/>
  <c r="AO1058" i="4" s="1"/>
  <c r="D1059" i="4"/>
  <c r="AO1059" i="4" s="1"/>
  <c r="D1060" i="4"/>
  <c r="AO1060" i="4" s="1"/>
  <c r="D1061" i="4"/>
  <c r="AO1061" i="4" s="1"/>
  <c r="D1062" i="4"/>
  <c r="AO1062" i="4" s="1"/>
  <c r="D1063" i="4"/>
  <c r="AO1063" i="4" s="1"/>
  <c r="D1064" i="4"/>
  <c r="AO1064" i="4" s="1"/>
  <c r="D1065" i="4"/>
  <c r="AO1065" i="4" s="1"/>
  <c r="D1066" i="4"/>
  <c r="AO1066" i="4" s="1"/>
  <c r="D1067" i="4"/>
  <c r="AO1067" i="4" s="1"/>
  <c r="D1068" i="4"/>
  <c r="AO1068" i="4" s="1"/>
  <c r="D1069" i="4"/>
  <c r="AO1069" i="4" s="1"/>
  <c r="D1070" i="4"/>
  <c r="AO1070" i="4" s="1"/>
  <c r="D1071" i="4"/>
  <c r="AO1071" i="4" s="1"/>
  <c r="D1072" i="4"/>
  <c r="AO1072" i="4" s="1"/>
  <c r="D1073" i="4"/>
  <c r="AO1073" i="4" s="1"/>
  <c r="D1074" i="4"/>
  <c r="AO1074" i="4" s="1"/>
  <c r="D1075" i="4"/>
  <c r="AO1075" i="4" s="1"/>
  <c r="D1076" i="4"/>
  <c r="AO1076" i="4" s="1"/>
  <c r="D1077" i="4"/>
  <c r="AO1077" i="4" s="1"/>
  <c r="D1078" i="4"/>
  <c r="AO1078" i="4" s="1"/>
  <c r="D1079" i="4"/>
  <c r="AO1079" i="4" s="1"/>
  <c r="D1080" i="4"/>
  <c r="AO1080" i="4" s="1"/>
  <c r="D1081" i="4"/>
  <c r="AO1081" i="4" s="1"/>
  <c r="D1082" i="4"/>
  <c r="AO1082" i="4" s="1"/>
  <c r="D1083" i="4"/>
  <c r="AO1083" i="4" s="1"/>
  <c r="D1084" i="4"/>
  <c r="AO1084" i="4" s="1"/>
  <c r="D1085" i="4"/>
  <c r="AO1085" i="4" s="1"/>
  <c r="D1086" i="4"/>
  <c r="AO1086" i="4" s="1"/>
  <c r="D1087" i="4"/>
  <c r="AO1087" i="4" s="1"/>
  <c r="D1088" i="4"/>
  <c r="AO1088" i="4" s="1"/>
  <c r="D1089" i="4"/>
  <c r="AO1089" i="4" s="1"/>
  <c r="D1090" i="4"/>
  <c r="AO1090" i="4" s="1"/>
  <c r="D1091" i="4"/>
  <c r="AO1091" i="4" s="1"/>
  <c r="D1092" i="4"/>
  <c r="AO1092" i="4" s="1"/>
  <c r="D1093" i="4"/>
  <c r="AO1093" i="4" s="1"/>
  <c r="D1094" i="4"/>
  <c r="AO1094" i="4" s="1"/>
  <c r="D1095" i="4"/>
  <c r="AO1095" i="4" s="1"/>
  <c r="D1096" i="4"/>
  <c r="AO1096" i="4" s="1"/>
  <c r="D1097" i="4"/>
  <c r="AO1097" i="4" s="1"/>
  <c r="D1098" i="4"/>
  <c r="AO1098" i="4" s="1"/>
  <c r="D1099" i="4"/>
  <c r="AO1099" i="4" s="1"/>
  <c r="D1100" i="4"/>
  <c r="AO1100" i="4" s="1"/>
  <c r="D1101" i="4"/>
  <c r="AO1101" i="4" s="1"/>
  <c r="D1102" i="4"/>
  <c r="AO1102" i="4" s="1"/>
  <c r="D1103" i="4"/>
  <c r="AO1103" i="4" s="1"/>
  <c r="D1104" i="4"/>
  <c r="AO1104" i="4" s="1"/>
  <c r="D1105" i="4"/>
  <c r="AO1105" i="4" s="1"/>
  <c r="D1106" i="4"/>
  <c r="AO1106" i="4" s="1"/>
  <c r="D1107" i="4"/>
  <c r="AO1107" i="4" s="1"/>
  <c r="D1108" i="4"/>
  <c r="AO1108" i="4" s="1"/>
  <c r="D1109" i="4"/>
  <c r="AO1109" i="4" s="1"/>
  <c r="D1110" i="4"/>
  <c r="AO1110" i="4" s="1"/>
  <c r="D1111" i="4"/>
  <c r="AO1111" i="4" s="1"/>
  <c r="D1112" i="4"/>
  <c r="AO1112" i="4" s="1"/>
  <c r="D1113" i="4"/>
  <c r="AO1113" i="4" s="1"/>
  <c r="D1114" i="4"/>
  <c r="AO1114" i="4" s="1"/>
  <c r="D1115" i="4"/>
  <c r="AO1115" i="4" s="1"/>
  <c r="D1116" i="4"/>
  <c r="AO1116" i="4" s="1"/>
  <c r="D1117" i="4"/>
  <c r="AO1117" i="4" s="1"/>
  <c r="D1118" i="4"/>
  <c r="AO1118" i="4" s="1"/>
  <c r="D1119" i="4"/>
  <c r="AO1119" i="4" s="1"/>
  <c r="D1120" i="4"/>
  <c r="AO1120" i="4" s="1"/>
  <c r="D1121" i="4"/>
  <c r="AO1121" i="4" s="1"/>
  <c r="D1122" i="4"/>
  <c r="AO1122" i="4" s="1"/>
  <c r="D1123" i="4"/>
  <c r="AO1123" i="4" s="1"/>
  <c r="D1124" i="4"/>
  <c r="AO1124" i="4" s="1"/>
  <c r="D1125" i="4"/>
  <c r="AO1125" i="4" s="1"/>
  <c r="D1126" i="4"/>
  <c r="AO1126" i="4" s="1"/>
  <c r="D1127" i="4"/>
  <c r="AO1127" i="4" s="1"/>
  <c r="D1128" i="4"/>
  <c r="AO1128" i="4" s="1"/>
  <c r="D1129" i="4"/>
  <c r="AO1129" i="4" s="1"/>
  <c r="D1130" i="4"/>
  <c r="AO1130" i="4" s="1"/>
  <c r="AL1294" i="4" l="1"/>
  <c r="AL1176" i="4"/>
  <c r="AL1296" i="4" s="1"/>
  <c r="AM1297" i="4" s="1"/>
  <c r="B1302" i="4" s="1"/>
  <c r="AI1176" i="4"/>
  <c r="AG1854" i="4"/>
  <c r="B1857" i="4" s="1"/>
  <c r="AI1285" i="4"/>
  <c r="AI1229" i="4"/>
  <c r="AI1286" i="4"/>
  <c r="AI1270" i="4"/>
  <c r="AI1254" i="4"/>
  <c r="AI1238" i="4"/>
  <c r="AI1222" i="4"/>
  <c r="AI1198" i="4"/>
  <c r="AI1182" i="4"/>
  <c r="AI1269" i="4"/>
  <c r="AI1253" i="4"/>
  <c r="AI1237" i="4"/>
  <c r="AI1213" i="4"/>
  <c r="AI1197" i="4"/>
  <c r="AI1189" i="4"/>
  <c r="AI1291" i="4"/>
  <c r="AI1283" i="4"/>
  <c r="AI1275" i="4"/>
  <c r="AI1267" i="4"/>
  <c r="AI1259" i="4"/>
  <c r="AI1251" i="4"/>
  <c r="AI1243" i="4"/>
  <c r="AI1235" i="4"/>
  <c r="AI1227" i="4"/>
  <c r="AI1219" i="4"/>
  <c r="AI1211" i="4"/>
  <c r="AI1203" i="4"/>
  <c r="AI1195" i="4"/>
  <c r="AI1187" i="4"/>
  <c r="AI1179" i="4"/>
  <c r="AI1294" i="4"/>
  <c r="AI1278" i="4"/>
  <c r="AI1262" i="4"/>
  <c r="AI1246" i="4"/>
  <c r="AI1230" i="4"/>
  <c r="AI1214" i="4"/>
  <c r="AI1206" i="4"/>
  <c r="AI1190" i="4"/>
  <c r="AI1293" i="4"/>
  <c r="AI1277" i="4"/>
  <c r="AI1261" i="4"/>
  <c r="AI1245" i="4"/>
  <c r="AI1221" i="4"/>
  <c r="AI1205" i="4"/>
  <c r="AI1181" i="4"/>
  <c r="AI1280" i="4"/>
  <c r="AI1248" i="4"/>
  <c r="AI1216" i="4"/>
  <c r="AI1200" i="4"/>
  <c r="AI1295" i="4"/>
  <c r="AI1287" i="4"/>
  <c r="AI1279" i="4"/>
  <c r="AI1271" i="4"/>
  <c r="AI1263" i="4"/>
  <c r="AI1255" i="4"/>
  <c r="AI1247" i="4"/>
  <c r="AI1239" i="4"/>
  <c r="AI1231" i="4"/>
  <c r="AI1223" i="4"/>
  <c r="AI1215" i="4"/>
  <c r="AI1207" i="4"/>
  <c r="AI1199" i="4"/>
  <c r="AI1191" i="4"/>
  <c r="AI1183" i="4"/>
  <c r="AI1288" i="4"/>
  <c r="AI1264" i="4"/>
  <c r="AI1224" i="4"/>
  <c r="AI1192" i="4"/>
  <c r="AG1321" i="4"/>
  <c r="AN1327" i="4" s="1"/>
  <c r="AS1324" i="4"/>
  <c r="AS1444" i="4" s="1"/>
  <c r="B1452" i="4" s="1"/>
  <c r="AI1232" i="4"/>
  <c r="AI1272" i="4"/>
  <c r="AI1240" i="4"/>
  <c r="AI1208" i="4"/>
  <c r="AI1184" i="4"/>
  <c r="AI1292" i="4"/>
  <c r="AI1284" i="4"/>
  <c r="AI1276" i="4"/>
  <c r="AI1268" i="4"/>
  <c r="AI1260" i="4"/>
  <c r="AI1252" i="4"/>
  <c r="AI1244" i="4"/>
  <c r="AI1236" i="4"/>
  <c r="AI1228" i="4"/>
  <c r="AI1220" i="4"/>
  <c r="AI1212" i="4"/>
  <c r="AI1204" i="4"/>
  <c r="AI1196" i="4"/>
  <c r="AI1188" i="4"/>
  <c r="AI1180" i="4"/>
  <c r="AI1256" i="4"/>
  <c r="AI1290" i="4"/>
  <c r="AI1282" i="4"/>
  <c r="AI1274" i="4"/>
  <c r="AI1266" i="4"/>
  <c r="AI1258" i="4"/>
  <c r="AI1250" i="4"/>
  <c r="AI1242" i="4"/>
  <c r="AI1234" i="4"/>
  <c r="AI1226" i="4"/>
  <c r="AI1218" i="4"/>
  <c r="AI1210" i="4"/>
  <c r="AI1202" i="4"/>
  <c r="AI1194" i="4"/>
  <c r="AI1186" i="4"/>
  <c r="AI1178" i="4"/>
  <c r="D1011" i="4"/>
  <c r="AO1011" i="4" s="1"/>
  <c r="AO1131" i="4" s="1"/>
  <c r="B1168" i="4" s="1"/>
  <c r="D866" i="4"/>
  <c r="H866" i="4"/>
  <c r="AO866" i="4" s="1"/>
  <c r="O866" i="4"/>
  <c r="AP866" i="4" s="1"/>
  <c r="X866" i="4"/>
  <c r="AQ866" i="4" s="1"/>
  <c r="D867" i="4"/>
  <c r="H867" i="4"/>
  <c r="AO867" i="4" s="1"/>
  <c r="O867" i="4"/>
  <c r="AP867" i="4" s="1"/>
  <c r="X867" i="4"/>
  <c r="AQ867" i="4" s="1"/>
  <c r="D868" i="4"/>
  <c r="H868" i="4"/>
  <c r="AO868" i="4" s="1"/>
  <c r="O868" i="4"/>
  <c r="AP868" i="4" s="1"/>
  <c r="X868" i="4"/>
  <c r="AQ868" i="4" s="1"/>
  <c r="D869" i="4"/>
  <c r="H869" i="4"/>
  <c r="AO869" i="4" s="1"/>
  <c r="O869" i="4"/>
  <c r="AP869" i="4" s="1"/>
  <c r="X869" i="4"/>
  <c r="AQ869" i="4" s="1"/>
  <c r="D870" i="4"/>
  <c r="H870" i="4"/>
  <c r="AO870" i="4" s="1"/>
  <c r="O870" i="4"/>
  <c r="AP870" i="4" s="1"/>
  <c r="X870" i="4"/>
  <c r="AQ870" i="4" s="1"/>
  <c r="D871" i="4"/>
  <c r="H871" i="4"/>
  <c r="AO871" i="4" s="1"/>
  <c r="O871" i="4"/>
  <c r="AP871" i="4" s="1"/>
  <c r="X871" i="4"/>
  <c r="AQ871" i="4" s="1"/>
  <c r="D872" i="4"/>
  <c r="H872" i="4"/>
  <c r="AO872" i="4" s="1"/>
  <c r="O872" i="4"/>
  <c r="AP872" i="4" s="1"/>
  <c r="X872" i="4"/>
  <c r="AQ872" i="4" s="1"/>
  <c r="D873" i="4"/>
  <c r="H873" i="4"/>
  <c r="AO873" i="4" s="1"/>
  <c r="O873" i="4"/>
  <c r="AP873" i="4" s="1"/>
  <c r="X873" i="4"/>
  <c r="AQ873" i="4" s="1"/>
  <c r="D874" i="4"/>
  <c r="H874" i="4"/>
  <c r="AO874" i="4" s="1"/>
  <c r="O874" i="4"/>
  <c r="AP874" i="4" s="1"/>
  <c r="X874" i="4"/>
  <c r="AQ874" i="4" s="1"/>
  <c r="D875" i="4"/>
  <c r="H875" i="4"/>
  <c r="AO875" i="4" s="1"/>
  <c r="O875" i="4"/>
  <c r="AP875" i="4" s="1"/>
  <c r="X875" i="4"/>
  <c r="AQ875" i="4" s="1"/>
  <c r="D876" i="4"/>
  <c r="H876" i="4"/>
  <c r="AO876" i="4" s="1"/>
  <c r="O876" i="4"/>
  <c r="AP876" i="4" s="1"/>
  <c r="X876" i="4"/>
  <c r="AQ876" i="4" s="1"/>
  <c r="D877" i="4"/>
  <c r="H877" i="4"/>
  <c r="AO877" i="4" s="1"/>
  <c r="O877" i="4"/>
  <c r="AP877" i="4" s="1"/>
  <c r="X877" i="4"/>
  <c r="AQ877" i="4" s="1"/>
  <c r="D878" i="4"/>
  <c r="H878" i="4"/>
  <c r="AO878" i="4" s="1"/>
  <c r="O878" i="4"/>
  <c r="AP878" i="4" s="1"/>
  <c r="X878" i="4"/>
  <c r="AQ878" i="4" s="1"/>
  <c r="D879" i="4"/>
  <c r="H879" i="4"/>
  <c r="AO879" i="4" s="1"/>
  <c r="O879" i="4"/>
  <c r="AP879" i="4" s="1"/>
  <c r="X879" i="4"/>
  <c r="AQ879" i="4" s="1"/>
  <c r="D880" i="4"/>
  <c r="H880" i="4"/>
  <c r="AO880" i="4" s="1"/>
  <c r="O880" i="4"/>
  <c r="AP880" i="4" s="1"/>
  <c r="X880" i="4"/>
  <c r="AQ880" i="4" s="1"/>
  <c r="D881" i="4"/>
  <c r="H881" i="4"/>
  <c r="AO881" i="4" s="1"/>
  <c r="O881" i="4"/>
  <c r="AP881" i="4" s="1"/>
  <c r="X881" i="4"/>
  <c r="AQ881" i="4" s="1"/>
  <c r="D882" i="4"/>
  <c r="H882" i="4"/>
  <c r="AO882" i="4" s="1"/>
  <c r="O882" i="4"/>
  <c r="AP882" i="4" s="1"/>
  <c r="X882" i="4"/>
  <c r="AQ882" i="4" s="1"/>
  <c r="D883" i="4"/>
  <c r="H883" i="4"/>
  <c r="AO883" i="4" s="1"/>
  <c r="O883" i="4"/>
  <c r="AP883" i="4" s="1"/>
  <c r="X883" i="4"/>
  <c r="AQ883" i="4" s="1"/>
  <c r="D884" i="4"/>
  <c r="H884" i="4"/>
  <c r="AO884" i="4" s="1"/>
  <c r="O884" i="4"/>
  <c r="AP884" i="4" s="1"/>
  <c r="X884" i="4"/>
  <c r="AQ884" i="4" s="1"/>
  <c r="D885" i="4"/>
  <c r="H885" i="4"/>
  <c r="AO885" i="4" s="1"/>
  <c r="O885" i="4"/>
  <c r="AP885" i="4" s="1"/>
  <c r="X885" i="4"/>
  <c r="AQ885" i="4" s="1"/>
  <c r="D886" i="4"/>
  <c r="H886" i="4"/>
  <c r="AO886" i="4" s="1"/>
  <c r="O886" i="4"/>
  <c r="AP886" i="4" s="1"/>
  <c r="X886" i="4"/>
  <c r="AQ886" i="4" s="1"/>
  <c r="D887" i="4"/>
  <c r="H887" i="4"/>
  <c r="AO887" i="4" s="1"/>
  <c r="O887" i="4"/>
  <c r="AP887" i="4" s="1"/>
  <c r="X887" i="4"/>
  <c r="AQ887" i="4" s="1"/>
  <c r="D888" i="4"/>
  <c r="H888" i="4"/>
  <c r="AO888" i="4" s="1"/>
  <c r="O888" i="4"/>
  <c r="AP888" i="4" s="1"/>
  <c r="X888" i="4"/>
  <c r="AQ888" i="4" s="1"/>
  <c r="D889" i="4"/>
  <c r="H889" i="4"/>
  <c r="AO889" i="4" s="1"/>
  <c r="O889" i="4"/>
  <c r="AP889" i="4" s="1"/>
  <c r="X889" i="4"/>
  <c r="AQ889" i="4" s="1"/>
  <c r="D890" i="4"/>
  <c r="H890" i="4"/>
  <c r="AO890" i="4" s="1"/>
  <c r="O890" i="4"/>
  <c r="AP890" i="4" s="1"/>
  <c r="X890" i="4"/>
  <c r="AQ890" i="4" s="1"/>
  <c r="D891" i="4"/>
  <c r="H891" i="4"/>
  <c r="AO891" i="4" s="1"/>
  <c r="O891" i="4"/>
  <c r="AP891" i="4" s="1"/>
  <c r="X891" i="4"/>
  <c r="AQ891" i="4" s="1"/>
  <c r="D892" i="4"/>
  <c r="H892" i="4"/>
  <c r="AO892" i="4" s="1"/>
  <c r="O892" i="4"/>
  <c r="AP892" i="4" s="1"/>
  <c r="X892" i="4"/>
  <c r="AQ892" i="4" s="1"/>
  <c r="D893" i="4"/>
  <c r="H893" i="4"/>
  <c r="AO893" i="4" s="1"/>
  <c r="O893" i="4"/>
  <c r="AP893" i="4" s="1"/>
  <c r="X893" i="4"/>
  <c r="AQ893" i="4" s="1"/>
  <c r="D894" i="4"/>
  <c r="H894" i="4"/>
  <c r="AO894" i="4" s="1"/>
  <c r="O894" i="4"/>
  <c r="AP894" i="4" s="1"/>
  <c r="X894" i="4"/>
  <c r="AQ894" i="4" s="1"/>
  <c r="D895" i="4"/>
  <c r="H895" i="4"/>
  <c r="AO895" i="4" s="1"/>
  <c r="O895" i="4"/>
  <c r="AP895" i="4" s="1"/>
  <c r="X895" i="4"/>
  <c r="AQ895" i="4" s="1"/>
  <c r="D896" i="4"/>
  <c r="H896" i="4"/>
  <c r="AO896" i="4" s="1"/>
  <c r="O896" i="4"/>
  <c r="AP896" i="4" s="1"/>
  <c r="X896" i="4"/>
  <c r="AQ896" i="4" s="1"/>
  <c r="D897" i="4"/>
  <c r="H897" i="4"/>
  <c r="AO897" i="4" s="1"/>
  <c r="O897" i="4"/>
  <c r="AP897" i="4" s="1"/>
  <c r="X897" i="4"/>
  <c r="AQ897" i="4" s="1"/>
  <c r="D898" i="4"/>
  <c r="H898" i="4"/>
  <c r="AO898" i="4" s="1"/>
  <c r="O898" i="4"/>
  <c r="AP898" i="4" s="1"/>
  <c r="X898" i="4"/>
  <c r="AQ898" i="4" s="1"/>
  <c r="D899" i="4"/>
  <c r="H899" i="4"/>
  <c r="AO899" i="4" s="1"/>
  <c r="O899" i="4"/>
  <c r="AP899" i="4" s="1"/>
  <c r="X899" i="4"/>
  <c r="AQ899" i="4" s="1"/>
  <c r="D900" i="4"/>
  <c r="H900" i="4"/>
  <c r="AO900" i="4" s="1"/>
  <c r="O900" i="4"/>
  <c r="AP900" i="4" s="1"/>
  <c r="X900" i="4"/>
  <c r="AQ900" i="4" s="1"/>
  <c r="D901" i="4"/>
  <c r="H901" i="4"/>
  <c r="AO901" i="4" s="1"/>
  <c r="O901" i="4"/>
  <c r="AP901" i="4" s="1"/>
  <c r="X901" i="4"/>
  <c r="AQ901" i="4" s="1"/>
  <c r="D902" i="4"/>
  <c r="H902" i="4"/>
  <c r="AO902" i="4" s="1"/>
  <c r="O902" i="4"/>
  <c r="AP902" i="4" s="1"/>
  <c r="X902" i="4"/>
  <c r="AQ902" i="4" s="1"/>
  <c r="D903" i="4"/>
  <c r="H903" i="4"/>
  <c r="AO903" i="4" s="1"/>
  <c r="O903" i="4"/>
  <c r="AP903" i="4" s="1"/>
  <c r="X903" i="4"/>
  <c r="AQ903" i="4" s="1"/>
  <c r="D904" i="4"/>
  <c r="H904" i="4"/>
  <c r="AO904" i="4" s="1"/>
  <c r="O904" i="4"/>
  <c r="AP904" i="4" s="1"/>
  <c r="X904" i="4"/>
  <c r="AQ904" i="4" s="1"/>
  <c r="D905" i="4"/>
  <c r="H905" i="4"/>
  <c r="AO905" i="4" s="1"/>
  <c r="O905" i="4"/>
  <c r="AP905" i="4" s="1"/>
  <c r="X905" i="4"/>
  <c r="AQ905" i="4" s="1"/>
  <c r="D906" i="4"/>
  <c r="H906" i="4"/>
  <c r="AO906" i="4" s="1"/>
  <c r="O906" i="4"/>
  <c r="AP906" i="4" s="1"/>
  <c r="X906" i="4"/>
  <c r="AQ906" i="4" s="1"/>
  <c r="D907" i="4"/>
  <c r="H907" i="4"/>
  <c r="AO907" i="4" s="1"/>
  <c r="O907" i="4"/>
  <c r="AP907" i="4" s="1"/>
  <c r="X907" i="4"/>
  <c r="AQ907" i="4" s="1"/>
  <c r="D908" i="4"/>
  <c r="H908" i="4"/>
  <c r="AO908" i="4" s="1"/>
  <c r="O908" i="4"/>
  <c r="AP908" i="4" s="1"/>
  <c r="X908" i="4"/>
  <c r="AQ908" i="4" s="1"/>
  <c r="D909" i="4"/>
  <c r="H909" i="4"/>
  <c r="AO909" i="4" s="1"/>
  <c r="O909" i="4"/>
  <c r="AP909" i="4" s="1"/>
  <c r="X909" i="4"/>
  <c r="AQ909" i="4" s="1"/>
  <c r="D910" i="4"/>
  <c r="H910" i="4"/>
  <c r="AO910" i="4" s="1"/>
  <c r="O910" i="4"/>
  <c r="AP910" i="4" s="1"/>
  <c r="X910" i="4"/>
  <c r="AQ910" i="4" s="1"/>
  <c r="D911" i="4"/>
  <c r="H911" i="4"/>
  <c r="AO911" i="4" s="1"/>
  <c r="O911" i="4"/>
  <c r="AP911" i="4" s="1"/>
  <c r="X911" i="4"/>
  <c r="AQ911" i="4" s="1"/>
  <c r="D912" i="4"/>
  <c r="H912" i="4"/>
  <c r="AO912" i="4" s="1"/>
  <c r="O912" i="4"/>
  <c r="AP912" i="4" s="1"/>
  <c r="X912" i="4"/>
  <c r="AQ912" i="4" s="1"/>
  <c r="D913" i="4"/>
  <c r="H913" i="4"/>
  <c r="AO913" i="4" s="1"/>
  <c r="O913" i="4"/>
  <c r="AP913" i="4" s="1"/>
  <c r="X913" i="4"/>
  <c r="AQ913" i="4" s="1"/>
  <c r="D914" i="4"/>
  <c r="H914" i="4"/>
  <c r="AO914" i="4" s="1"/>
  <c r="O914" i="4"/>
  <c r="AP914" i="4" s="1"/>
  <c r="X914" i="4"/>
  <c r="AQ914" i="4" s="1"/>
  <c r="D915" i="4"/>
  <c r="H915" i="4"/>
  <c r="AO915" i="4" s="1"/>
  <c r="O915" i="4"/>
  <c r="AP915" i="4" s="1"/>
  <c r="X915" i="4"/>
  <c r="AQ915" i="4" s="1"/>
  <c r="D916" i="4"/>
  <c r="H916" i="4"/>
  <c r="AO916" i="4" s="1"/>
  <c r="O916" i="4"/>
  <c r="AP916" i="4" s="1"/>
  <c r="X916" i="4"/>
  <c r="AQ916" i="4" s="1"/>
  <c r="D917" i="4"/>
  <c r="H917" i="4"/>
  <c r="AO917" i="4" s="1"/>
  <c r="O917" i="4"/>
  <c r="AP917" i="4" s="1"/>
  <c r="X917" i="4"/>
  <c r="AQ917" i="4" s="1"/>
  <c r="D918" i="4"/>
  <c r="H918" i="4"/>
  <c r="AO918" i="4" s="1"/>
  <c r="O918" i="4"/>
  <c r="AP918" i="4" s="1"/>
  <c r="X918" i="4"/>
  <c r="AQ918" i="4" s="1"/>
  <c r="D919" i="4"/>
  <c r="H919" i="4"/>
  <c r="AO919" i="4" s="1"/>
  <c r="O919" i="4"/>
  <c r="AP919" i="4" s="1"/>
  <c r="X919" i="4"/>
  <c r="AQ919" i="4" s="1"/>
  <c r="D920" i="4"/>
  <c r="H920" i="4"/>
  <c r="AO920" i="4" s="1"/>
  <c r="O920" i="4"/>
  <c r="AP920" i="4" s="1"/>
  <c r="X920" i="4"/>
  <c r="AQ920" i="4" s="1"/>
  <c r="D921" i="4"/>
  <c r="H921" i="4"/>
  <c r="AO921" i="4" s="1"/>
  <c r="O921" i="4"/>
  <c r="AP921" i="4" s="1"/>
  <c r="X921" i="4"/>
  <c r="AQ921" i="4" s="1"/>
  <c r="D922" i="4"/>
  <c r="H922" i="4"/>
  <c r="AO922" i="4" s="1"/>
  <c r="O922" i="4"/>
  <c r="AP922" i="4" s="1"/>
  <c r="X922" i="4"/>
  <c r="AQ922" i="4" s="1"/>
  <c r="D923" i="4"/>
  <c r="H923" i="4"/>
  <c r="AO923" i="4" s="1"/>
  <c r="O923" i="4"/>
  <c r="AP923" i="4" s="1"/>
  <c r="X923" i="4"/>
  <c r="AQ923" i="4" s="1"/>
  <c r="D924" i="4"/>
  <c r="H924" i="4"/>
  <c r="AO924" i="4" s="1"/>
  <c r="O924" i="4"/>
  <c r="AP924" i="4" s="1"/>
  <c r="X924" i="4"/>
  <c r="AQ924" i="4" s="1"/>
  <c r="D925" i="4"/>
  <c r="H925" i="4"/>
  <c r="AO925" i="4" s="1"/>
  <c r="O925" i="4"/>
  <c r="AP925" i="4" s="1"/>
  <c r="X925" i="4"/>
  <c r="AQ925" i="4" s="1"/>
  <c r="D926" i="4"/>
  <c r="H926" i="4"/>
  <c r="AO926" i="4" s="1"/>
  <c r="O926" i="4"/>
  <c r="AP926" i="4" s="1"/>
  <c r="X926" i="4"/>
  <c r="AQ926" i="4" s="1"/>
  <c r="D927" i="4"/>
  <c r="H927" i="4"/>
  <c r="AO927" i="4" s="1"/>
  <c r="O927" i="4"/>
  <c r="AP927" i="4" s="1"/>
  <c r="X927" i="4"/>
  <c r="AQ927" i="4" s="1"/>
  <c r="D928" i="4"/>
  <c r="H928" i="4"/>
  <c r="AO928" i="4" s="1"/>
  <c r="O928" i="4"/>
  <c r="AP928" i="4" s="1"/>
  <c r="X928" i="4"/>
  <c r="AQ928" i="4" s="1"/>
  <c r="D929" i="4"/>
  <c r="H929" i="4"/>
  <c r="AO929" i="4" s="1"/>
  <c r="O929" i="4"/>
  <c r="AP929" i="4" s="1"/>
  <c r="X929" i="4"/>
  <c r="AQ929" i="4" s="1"/>
  <c r="D930" i="4"/>
  <c r="H930" i="4"/>
  <c r="AO930" i="4" s="1"/>
  <c r="O930" i="4"/>
  <c r="AP930" i="4" s="1"/>
  <c r="X930" i="4"/>
  <c r="AQ930" i="4" s="1"/>
  <c r="D931" i="4"/>
  <c r="H931" i="4"/>
  <c r="AO931" i="4" s="1"/>
  <c r="O931" i="4"/>
  <c r="AP931" i="4" s="1"/>
  <c r="X931" i="4"/>
  <c r="AQ931" i="4" s="1"/>
  <c r="D932" i="4"/>
  <c r="H932" i="4"/>
  <c r="AO932" i="4" s="1"/>
  <c r="O932" i="4"/>
  <c r="AP932" i="4" s="1"/>
  <c r="X932" i="4"/>
  <c r="AQ932" i="4" s="1"/>
  <c r="D933" i="4"/>
  <c r="H933" i="4"/>
  <c r="AO933" i="4" s="1"/>
  <c r="O933" i="4"/>
  <c r="AP933" i="4" s="1"/>
  <c r="X933" i="4"/>
  <c r="AQ933" i="4" s="1"/>
  <c r="D934" i="4"/>
  <c r="H934" i="4"/>
  <c r="AO934" i="4" s="1"/>
  <c r="O934" i="4"/>
  <c r="AP934" i="4" s="1"/>
  <c r="X934" i="4"/>
  <c r="AQ934" i="4" s="1"/>
  <c r="D935" i="4"/>
  <c r="H935" i="4"/>
  <c r="AO935" i="4" s="1"/>
  <c r="O935" i="4"/>
  <c r="AP935" i="4" s="1"/>
  <c r="X935" i="4"/>
  <c r="AQ935" i="4" s="1"/>
  <c r="D936" i="4"/>
  <c r="H936" i="4"/>
  <c r="AO936" i="4" s="1"/>
  <c r="O936" i="4"/>
  <c r="AP936" i="4" s="1"/>
  <c r="X936" i="4"/>
  <c r="AQ936" i="4" s="1"/>
  <c r="D937" i="4"/>
  <c r="H937" i="4"/>
  <c r="AO937" i="4" s="1"/>
  <c r="O937" i="4"/>
  <c r="AP937" i="4" s="1"/>
  <c r="X937" i="4"/>
  <c r="AQ937" i="4" s="1"/>
  <c r="D938" i="4"/>
  <c r="H938" i="4"/>
  <c r="AO938" i="4" s="1"/>
  <c r="O938" i="4"/>
  <c r="AP938" i="4" s="1"/>
  <c r="X938" i="4"/>
  <c r="AQ938" i="4" s="1"/>
  <c r="D939" i="4"/>
  <c r="H939" i="4"/>
  <c r="AO939" i="4" s="1"/>
  <c r="O939" i="4"/>
  <c r="AP939" i="4" s="1"/>
  <c r="X939" i="4"/>
  <c r="AQ939" i="4" s="1"/>
  <c r="D940" i="4"/>
  <c r="H940" i="4"/>
  <c r="AO940" i="4" s="1"/>
  <c r="O940" i="4"/>
  <c r="AP940" i="4" s="1"/>
  <c r="X940" i="4"/>
  <c r="AQ940" i="4" s="1"/>
  <c r="D941" i="4"/>
  <c r="H941" i="4"/>
  <c r="AO941" i="4" s="1"/>
  <c r="O941" i="4"/>
  <c r="AP941" i="4" s="1"/>
  <c r="X941" i="4"/>
  <c r="AQ941" i="4" s="1"/>
  <c r="D942" i="4"/>
  <c r="H942" i="4"/>
  <c r="AO942" i="4" s="1"/>
  <c r="O942" i="4"/>
  <c r="AP942" i="4" s="1"/>
  <c r="X942" i="4"/>
  <c r="AQ942" i="4" s="1"/>
  <c r="D943" i="4"/>
  <c r="H943" i="4"/>
  <c r="AO943" i="4" s="1"/>
  <c r="O943" i="4"/>
  <c r="AP943" i="4" s="1"/>
  <c r="X943" i="4"/>
  <c r="AQ943" i="4" s="1"/>
  <c r="D944" i="4"/>
  <c r="H944" i="4"/>
  <c r="AO944" i="4" s="1"/>
  <c r="O944" i="4"/>
  <c r="AP944" i="4" s="1"/>
  <c r="X944" i="4"/>
  <c r="AQ944" i="4" s="1"/>
  <c r="D945" i="4"/>
  <c r="H945" i="4"/>
  <c r="AO945" i="4" s="1"/>
  <c r="O945" i="4"/>
  <c r="AP945" i="4" s="1"/>
  <c r="X945" i="4"/>
  <c r="AQ945" i="4" s="1"/>
  <c r="D946" i="4"/>
  <c r="H946" i="4"/>
  <c r="AO946" i="4" s="1"/>
  <c r="O946" i="4"/>
  <c r="AP946" i="4" s="1"/>
  <c r="X946" i="4"/>
  <c r="AQ946" i="4" s="1"/>
  <c r="D947" i="4"/>
  <c r="H947" i="4"/>
  <c r="AO947" i="4" s="1"/>
  <c r="O947" i="4"/>
  <c r="AP947" i="4" s="1"/>
  <c r="X947" i="4"/>
  <c r="AQ947" i="4" s="1"/>
  <c r="D948" i="4"/>
  <c r="H948" i="4"/>
  <c r="AO948" i="4" s="1"/>
  <c r="O948" i="4"/>
  <c r="AP948" i="4" s="1"/>
  <c r="X948" i="4"/>
  <c r="AQ948" i="4" s="1"/>
  <c r="D949" i="4"/>
  <c r="H949" i="4"/>
  <c r="AO949" i="4" s="1"/>
  <c r="O949" i="4"/>
  <c r="AP949" i="4" s="1"/>
  <c r="X949" i="4"/>
  <c r="AQ949" i="4" s="1"/>
  <c r="D950" i="4"/>
  <c r="H950" i="4"/>
  <c r="AO950" i="4" s="1"/>
  <c r="O950" i="4"/>
  <c r="AP950" i="4" s="1"/>
  <c r="X950" i="4"/>
  <c r="AQ950" i="4" s="1"/>
  <c r="D951" i="4"/>
  <c r="H951" i="4"/>
  <c r="AO951" i="4" s="1"/>
  <c r="O951" i="4"/>
  <c r="AP951" i="4" s="1"/>
  <c r="X951" i="4"/>
  <c r="AQ951" i="4" s="1"/>
  <c r="D952" i="4"/>
  <c r="H952" i="4"/>
  <c r="AO952" i="4" s="1"/>
  <c r="O952" i="4"/>
  <c r="AP952" i="4" s="1"/>
  <c r="X952" i="4"/>
  <c r="AQ952" i="4" s="1"/>
  <c r="D953" i="4"/>
  <c r="H953" i="4"/>
  <c r="AO953" i="4" s="1"/>
  <c r="O953" i="4"/>
  <c r="AP953" i="4" s="1"/>
  <c r="X953" i="4"/>
  <c r="AQ953" i="4" s="1"/>
  <c r="D954" i="4"/>
  <c r="H954" i="4"/>
  <c r="AO954" i="4" s="1"/>
  <c r="O954" i="4"/>
  <c r="AP954" i="4" s="1"/>
  <c r="X954" i="4"/>
  <c r="AQ954" i="4" s="1"/>
  <c r="D955" i="4"/>
  <c r="H955" i="4"/>
  <c r="AO955" i="4" s="1"/>
  <c r="O955" i="4"/>
  <c r="AP955" i="4" s="1"/>
  <c r="X955" i="4"/>
  <c r="AQ955" i="4" s="1"/>
  <c r="D956" i="4"/>
  <c r="H956" i="4"/>
  <c r="AO956" i="4" s="1"/>
  <c r="O956" i="4"/>
  <c r="AP956" i="4" s="1"/>
  <c r="X956" i="4"/>
  <c r="AQ956" i="4" s="1"/>
  <c r="D957" i="4"/>
  <c r="H957" i="4"/>
  <c r="AO957" i="4" s="1"/>
  <c r="O957" i="4"/>
  <c r="AP957" i="4" s="1"/>
  <c r="X957" i="4"/>
  <c r="AQ957" i="4" s="1"/>
  <c r="D958" i="4"/>
  <c r="H958" i="4"/>
  <c r="AO958" i="4" s="1"/>
  <c r="O958" i="4"/>
  <c r="AP958" i="4" s="1"/>
  <c r="X958" i="4"/>
  <c r="AQ958" i="4" s="1"/>
  <c r="D959" i="4"/>
  <c r="H959" i="4"/>
  <c r="AO959" i="4" s="1"/>
  <c r="O959" i="4"/>
  <c r="AP959" i="4" s="1"/>
  <c r="X959" i="4"/>
  <c r="AQ959" i="4" s="1"/>
  <c r="D960" i="4"/>
  <c r="H960" i="4"/>
  <c r="AO960" i="4" s="1"/>
  <c r="O960" i="4"/>
  <c r="AP960" i="4" s="1"/>
  <c r="X960" i="4"/>
  <c r="AQ960" i="4" s="1"/>
  <c r="D961" i="4"/>
  <c r="H961" i="4"/>
  <c r="AO961" i="4" s="1"/>
  <c r="O961" i="4"/>
  <c r="AP961" i="4" s="1"/>
  <c r="X961" i="4"/>
  <c r="AQ961" i="4" s="1"/>
  <c r="D962" i="4"/>
  <c r="H962" i="4"/>
  <c r="AO962" i="4" s="1"/>
  <c r="O962" i="4"/>
  <c r="AP962" i="4" s="1"/>
  <c r="X962" i="4"/>
  <c r="AQ962" i="4" s="1"/>
  <c r="D963" i="4"/>
  <c r="H963" i="4"/>
  <c r="AO963" i="4" s="1"/>
  <c r="O963" i="4"/>
  <c r="AP963" i="4" s="1"/>
  <c r="X963" i="4"/>
  <c r="AQ963" i="4" s="1"/>
  <c r="D964" i="4"/>
  <c r="H964" i="4"/>
  <c r="AO964" i="4" s="1"/>
  <c r="O964" i="4"/>
  <c r="AP964" i="4" s="1"/>
  <c r="X964" i="4"/>
  <c r="AQ964" i="4" s="1"/>
  <c r="D965" i="4"/>
  <c r="H965" i="4"/>
  <c r="AO965" i="4" s="1"/>
  <c r="O965" i="4"/>
  <c r="AP965" i="4" s="1"/>
  <c r="X965" i="4"/>
  <c r="AQ965" i="4" s="1"/>
  <c r="D966" i="4"/>
  <c r="H966" i="4"/>
  <c r="AO966" i="4" s="1"/>
  <c r="O966" i="4"/>
  <c r="AP966" i="4" s="1"/>
  <c r="X966" i="4"/>
  <c r="AQ966" i="4" s="1"/>
  <c r="D967" i="4"/>
  <c r="H967" i="4"/>
  <c r="AO967" i="4" s="1"/>
  <c r="O967" i="4"/>
  <c r="AP967" i="4" s="1"/>
  <c r="X967" i="4"/>
  <c r="AQ967" i="4" s="1"/>
  <c r="D968" i="4"/>
  <c r="H968" i="4"/>
  <c r="AO968" i="4" s="1"/>
  <c r="O968" i="4"/>
  <c r="AP968" i="4" s="1"/>
  <c r="X968" i="4"/>
  <c r="AQ968" i="4" s="1"/>
  <c r="D969" i="4"/>
  <c r="H969" i="4"/>
  <c r="AO969" i="4" s="1"/>
  <c r="O969" i="4"/>
  <c r="AP969" i="4" s="1"/>
  <c r="X969" i="4"/>
  <c r="AQ969" i="4" s="1"/>
  <c r="D970" i="4"/>
  <c r="H970" i="4"/>
  <c r="AO970" i="4" s="1"/>
  <c r="O970" i="4"/>
  <c r="AP970" i="4" s="1"/>
  <c r="X970" i="4"/>
  <c r="AQ970" i="4" s="1"/>
  <c r="D971" i="4"/>
  <c r="H971" i="4"/>
  <c r="AO971" i="4" s="1"/>
  <c r="O971" i="4"/>
  <c r="AP971" i="4" s="1"/>
  <c r="X971" i="4"/>
  <c r="AQ971" i="4" s="1"/>
  <c r="D972" i="4"/>
  <c r="H972" i="4"/>
  <c r="AO972" i="4" s="1"/>
  <c r="O972" i="4"/>
  <c r="AP972" i="4" s="1"/>
  <c r="X972" i="4"/>
  <c r="AQ972" i="4" s="1"/>
  <c r="D973" i="4"/>
  <c r="H973" i="4"/>
  <c r="AO973" i="4" s="1"/>
  <c r="O973" i="4"/>
  <c r="AP973" i="4" s="1"/>
  <c r="X973" i="4"/>
  <c r="AQ973" i="4" s="1"/>
  <c r="D974" i="4"/>
  <c r="H974" i="4"/>
  <c r="AO974" i="4" s="1"/>
  <c r="O974" i="4"/>
  <c r="AP974" i="4" s="1"/>
  <c r="X974" i="4"/>
  <c r="AQ974" i="4" s="1"/>
  <c r="D975" i="4"/>
  <c r="H975" i="4"/>
  <c r="AO975" i="4" s="1"/>
  <c r="O975" i="4"/>
  <c r="AP975" i="4" s="1"/>
  <c r="X975" i="4"/>
  <c r="AQ975" i="4" s="1"/>
  <c r="D976" i="4"/>
  <c r="H976" i="4"/>
  <c r="AO976" i="4" s="1"/>
  <c r="O976" i="4"/>
  <c r="AP976" i="4" s="1"/>
  <c r="X976" i="4"/>
  <c r="AQ976" i="4" s="1"/>
  <c r="D977" i="4"/>
  <c r="H977" i="4"/>
  <c r="AO977" i="4" s="1"/>
  <c r="O977" i="4"/>
  <c r="AP977" i="4" s="1"/>
  <c r="X977" i="4"/>
  <c r="AQ977" i="4" s="1"/>
  <c r="D978" i="4"/>
  <c r="H978" i="4"/>
  <c r="AO978" i="4" s="1"/>
  <c r="O978" i="4"/>
  <c r="AP978" i="4" s="1"/>
  <c r="X978" i="4"/>
  <c r="AQ978" i="4" s="1"/>
  <c r="D979" i="4"/>
  <c r="H979" i="4"/>
  <c r="AO979" i="4" s="1"/>
  <c r="O979" i="4"/>
  <c r="AP979" i="4" s="1"/>
  <c r="X979" i="4"/>
  <c r="AQ979" i="4" s="1"/>
  <c r="D980" i="4"/>
  <c r="H980" i="4"/>
  <c r="AO980" i="4" s="1"/>
  <c r="O980" i="4"/>
  <c r="AP980" i="4" s="1"/>
  <c r="X980" i="4"/>
  <c r="AQ980" i="4" s="1"/>
  <c r="D981" i="4"/>
  <c r="H981" i="4"/>
  <c r="AO981" i="4" s="1"/>
  <c r="O981" i="4"/>
  <c r="AP981" i="4" s="1"/>
  <c r="X981" i="4"/>
  <c r="AQ981" i="4" s="1"/>
  <c r="D982" i="4"/>
  <c r="H982" i="4"/>
  <c r="AO982" i="4" s="1"/>
  <c r="O982" i="4"/>
  <c r="AP982" i="4" s="1"/>
  <c r="X982" i="4"/>
  <c r="AQ982" i="4" s="1"/>
  <c r="D983" i="4"/>
  <c r="H983" i="4"/>
  <c r="AO983" i="4" s="1"/>
  <c r="O983" i="4"/>
  <c r="AP983" i="4" s="1"/>
  <c r="X983" i="4"/>
  <c r="AQ983" i="4" s="1"/>
  <c r="D984" i="4"/>
  <c r="H984" i="4"/>
  <c r="AO984" i="4" s="1"/>
  <c r="O984" i="4"/>
  <c r="AP984" i="4" s="1"/>
  <c r="X984" i="4"/>
  <c r="AQ984" i="4" s="1"/>
  <c r="X865" i="4"/>
  <c r="AQ865" i="4" s="1"/>
  <c r="O865" i="4"/>
  <c r="H865" i="4"/>
  <c r="AO865" i="4" s="1"/>
  <c r="D865" i="4"/>
  <c r="G726" i="4"/>
  <c r="S726" i="4"/>
  <c r="G727" i="4"/>
  <c r="S727" i="4"/>
  <c r="G728" i="4"/>
  <c r="S728" i="4"/>
  <c r="G729" i="4"/>
  <c r="S729" i="4"/>
  <c r="G730" i="4"/>
  <c r="S730" i="4"/>
  <c r="G731" i="4"/>
  <c r="S731" i="4"/>
  <c r="G732" i="4"/>
  <c r="S732" i="4"/>
  <c r="G733" i="4"/>
  <c r="S733" i="4"/>
  <c r="G734" i="4"/>
  <c r="S734" i="4"/>
  <c r="G735" i="4"/>
  <c r="S735" i="4"/>
  <c r="G736" i="4"/>
  <c r="S736" i="4"/>
  <c r="G737" i="4"/>
  <c r="S737" i="4"/>
  <c r="G738" i="4"/>
  <c r="S738" i="4"/>
  <c r="G739" i="4"/>
  <c r="S739" i="4"/>
  <c r="G740" i="4"/>
  <c r="S740" i="4"/>
  <c r="G741" i="4"/>
  <c r="S741" i="4"/>
  <c r="G742" i="4"/>
  <c r="S742" i="4"/>
  <c r="G743" i="4"/>
  <c r="S743" i="4"/>
  <c r="G744" i="4"/>
  <c r="S744" i="4"/>
  <c r="G745" i="4"/>
  <c r="S745" i="4"/>
  <c r="G746" i="4"/>
  <c r="S746" i="4"/>
  <c r="G747" i="4"/>
  <c r="S747" i="4"/>
  <c r="G748" i="4"/>
  <c r="S748" i="4"/>
  <c r="G749" i="4"/>
  <c r="S749" i="4"/>
  <c r="G750" i="4"/>
  <c r="S750" i="4"/>
  <c r="G751" i="4"/>
  <c r="S751" i="4"/>
  <c r="G752" i="4"/>
  <c r="S752" i="4"/>
  <c r="G753" i="4"/>
  <c r="S753" i="4"/>
  <c r="G754" i="4"/>
  <c r="S754" i="4"/>
  <c r="G755" i="4"/>
  <c r="S755" i="4"/>
  <c r="G756" i="4"/>
  <c r="S756" i="4"/>
  <c r="G757" i="4"/>
  <c r="S757" i="4"/>
  <c r="G758" i="4"/>
  <c r="S758" i="4"/>
  <c r="G759" i="4"/>
  <c r="S759" i="4"/>
  <c r="G760" i="4"/>
  <c r="S760" i="4"/>
  <c r="G761" i="4"/>
  <c r="S761" i="4"/>
  <c r="G762" i="4"/>
  <c r="S762" i="4"/>
  <c r="G763" i="4"/>
  <c r="S763" i="4"/>
  <c r="G764" i="4"/>
  <c r="S764" i="4"/>
  <c r="G765" i="4"/>
  <c r="S765" i="4"/>
  <c r="G766" i="4"/>
  <c r="S766" i="4"/>
  <c r="G767" i="4"/>
  <c r="S767" i="4"/>
  <c r="G768" i="4"/>
  <c r="S768" i="4"/>
  <c r="G769" i="4"/>
  <c r="S769" i="4"/>
  <c r="G770" i="4"/>
  <c r="S770" i="4"/>
  <c r="G771" i="4"/>
  <c r="S771" i="4"/>
  <c r="G772" i="4"/>
  <c r="S772" i="4"/>
  <c r="G773" i="4"/>
  <c r="S773" i="4"/>
  <c r="G774" i="4"/>
  <c r="S774" i="4"/>
  <c r="G775" i="4"/>
  <c r="S775" i="4"/>
  <c r="G776" i="4"/>
  <c r="S776" i="4"/>
  <c r="G777" i="4"/>
  <c r="S777" i="4"/>
  <c r="G778" i="4"/>
  <c r="S778" i="4"/>
  <c r="G779" i="4"/>
  <c r="S779" i="4"/>
  <c r="G780" i="4"/>
  <c r="S780" i="4"/>
  <c r="G781" i="4"/>
  <c r="S781" i="4"/>
  <c r="G782" i="4"/>
  <c r="S782" i="4"/>
  <c r="G783" i="4"/>
  <c r="S783" i="4"/>
  <c r="G784" i="4"/>
  <c r="S784" i="4"/>
  <c r="G785" i="4"/>
  <c r="S785" i="4"/>
  <c r="G786" i="4"/>
  <c r="S786" i="4"/>
  <c r="G787" i="4"/>
  <c r="S787" i="4"/>
  <c r="G788" i="4"/>
  <c r="S788" i="4"/>
  <c r="G789" i="4"/>
  <c r="S789" i="4"/>
  <c r="G790" i="4"/>
  <c r="S790" i="4"/>
  <c r="G791" i="4"/>
  <c r="S791" i="4"/>
  <c r="G792" i="4"/>
  <c r="S792" i="4"/>
  <c r="G793" i="4"/>
  <c r="S793" i="4"/>
  <c r="G794" i="4"/>
  <c r="S794" i="4"/>
  <c r="G795" i="4"/>
  <c r="S795" i="4"/>
  <c r="G796" i="4"/>
  <c r="S796" i="4"/>
  <c r="G797" i="4"/>
  <c r="S797" i="4"/>
  <c r="G798" i="4"/>
  <c r="S798" i="4"/>
  <c r="G799" i="4"/>
  <c r="S799" i="4"/>
  <c r="G800" i="4"/>
  <c r="S800" i="4"/>
  <c r="G801" i="4"/>
  <c r="S801" i="4"/>
  <c r="G802" i="4"/>
  <c r="S802" i="4"/>
  <c r="G803" i="4"/>
  <c r="S803" i="4"/>
  <c r="G804" i="4"/>
  <c r="S804" i="4"/>
  <c r="G805" i="4"/>
  <c r="S805" i="4"/>
  <c r="G806" i="4"/>
  <c r="S806" i="4"/>
  <c r="G807" i="4"/>
  <c r="S807" i="4"/>
  <c r="G808" i="4"/>
  <c r="S808" i="4"/>
  <c r="G809" i="4"/>
  <c r="S809" i="4"/>
  <c r="G810" i="4"/>
  <c r="S810" i="4"/>
  <c r="G811" i="4"/>
  <c r="S811" i="4"/>
  <c r="G812" i="4"/>
  <c r="S812" i="4"/>
  <c r="G813" i="4"/>
  <c r="S813" i="4"/>
  <c r="G814" i="4"/>
  <c r="S814" i="4"/>
  <c r="G815" i="4"/>
  <c r="S815" i="4"/>
  <c r="G816" i="4"/>
  <c r="S816" i="4"/>
  <c r="G817" i="4"/>
  <c r="S817" i="4"/>
  <c r="G818" i="4"/>
  <c r="S818" i="4"/>
  <c r="G819" i="4"/>
  <c r="S819" i="4"/>
  <c r="G820" i="4"/>
  <c r="S820" i="4"/>
  <c r="G821" i="4"/>
  <c r="S821" i="4"/>
  <c r="G822" i="4"/>
  <c r="S822" i="4"/>
  <c r="G823" i="4"/>
  <c r="S823" i="4"/>
  <c r="G824" i="4"/>
  <c r="S824" i="4"/>
  <c r="G825" i="4"/>
  <c r="S825" i="4"/>
  <c r="G826" i="4"/>
  <c r="S826" i="4"/>
  <c r="G827" i="4"/>
  <c r="S827" i="4"/>
  <c r="G828" i="4"/>
  <c r="S828" i="4"/>
  <c r="G829" i="4"/>
  <c r="S829" i="4"/>
  <c r="G830" i="4"/>
  <c r="S830" i="4"/>
  <c r="G831" i="4"/>
  <c r="S831" i="4"/>
  <c r="G832" i="4"/>
  <c r="S832" i="4"/>
  <c r="G833" i="4"/>
  <c r="S833" i="4"/>
  <c r="G834" i="4"/>
  <c r="S834" i="4"/>
  <c r="G835" i="4"/>
  <c r="S835" i="4"/>
  <c r="G836" i="4"/>
  <c r="S836" i="4"/>
  <c r="G837" i="4"/>
  <c r="S837" i="4"/>
  <c r="G838" i="4"/>
  <c r="S838" i="4"/>
  <c r="G839" i="4"/>
  <c r="S839" i="4"/>
  <c r="G840" i="4"/>
  <c r="S840" i="4"/>
  <c r="G841" i="4"/>
  <c r="S841" i="4"/>
  <c r="G842" i="4"/>
  <c r="S842" i="4"/>
  <c r="G843" i="4"/>
  <c r="S843" i="4"/>
  <c r="G844" i="4"/>
  <c r="S844" i="4"/>
  <c r="AO985" i="4" l="1"/>
  <c r="AI727" i="4"/>
  <c r="AN1342" i="4"/>
  <c r="AJ1432" i="4"/>
  <c r="AN1412" i="4"/>
  <c r="AJ1366" i="4"/>
  <c r="AI837" i="4"/>
  <c r="AI825" i="4"/>
  <c r="AI817" i="4"/>
  <c r="AI805" i="4"/>
  <c r="AI797" i="4"/>
  <c r="AI785" i="4"/>
  <c r="AI773" i="4"/>
  <c r="AI765" i="4"/>
  <c r="AI753" i="4"/>
  <c r="AI741" i="4"/>
  <c r="AJ1324" i="4"/>
  <c r="AJ1421" i="4"/>
  <c r="AJ1340" i="4"/>
  <c r="AN1350" i="4"/>
  <c r="AN1332" i="4"/>
  <c r="AJ1363" i="4"/>
  <c r="AJ1435" i="4"/>
  <c r="AI1296" i="4"/>
  <c r="B1300" i="4" s="1"/>
  <c r="AJ1359" i="4"/>
  <c r="AN1430" i="4"/>
  <c r="AN1333" i="4"/>
  <c r="AJ1380" i="4"/>
  <c r="AN1370" i="4"/>
  <c r="AJ1393" i="4"/>
  <c r="AN1338" i="4"/>
  <c r="AI841" i="4"/>
  <c r="AI833" i="4"/>
  <c r="AI821" i="4"/>
  <c r="AI809" i="4"/>
  <c r="AI801" i="4"/>
  <c r="AI789" i="4"/>
  <c r="AI781" i="4"/>
  <c r="AI769" i="4"/>
  <c r="AI757" i="4"/>
  <c r="AI749" i="4"/>
  <c r="AI737" i="4"/>
  <c r="AI733" i="4"/>
  <c r="AJ1343" i="4"/>
  <c r="AJ1358" i="4"/>
  <c r="AN1421" i="4"/>
  <c r="AJ1402" i="4"/>
  <c r="AJ1438" i="4"/>
  <c r="AJ1337" i="4"/>
  <c r="AJ1355" i="4"/>
  <c r="AN1426" i="4"/>
  <c r="AJ1408" i="4"/>
  <c r="AJ1345" i="4"/>
  <c r="AN1423" i="4"/>
  <c r="AJ1329" i="4"/>
  <c r="AN1400" i="4"/>
  <c r="AJ1336" i="4"/>
  <c r="AJ1403" i="4"/>
  <c r="AN1346" i="4"/>
  <c r="AN1383" i="4"/>
  <c r="AJ1436" i="4"/>
  <c r="AJ1443" i="4"/>
  <c r="AJ1405" i="4"/>
  <c r="AJ1331" i="4"/>
  <c r="AN1361" i="4"/>
  <c r="AJ1383" i="4"/>
  <c r="AJ1350" i="4"/>
  <c r="AJ1332" i="4"/>
  <c r="AJ1422" i="4"/>
  <c r="AN1358" i="4"/>
  <c r="AN1353" i="4"/>
  <c r="AJ1415" i="4"/>
  <c r="AJ1356" i="4"/>
  <c r="AN1337" i="4"/>
  <c r="AJ1439" i="4"/>
  <c r="AJ1372" i="4"/>
  <c r="AJ1357" i="4"/>
  <c r="AJ1426" i="4"/>
  <c r="AN1349" i="4"/>
  <c r="AN1362" i="4"/>
  <c r="AN1442" i="4"/>
  <c r="AN1415" i="4"/>
  <c r="AN1354" i="4"/>
  <c r="AJ1424" i="4"/>
  <c r="AJ1347" i="4"/>
  <c r="AJ1419" i="4"/>
  <c r="AN1344" i="4"/>
  <c r="AN1408" i="4"/>
  <c r="AJ1361" i="4"/>
  <c r="AJ1384" i="4"/>
  <c r="AN1336" i="4"/>
  <c r="AN1438" i="4"/>
  <c r="AN1348" i="4"/>
  <c r="AJ1391" i="4"/>
  <c r="AJ1397" i="4"/>
  <c r="AJ1431" i="4"/>
  <c r="AN1363" i="4"/>
  <c r="AJ1346" i="4"/>
  <c r="AN1381" i="4"/>
  <c r="AN1437" i="4"/>
  <c r="AJ1437" i="4"/>
  <c r="AN1380" i="4"/>
  <c r="AN1364" i="4"/>
  <c r="AJ1365" i="4"/>
  <c r="AN1373" i="4"/>
  <c r="AJ1418" i="4"/>
  <c r="AN1425" i="4"/>
  <c r="AJ1362" i="4"/>
  <c r="AJ1414" i="4"/>
  <c r="AN1375" i="4"/>
  <c r="AN1343" i="4"/>
  <c r="AJ1416" i="4"/>
  <c r="AN1367" i="4"/>
  <c r="AN1427" i="4"/>
  <c r="AJ1369" i="4"/>
  <c r="AN1424" i="4"/>
  <c r="AN1359" i="4"/>
  <c r="AJ1411" i="4"/>
  <c r="AN1368" i="4"/>
  <c r="AJ1395" i="4"/>
  <c r="AJ1353" i="4"/>
  <c r="AJ1389" i="4"/>
  <c r="AJ1398" i="4"/>
  <c r="AN1339" i="4"/>
  <c r="AN1429" i="4"/>
  <c r="AJ1370" i="4"/>
  <c r="AN1334" i="4"/>
  <c r="AN1422" i="4"/>
  <c r="AJ1341" i="4"/>
  <c r="AN1365" i="4"/>
  <c r="AN1419" i="4"/>
  <c r="AN1330" i="4"/>
  <c r="AN1356" i="4"/>
  <c r="AJ1413" i="4"/>
  <c r="AJ1326" i="4"/>
  <c r="AN1355" i="4"/>
  <c r="AN1372" i="4"/>
  <c r="AN1389" i="4"/>
  <c r="AN1388" i="4"/>
  <c r="AJ1376" i="4"/>
  <c r="AJ1344" i="4"/>
  <c r="AN1420" i="4"/>
  <c r="AJ1368" i="4"/>
  <c r="AJ1428" i="4"/>
  <c r="AN1376" i="4"/>
  <c r="AJ1425" i="4"/>
  <c r="AJ1360" i="4"/>
  <c r="AN1416" i="4"/>
  <c r="AJ1339" i="4"/>
  <c r="AN1402" i="4"/>
  <c r="AN1360" i="4"/>
  <c r="AN1340" i="4"/>
  <c r="AJ1404" i="4"/>
  <c r="AN1371" i="4"/>
  <c r="AN1401" i="4"/>
  <c r="AN1325" i="4"/>
  <c r="AJ1420" i="4"/>
  <c r="AJ1378" i="4"/>
  <c r="AJ1386" i="4"/>
  <c r="AJ1330" i="4"/>
  <c r="AN1366" i="4"/>
  <c r="AN1329" i="4"/>
  <c r="AJ1390" i="4"/>
  <c r="AN1379" i="4"/>
  <c r="AJ1354" i="4"/>
  <c r="AN1390" i="4"/>
  <c r="AJ1325" i="4"/>
  <c r="AJ1351" i="4"/>
  <c r="AJ1381" i="4"/>
  <c r="AJ1387" i="4"/>
  <c r="AN1352" i="4"/>
  <c r="AN1432" i="4"/>
  <c r="AJ1379" i="4"/>
  <c r="AN1439" i="4"/>
  <c r="AJ1401" i="4"/>
  <c r="AN1428" i="4"/>
  <c r="AJ1371" i="4"/>
  <c r="AJ1417" i="4"/>
  <c r="AN1351" i="4"/>
  <c r="AN1410" i="4"/>
  <c r="AJ1385" i="4"/>
  <c r="AN1414" i="4"/>
  <c r="AJ1348" i="4"/>
  <c r="AJ1434" i="4"/>
  <c r="AJ1342" i="4"/>
  <c r="AN1385" i="4"/>
  <c r="AJ1406" i="4"/>
  <c r="AJ1333" i="4"/>
  <c r="AN1382" i="4"/>
  <c r="AJ1430" i="4"/>
  <c r="AJ1327" i="4"/>
  <c r="AJ1374" i="4"/>
  <c r="AN1413" i="4"/>
  <c r="AJ1423" i="4"/>
  <c r="AN1409" i="4"/>
  <c r="AJ1349" i="4"/>
  <c r="AN1347" i="4"/>
  <c r="AJ1382" i="4"/>
  <c r="AN1395" i="4"/>
  <c r="AN1404" i="4"/>
  <c r="AN1384" i="4"/>
  <c r="AN1436" i="4"/>
  <c r="AN1399" i="4"/>
  <c r="AN1394" i="4"/>
  <c r="AJ1377" i="4"/>
  <c r="AJ1433" i="4"/>
  <c r="AN1386" i="4"/>
  <c r="AJ1440" i="4"/>
  <c r="AJ1409" i="4"/>
  <c r="AN1440" i="4"/>
  <c r="AN1378" i="4"/>
  <c r="AN1434" i="4"/>
  <c r="AJ1352" i="4"/>
  <c r="AN1431" i="4"/>
  <c r="AN1392" i="4"/>
  <c r="AJ1367" i="4"/>
  <c r="AN1387" i="4"/>
  <c r="AJ1388" i="4"/>
  <c r="AJ1396" i="4"/>
  <c r="AJ1335" i="4"/>
  <c r="AJ1399" i="4"/>
  <c r="AN1406" i="4"/>
  <c r="AJ1338" i="4"/>
  <c r="AN1326" i="4"/>
  <c r="AN1403" i="4"/>
  <c r="AN1331" i="4"/>
  <c r="AJ1364" i="4"/>
  <c r="AN1433" i="4"/>
  <c r="AJ1375" i="4"/>
  <c r="AN1397" i="4"/>
  <c r="AJ1407" i="4"/>
  <c r="AN1396" i="4"/>
  <c r="AN1324" i="4"/>
  <c r="AI829" i="4"/>
  <c r="AI813" i="4"/>
  <c r="AI793" i="4"/>
  <c r="AI777" i="4"/>
  <c r="AI761" i="4"/>
  <c r="AI745" i="4"/>
  <c r="AI729" i="4"/>
  <c r="AN1341" i="4"/>
  <c r="AN1405" i="4"/>
  <c r="AJ1442" i="4"/>
  <c r="AJ1373" i="4"/>
  <c r="AN1417" i="4"/>
  <c r="AN1328" i="4"/>
  <c r="AN1443" i="4"/>
  <c r="AN1357" i="4"/>
  <c r="AJ1334" i="4"/>
  <c r="AJ1441" i="4"/>
  <c r="AK865" i="4"/>
  <c r="AN865" i="4"/>
  <c r="AJ1412" i="4"/>
  <c r="AN1393" i="4"/>
  <c r="AJ1429" i="4"/>
  <c r="AN1345" i="4"/>
  <c r="AJ1427" i="4"/>
  <c r="AJ1392" i="4"/>
  <c r="AJ1400" i="4"/>
  <c r="AI843" i="4"/>
  <c r="AI839" i="4"/>
  <c r="AI835" i="4"/>
  <c r="AI831" i="4"/>
  <c r="AI827" i="4"/>
  <c r="AI823" i="4"/>
  <c r="AI819" i="4"/>
  <c r="AI815" i="4"/>
  <c r="AI811" i="4"/>
  <c r="AI807" i="4"/>
  <c r="AI803" i="4"/>
  <c r="AI799" i="4"/>
  <c r="AI795" i="4"/>
  <c r="AI791" i="4"/>
  <c r="AI787" i="4"/>
  <c r="AI783" i="4"/>
  <c r="AI779" i="4"/>
  <c r="AI775" i="4"/>
  <c r="AI771" i="4"/>
  <c r="AI767" i="4"/>
  <c r="AI763" i="4"/>
  <c r="AI759" i="4"/>
  <c r="AI755" i="4"/>
  <c r="AN1369" i="4"/>
  <c r="AN1441" i="4"/>
  <c r="AN1377" i="4"/>
  <c r="AJ1394" i="4"/>
  <c r="AN1418" i="4"/>
  <c r="AN1391" i="4"/>
  <c r="AJ1328" i="4"/>
  <c r="AN1398" i="4"/>
  <c r="AJ1410" i="4"/>
  <c r="AN1374" i="4"/>
  <c r="AN1411" i="4"/>
  <c r="AN1435" i="4"/>
  <c r="AN1335" i="4"/>
  <c r="AN1407" i="4"/>
  <c r="AI844" i="4"/>
  <c r="AI840" i="4"/>
  <c r="AI836" i="4"/>
  <c r="AI832" i="4"/>
  <c r="AI828" i="4"/>
  <c r="AI824" i="4"/>
  <c r="AI820" i="4"/>
  <c r="AI816" i="4"/>
  <c r="AI812" i="4"/>
  <c r="AI808" i="4"/>
  <c r="AI804" i="4"/>
  <c r="AI800" i="4"/>
  <c r="AI796" i="4"/>
  <c r="AI792" i="4"/>
  <c r="AI788" i="4"/>
  <c r="AI784" i="4"/>
  <c r="AI780" i="4"/>
  <c r="AI776" i="4"/>
  <c r="AI772" i="4"/>
  <c r="AI768" i="4"/>
  <c r="AI764" i="4"/>
  <c r="AI760" i="4"/>
  <c r="AI756" i="4"/>
  <c r="AI752" i="4"/>
  <c r="AI748" i="4"/>
  <c r="AI744" i="4"/>
  <c r="AI740" i="4"/>
  <c r="AI736" i="4"/>
  <c r="AI732" i="4"/>
  <c r="AI728" i="4"/>
  <c r="AQ985" i="4"/>
  <c r="AN983" i="4"/>
  <c r="AK983" i="4"/>
  <c r="AK981" i="4"/>
  <c r="AN981" i="4"/>
  <c r="AN979" i="4"/>
  <c r="AK979" i="4"/>
  <c r="AN977" i="4"/>
  <c r="AK977" i="4"/>
  <c r="AN975" i="4"/>
  <c r="AK975" i="4"/>
  <c r="AK973" i="4"/>
  <c r="AN973" i="4"/>
  <c r="AN971" i="4"/>
  <c r="AK971" i="4"/>
  <c r="AK969" i="4"/>
  <c r="AN969" i="4"/>
  <c r="AK967" i="4"/>
  <c r="AN967" i="4"/>
  <c r="AN965" i="4"/>
  <c r="AK965" i="4"/>
  <c r="AN963" i="4"/>
  <c r="AK963" i="4"/>
  <c r="AN961" i="4"/>
  <c r="AK961" i="4"/>
  <c r="AN959" i="4"/>
  <c r="AK959" i="4"/>
  <c r="AK957" i="4"/>
  <c r="AN957" i="4"/>
  <c r="AN955" i="4"/>
  <c r="AK955" i="4"/>
  <c r="AK953" i="4"/>
  <c r="AN953" i="4"/>
  <c r="AN951" i="4"/>
  <c r="AK951" i="4"/>
  <c r="AK949" i="4"/>
  <c r="AN949" i="4"/>
  <c r="AN947" i="4"/>
  <c r="AK947" i="4"/>
  <c r="AK945" i="4"/>
  <c r="AN945" i="4"/>
  <c r="AN943" i="4"/>
  <c r="AK943" i="4"/>
  <c r="AK941" i="4"/>
  <c r="AN941" i="4"/>
  <c r="AN939" i="4"/>
  <c r="AK939" i="4"/>
  <c r="AN937" i="4"/>
  <c r="AK937" i="4"/>
  <c r="AN935" i="4"/>
  <c r="AK935" i="4"/>
  <c r="AK933" i="4"/>
  <c r="AN933" i="4"/>
  <c r="AN931" i="4"/>
  <c r="AK931" i="4"/>
  <c r="AN929" i="4"/>
  <c r="AK929" i="4"/>
  <c r="AN927" i="4"/>
  <c r="AK927" i="4"/>
  <c r="AK925" i="4"/>
  <c r="AN925" i="4"/>
  <c r="AN923" i="4"/>
  <c r="AK923" i="4"/>
  <c r="AK921" i="4"/>
  <c r="AN921" i="4"/>
  <c r="AN919" i="4"/>
  <c r="AK919" i="4"/>
  <c r="AK917" i="4"/>
  <c r="AN917" i="4"/>
  <c r="AN915" i="4"/>
  <c r="AK915" i="4"/>
  <c r="AK913" i="4"/>
  <c r="AN913" i="4"/>
  <c r="AN911" i="4"/>
  <c r="AK911" i="4"/>
  <c r="AN909" i="4"/>
  <c r="AK909" i="4"/>
  <c r="AN907" i="4"/>
  <c r="AK907" i="4"/>
  <c r="AN905" i="4"/>
  <c r="AK905" i="4"/>
  <c r="AN903" i="4"/>
  <c r="AK903" i="4"/>
  <c r="AK901" i="4"/>
  <c r="AN901" i="4"/>
  <c r="AN899" i="4"/>
  <c r="AK899" i="4"/>
  <c r="AN897" i="4"/>
  <c r="AK897" i="4"/>
  <c r="AN895" i="4"/>
  <c r="AK895" i="4"/>
  <c r="AN893" i="4"/>
  <c r="AK893" i="4"/>
  <c r="AN891" i="4"/>
  <c r="AK891" i="4"/>
  <c r="AK889" i="4"/>
  <c r="AN889" i="4"/>
  <c r="AN887" i="4"/>
  <c r="AK887" i="4"/>
  <c r="AN885" i="4"/>
  <c r="AK885" i="4"/>
  <c r="AN883" i="4"/>
  <c r="AK883" i="4"/>
  <c r="AN881" i="4"/>
  <c r="AK881" i="4"/>
  <c r="AK879" i="4"/>
  <c r="AN879" i="4"/>
  <c r="AN877" i="4"/>
  <c r="AK877" i="4"/>
  <c r="AN875" i="4"/>
  <c r="AK875" i="4"/>
  <c r="AK873" i="4"/>
  <c r="AN873" i="4"/>
  <c r="AN871" i="4"/>
  <c r="AK871" i="4"/>
  <c r="AK869" i="4"/>
  <c r="AN869" i="4"/>
  <c r="AN867" i="4"/>
  <c r="AK867" i="4"/>
  <c r="AI751" i="4"/>
  <c r="AI747" i="4"/>
  <c r="AI743" i="4"/>
  <c r="AI739" i="4"/>
  <c r="AI735" i="4"/>
  <c r="AI731" i="4"/>
  <c r="AI842" i="4"/>
  <c r="AI838" i="4"/>
  <c r="AI834" i="4"/>
  <c r="AI830" i="4"/>
  <c r="AI826" i="4"/>
  <c r="AI822" i="4"/>
  <c r="AI818" i="4"/>
  <c r="AI814" i="4"/>
  <c r="AI810" i="4"/>
  <c r="AI806" i="4"/>
  <c r="AI802" i="4"/>
  <c r="AI798" i="4"/>
  <c r="AI794" i="4"/>
  <c r="AI790" i="4"/>
  <c r="AI786" i="4"/>
  <c r="AI782" i="4"/>
  <c r="AI778" i="4"/>
  <c r="AI774" i="4"/>
  <c r="AI770" i="4"/>
  <c r="AI766" i="4"/>
  <c r="AI762" i="4"/>
  <c r="AI758" i="4"/>
  <c r="AI754" i="4"/>
  <c r="AI750" i="4"/>
  <c r="AI746" i="4"/>
  <c r="AI742" i="4"/>
  <c r="AI738" i="4"/>
  <c r="AI734" i="4"/>
  <c r="AI730" i="4"/>
  <c r="AI726" i="4"/>
  <c r="AK984" i="4"/>
  <c r="AN984" i="4"/>
  <c r="AK982" i="4"/>
  <c r="AN982" i="4"/>
  <c r="AN980" i="4"/>
  <c r="AK980" i="4"/>
  <c r="AK978" i="4"/>
  <c r="AN978" i="4"/>
  <c r="AK976" i="4"/>
  <c r="AN976" i="4"/>
  <c r="AN974" i="4"/>
  <c r="AK974" i="4"/>
  <c r="AK972" i="4"/>
  <c r="AN972" i="4"/>
  <c r="AK970" i="4"/>
  <c r="AN970" i="4"/>
  <c r="AK968" i="4"/>
  <c r="AN968" i="4"/>
  <c r="AN966" i="4"/>
  <c r="AK966" i="4"/>
  <c r="AK964" i="4"/>
  <c r="AN964" i="4"/>
  <c r="AK962" i="4"/>
  <c r="AN962" i="4"/>
  <c r="AK960" i="4"/>
  <c r="AN960" i="4"/>
  <c r="AN958" i="4"/>
  <c r="AK958" i="4"/>
  <c r="AK956" i="4"/>
  <c r="AN956" i="4"/>
  <c r="AK954" i="4"/>
  <c r="AN954" i="4"/>
  <c r="AK952" i="4"/>
  <c r="AN952" i="4"/>
  <c r="AK950" i="4"/>
  <c r="AN950" i="4"/>
  <c r="AK948" i="4"/>
  <c r="AN948" i="4"/>
  <c r="AK946" i="4"/>
  <c r="AN946" i="4"/>
  <c r="AK944" i="4"/>
  <c r="AN944" i="4"/>
  <c r="AN942" i="4"/>
  <c r="AK942" i="4"/>
  <c r="AN940" i="4"/>
  <c r="AK940" i="4"/>
  <c r="AK938" i="4"/>
  <c r="AN938" i="4"/>
  <c r="AK936" i="4"/>
  <c r="AN936" i="4"/>
  <c r="AK934" i="4"/>
  <c r="AN934" i="4"/>
  <c r="AK932" i="4"/>
  <c r="AN932" i="4"/>
  <c r="AK930" i="4"/>
  <c r="AN930" i="4"/>
  <c r="AK928" i="4"/>
  <c r="AN928" i="4"/>
  <c r="AK926" i="4"/>
  <c r="AN926" i="4"/>
  <c r="AN924" i="4"/>
  <c r="AK924" i="4"/>
  <c r="AK922" i="4"/>
  <c r="AN922" i="4"/>
  <c r="AK920" i="4"/>
  <c r="AN920" i="4"/>
  <c r="AK918" i="4"/>
  <c r="AN918" i="4"/>
  <c r="AK916" i="4"/>
  <c r="AN916" i="4"/>
  <c r="AK914" i="4"/>
  <c r="AN914" i="4"/>
  <c r="AK912" i="4"/>
  <c r="AN912" i="4"/>
  <c r="AK910" i="4"/>
  <c r="AN910" i="4"/>
  <c r="AK908" i="4"/>
  <c r="AN908" i="4"/>
  <c r="AK906" i="4"/>
  <c r="AN906" i="4"/>
  <c r="AK904" i="4"/>
  <c r="AN904" i="4"/>
  <c r="AN902" i="4"/>
  <c r="AK902" i="4"/>
  <c r="AN900" i="4"/>
  <c r="AK900" i="4"/>
  <c r="AK898" i="4"/>
  <c r="AN898" i="4"/>
  <c r="AK896" i="4"/>
  <c r="AN896" i="4"/>
  <c r="AN894" i="4"/>
  <c r="AK894" i="4"/>
  <c r="AN892" i="4"/>
  <c r="AK892" i="4"/>
  <c r="AK890" i="4"/>
  <c r="AN890" i="4"/>
  <c r="AK888" i="4"/>
  <c r="AN888" i="4"/>
  <c r="AK886" i="4"/>
  <c r="AN886" i="4"/>
  <c r="AK884" i="4"/>
  <c r="AN884" i="4"/>
  <c r="AK882" i="4"/>
  <c r="AN882" i="4"/>
  <c r="AK880" i="4"/>
  <c r="AN880" i="4"/>
  <c r="AK878" i="4"/>
  <c r="AN878" i="4"/>
  <c r="AK876" i="4"/>
  <c r="AN876" i="4"/>
  <c r="AK874" i="4"/>
  <c r="AN874" i="4"/>
  <c r="AK872" i="4"/>
  <c r="AN872" i="4"/>
  <c r="AN870" i="4"/>
  <c r="AK870" i="4"/>
  <c r="AK868" i="4"/>
  <c r="AN868" i="4"/>
  <c r="AK866" i="4"/>
  <c r="AN866" i="4"/>
  <c r="AP865" i="4"/>
  <c r="AP985" i="4" s="1"/>
  <c r="S725" i="4"/>
  <c r="G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725" i="4"/>
  <c r="M588" i="4"/>
  <c r="V588" i="4"/>
  <c r="M589" i="4"/>
  <c r="V589" i="4"/>
  <c r="M590" i="4"/>
  <c r="V590" i="4"/>
  <c r="M591" i="4"/>
  <c r="V591" i="4"/>
  <c r="M592" i="4"/>
  <c r="V592" i="4"/>
  <c r="M593" i="4"/>
  <c r="V593" i="4"/>
  <c r="M594" i="4"/>
  <c r="V594" i="4"/>
  <c r="M595" i="4"/>
  <c r="V595" i="4"/>
  <c r="M596" i="4"/>
  <c r="V596" i="4"/>
  <c r="M597" i="4"/>
  <c r="V597" i="4"/>
  <c r="M598" i="4"/>
  <c r="V598" i="4"/>
  <c r="M599" i="4"/>
  <c r="V599" i="4"/>
  <c r="M600" i="4"/>
  <c r="V600" i="4"/>
  <c r="M601" i="4"/>
  <c r="V601" i="4"/>
  <c r="M602" i="4"/>
  <c r="V602" i="4"/>
  <c r="M603" i="4"/>
  <c r="V603" i="4"/>
  <c r="M604" i="4"/>
  <c r="V604" i="4"/>
  <c r="M605" i="4"/>
  <c r="V605" i="4"/>
  <c r="M606" i="4"/>
  <c r="V606" i="4"/>
  <c r="M607" i="4"/>
  <c r="V607" i="4"/>
  <c r="M608" i="4"/>
  <c r="V608" i="4"/>
  <c r="M609" i="4"/>
  <c r="V609" i="4"/>
  <c r="M610" i="4"/>
  <c r="V610" i="4"/>
  <c r="M611" i="4"/>
  <c r="V611" i="4"/>
  <c r="M612" i="4"/>
  <c r="V612" i="4"/>
  <c r="M613" i="4"/>
  <c r="V613" i="4"/>
  <c r="M614" i="4"/>
  <c r="V614" i="4"/>
  <c r="M615" i="4"/>
  <c r="V615" i="4"/>
  <c r="M616" i="4"/>
  <c r="V616" i="4"/>
  <c r="M617" i="4"/>
  <c r="V617" i="4"/>
  <c r="M618" i="4"/>
  <c r="V618" i="4"/>
  <c r="M619" i="4"/>
  <c r="V619" i="4"/>
  <c r="M620" i="4"/>
  <c r="V620" i="4"/>
  <c r="M621" i="4"/>
  <c r="V621" i="4"/>
  <c r="M622" i="4"/>
  <c r="V622" i="4"/>
  <c r="M623" i="4"/>
  <c r="V623" i="4"/>
  <c r="M624" i="4"/>
  <c r="V624" i="4"/>
  <c r="M625" i="4"/>
  <c r="V625" i="4"/>
  <c r="M626" i="4"/>
  <c r="V626" i="4"/>
  <c r="M627" i="4"/>
  <c r="V627" i="4"/>
  <c r="M628" i="4"/>
  <c r="V628" i="4"/>
  <c r="M629" i="4"/>
  <c r="V629" i="4"/>
  <c r="M630" i="4"/>
  <c r="V630" i="4"/>
  <c r="M631" i="4"/>
  <c r="V631" i="4"/>
  <c r="M632" i="4"/>
  <c r="V632" i="4"/>
  <c r="M633" i="4"/>
  <c r="V633" i="4"/>
  <c r="M634" i="4"/>
  <c r="V634" i="4"/>
  <c r="M635" i="4"/>
  <c r="V635" i="4"/>
  <c r="M636" i="4"/>
  <c r="V636" i="4"/>
  <c r="M637" i="4"/>
  <c r="V637" i="4"/>
  <c r="M638" i="4"/>
  <c r="V638" i="4"/>
  <c r="M639" i="4"/>
  <c r="V639" i="4"/>
  <c r="M640" i="4"/>
  <c r="V640" i="4"/>
  <c r="M641" i="4"/>
  <c r="V641" i="4"/>
  <c r="M642" i="4"/>
  <c r="V642" i="4"/>
  <c r="M643" i="4"/>
  <c r="V643" i="4"/>
  <c r="M644" i="4"/>
  <c r="V644" i="4"/>
  <c r="M645" i="4"/>
  <c r="V645" i="4"/>
  <c r="M646" i="4"/>
  <c r="V646" i="4"/>
  <c r="M647" i="4"/>
  <c r="V647" i="4"/>
  <c r="M648" i="4"/>
  <c r="V648" i="4"/>
  <c r="M649" i="4"/>
  <c r="V649" i="4"/>
  <c r="M650" i="4"/>
  <c r="V650" i="4"/>
  <c r="M651" i="4"/>
  <c r="V651" i="4"/>
  <c r="M652" i="4"/>
  <c r="V652" i="4"/>
  <c r="M653" i="4"/>
  <c r="V653" i="4"/>
  <c r="M654" i="4"/>
  <c r="V654" i="4"/>
  <c r="M655" i="4"/>
  <c r="V655" i="4"/>
  <c r="M656" i="4"/>
  <c r="V656" i="4"/>
  <c r="M657" i="4"/>
  <c r="V657" i="4"/>
  <c r="M658" i="4"/>
  <c r="V658" i="4"/>
  <c r="M659" i="4"/>
  <c r="V659" i="4"/>
  <c r="M660" i="4"/>
  <c r="V660" i="4"/>
  <c r="M661" i="4"/>
  <c r="V661" i="4"/>
  <c r="M662" i="4"/>
  <c r="V662" i="4"/>
  <c r="M663" i="4"/>
  <c r="V663" i="4"/>
  <c r="M664" i="4"/>
  <c r="V664" i="4"/>
  <c r="M665" i="4"/>
  <c r="V665" i="4"/>
  <c r="M666" i="4"/>
  <c r="V666" i="4"/>
  <c r="M667" i="4"/>
  <c r="V667" i="4"/>
  <c r="M668" i="4"/>
  <c r="V668" i="4"/>
  <c r="M669" i="4"/>
  <c r="AI669" i="4" s="1"/>
  <c r="V669" i="4"/>
  <c r="M670" i="4"/>
  <c r="V670" i="4"/>
  <c r="M671" i="4"/>
  <c r="V671" i="4"/>
  <c r="M672" i="4"/>
  <c r="V672" i="4"/>
  <c r="M673" i="4"/>
  <c r="V673" i="4"/>
  <c r="M674" i="4"/>
  <c r="V674" i="4"/>
  <c r="M675" i="4"/>
  <c r="V675" i="4"/>
  <c r="M676" i="4"/>
  <c r="V676" i="4"/>
  <c r="M677" i="4"/>
  <c r="V677" i="4"/>
  <c r="M678" i="4"/>
  <c r="V678" i="4"/>
  <c r="M679" i="4"/>
  <c r="V679" i="4"/>
  <c r="M680" i="4"/>
  <c r="V680" i="4"/>
  <c r="M681" i="4"/>
  <c r="V681" i="4"/>
  <c r="M682" i="4"/>
  <c r="V682" i="4"/>
  <c r="M683" i="4"/>
  <c r="V683" i="4"/>
  <c r="M684" i="4"/>
  <c r="V684" i="4"/>
  <c r="M685" i="4"/>
  <c r="V685" i="4"/>
  <c r="M686" i="4"/>
  <c r="V686" i="4"/>
  <c r="M687" i="4"/>
  <c r="V687" i="4"/>
  <c r="M688" i="4"/>
  <c r="V688" i="4"/>
  <c r="M689" i="4"/>
  <c r="V689" i="4"/>
  <c r="M690" i="4"/>
  <c r="V690" i="4"/>
  <c r="M691" i="4"/>
  <c r="V691" i="4"/>
  <c r="M692" i="4"/>
  <c r="V692" i="4"/>
  <c r="M693" i="4"/>
  <c r="V693" i="4"/>
  <c r="M694" i="4"/>
  <c r="V694" i="4"/>
  <c r="M695" i="4"/>
  <c r="V695" i="4"/>
  <c r="M696" i="4"/>
  <c r="V696" i="4"/>
  <c r="M697" i="4"/>
  <c r="V697" i="4"/>
  <c r="M698" i="4"/>
  <c r="V698" i="4"/>
  <c r="M699" i="4"/>
  <c r="V699" i="4"/>
  <c r="M700" i="4"/>
  <c r="V700" i="4"/>
  <c r="M701" i="4"/>
  <c r="V701" i="4"/>
  <c r="M702" i="4"/>
  <c r="V702" i="4"/>
  <c r="M703" i="4"/>
  <c r="V703" i="4"/>
  <c r="M704" i="4"/>
  <c r="V704" i="4"/>
  <c r="M705" i="4"/>
  <c r="V705" i="4"/>
  <c r="M706" i="4"/>
  <c r="V706" i="4"/>
  <c r="Q463" i="4"/>
  <c r="X463" i="4"/>
  <c r="Q464" i="4"/>
  <c r="X464" i="4"/>
  <c r="Q465" i="4"/>
  <c r="X465" i="4"/>
  <c r="Q466" i="4"/>
  <c r="X466" i="4"/>
  <c r="Q467" i="4"/>
  <c r="X467" i="4"/>
  <c r="Q468" i="4"/>
  <c r="X468" i="4"/>
  <c r="Q469" i="4"/>
  <c r="X469" i="4"/>
  <c r="Q470" i="4"/>
  <c r="X470" i="4"/>
  <c r="Q471" i="4"/>
  <c r="X471" i="4"/>
  <c r="Q472" i="4"/>
  <c r="X472" i="4"/>
  <c r="Q473" i="4"/>
  <c r="X473" i="4"/>
  <c r="Q474" i="4"/>
  <c r="X474" i="4"/>
  <c r="Q475" i="4"/>
  <c r="X475" i="4"/>
  <c r="Q476" i="4"/>
  <c r="X476" i="4"/>
  <c r="Q477" i="4"/>
  <c r="X477" i="4"/>
  <c r="Q478" i="4"/>
  <c r="X478" i="4"/>
  <c r="Q479" i="4"/>
  <c r="X479" i="4"/>
  <c r="Q480" i="4"/>
  <c r="X480" i="4"/>
  <c r="Q481" i="4"/>
  <c r="X481" i="4"/>
  <c r="Q482" i="4"/>
  <c r="X482" i="4"/>
  <c r="Q483" i="4"/>
  <c r="X483" i="4"/>
  <c r="Q484" i="4"/>
  <c r="X484" i="4"/>
  <c r="Q485" i="4"/>
  <c r="X485" i="4"/>
  <c r="Q486" i="4"/>
  <c r="X486" i="4"/>
  <c r="Q487" i="4"/>
  <c r="X487" i="4"/>
  <c r="Q488" i="4"/>
  <c r="X488" i="4"/>
  <c r="Q489" i="4"/>
  <c r="X489" i="4"/>
  <c r="Q490" i="4"/>
  <c r="X490" i="4"/>
  <c r="Q491" i="4"/>
  <c r="X491" i="4"/>
  <c r="Q492" i="4"/>
  <c r="X492" i="4"/>
  <c r="Q493" i="4"/>
  <c r="X493" i="4"/>
  <c r="Q494" i="4"/>
  <c r="X494" i="4"/>
  <c r="Q495" i="4"/>
  <c r="X495" i="4"/>
  <c r="Q496" i="4"/>
  <c r="X496" i="4"/>
  <c r="Q497" i="4"/>
  <c r="X497" i="4"/>
  <c r="Q498" i="4"/>
  <c r="X498" i="4"/>
  <c r="Q499" i="4"/>
  <c r="AI499" i="4" s="1"/>
  <c r="X499" i="4"/>
  <c r="Q500" i="4"/>
  <c r="X500" i="4"/>
  <c r="Q501" i="4"/>
  <c r="X501" i="4"/>
  <c r="Q502" i="4"/>
  <c r="X502" i="4"/>
  <c r="Q503" i="4"/>
  <c r="AI503" i="4" s="1"/>
  <c r="X503" i="4"/>
  <c r="Q504" i="4"/>
  <c r="X504" i="4"/>
  <c r="Q505" i="4"/>
  <c r="X505" i="4"/>
  <c r="Q506" i="4"/>
  <c r="X506" i="4"/>
  <c r="Q507" i="4"/>
  <c r="AI507" i="4" s="1"/>
  <c r="X507" i="4"/>
  <c r="Q508" i="4"/>
  <c r="X508" i="4"/>
  <c r="Q509" i="4"/>
  <c r="X509" i="4"/>
  <c r="Q510" i="4"/>
  <c r="X510" i="4"/>
  <c r="Q511" i="4"/>
  <c r="AI511" i="4" s="1"/>
  <c r="X511" i="4"/>
  <c r="Q512" i="4"/>
  <c r="X512" i="4"/>
  <c r="Q513" i="4"/>
  <c r="X513" i="4"/>
  <c r="Q514" i="4"/>
  <c r="X514" i="4"/>
  <c r="Q515" i="4"/>
  <c r="AI515" i="4" s="1"/>
  <c r="X515" i="4"/>
  <c r="Q516" i="4"/>
  <c r="X516" i="4"/>
  <c r="Q517" i="4"/>
  <c r="X517" i="4"/>
  <c r="Q518" i="4"/>
  <c r="X518" i="4"/>
  <c r="Q519" i="4"/>
  <c r="AI519" i="4" s="1"/>
  <c r="X519" i="4"/>
  <c r="Q520" i="4"/>
  <c r="X520" i="4"/>
  <c r="Q521" i="4"/>
  <c r="X521" i="4"/>
  <c r="Q522" i="4"/>
  <c r="X522" i="4"/>
  <c r="Q523" i="4"/>
  <c r="AI523" i="4" s="1"/>
  <c r="X523" i="4"/>
  <c r="Q524" i="4"/>
  <c r="X524" i="4"/>
  <c r="Q525" i="4"/>
  <c r="X525" i="4"/>
  <c r="Q526" i="4"/>
  <c r="X526" i="4"/>
  <c r="Q527" i="4"/>
  <c r="AI527" i="4" s="1"/>
  <c r="X527" i="4"/>
  <c r="Q528" i="4"/>
  <c r="X528" i="4"/>
  <c r="Q529" i="4"/>
  <c r="X529" i="4"/>
  <c r="Q530" i="4"/>
  <c r="X530" i="4"/>
  <c r="Q531" i="4"/>
  <c r="AI531" i="4" s="1"/>
  <c r="X531" i="4"/>
  <c r="Q532" i="4"/>
  <c r="X532" i="4"/>
  <c r="Q533" i="4"/>
  <c r="X533" i="4"/>
  <c r="Q534" i="4"/>
  <c r="X534" i="4"/>
  <c r="Q535" i="4"/>
  <c r="AI535" i="4" s="1"/>
  <c r="X535" i="4"/>
  <c r="Q536" i="4"/>
  <c r="X536" i="4"/>
  <c r="Q537" i="4"/>
  <c r="X537" i="4"/>
  <c r="Q538" i="4"/>
  <c r="X538" i="4"/>
  <c r="Q539" i="4"/>
  <c r="AI539" i="4" s="1"/>
  <c r="X539" i="4"/>
  <c r="Q540" i="4"/>
  <c r="X540" i="4"/>
  <c r="Q541" i="4"/>
  <c r="X541" i="4"/>
  <c r="Q542" i="4"/>
  <c r="X542" i="4"/>
  <c r="Q543" i="4"/>
  <c r="AI543" i="4" s="1"/>
  <c r="X543" i="4"/>
  <c r="Q544" i="4"/>
  <c r="X544" i="4"/>
  <c r="Q545" i="4"/>
  <c r="X545" i="4"/>
  <c r="Q546" i="4"/>
  <c r="X546" i="4"/>
  <c r="Q547" i="4"/>
  <c r="AI547" i="4" s="1"/>
  <c r="X547" i="4"/>
  <c r="Q548" i="4"/>
  <c r="X548" i="4"/>
  <c r="Q549" i="4"/>
  <c r="X549" i="4"/>
  <c r="Q550" i="4"/>
  <c r="X550" i="4"/>
  <c r="Q551" i="4"/>
  <c r="AI551" i="4" s="1"/>
  <c r="X551" i="4"/>
  <c r="Q552" i="4"/>
  <c r="X552" i="4"/>
  <c r="Q553" i="4"/>
  <c r="X553" i="4"/>
  <c r="Q554" i="4"/>
  <c r="X554" i="4"/>
  <c r="Q555" i="4"/>
  <c r="AI555" i="4" s="1"/>
  <c r="X555" i="4"/>
  <c r="Q556" i="4"/>
  <c r="X556" i="4"/>
  <c r="Q557" i="4"/>
  <c r="X557" i="4"/>
  <c r="Q558" i="4"/>
  <c r="X558" i="4"/>
  <c r="Q559" i="4"/>
  <c r="AI559" i="4" s="1"/>
  <c r="X559" i="4"/>
  <c r="Q560" i="4"/>
  <c r="X560" i="4"/>
  <c r="Q561" i="4"/>
  <c r="X561" i="4"/>
  <c r="Q562" i="4"/>
  <c r="X562" i="4"/>
  <c r="Q563" i="4"/>
  <c r="AI563" i="4" s="1"/>
  <c r="X563" i="4"/>
  <c r="Q564" i="4"/>
  <c r="X564" i="4"/>
  <c r="Q565" i="4"/>
  <c r="X565" i="4"/>
  <c r="Q566" i="4"/>
  <c r="X566" i="4"/>
  <c r="Q567" i="4"/>
  <c r="AI567" i="4" s="1"/>
  <c r="X567" i="4"/>
  <c r="Q568" i="4"/>
  <c r="X568" i="4"/>
  <c r="Q569" i="4"/>
  <c r="X569" i="4"/>
  <c r="Q570" i="4"/>
  <c r="X570" i="4"/>
  <c r="Q571" i="4"/>
  <c r="AI571" i="4" s="1"/>
  <c r="X571" i="4"/>
  <c r="Q572" i="4"/>
  <c r="X572" i="4"/>
  <c r="Q573" i="4"/>
  <c r="X573" i="4"/>
  <c r="Q574" i="4"/>
  <c r="X574" i="4"/>
  <c r="Q575" i="4"/>
  <c r="AI575" i="4" s="1"/>
  <c r="X575" i="4"/>
  <c r="Q576" i="4"/>
  <c r="X576" i="4"/>
  <c r="Q577" i="4"/>
  <c r="X577" i="4"/>
  <c r="Q578" i="4"/>
  <c r="X578" i="4"/>
  <c r="Q579" i="4"/>
  <c r="AI579" i="4" s="1"/>
  <c r="X579" i="4"/>
  <c r="Q580" i="4"/>
  <c r="X580" i="4"/>
  <c r="Q581" i="4"/>
  <c r="X581" i="4"/>
  <c r="V587" i="4"/>
  <c r="M587" i="4"/>
  <c r="X462" i="4"/>
  <c r="Q462"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587"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462" i="4"/>
  <c r="G442" i="4"/>
  <c r="G324" i="4"/>
  <c r="M324" i="4"/>
  <c r="S324" i="4"/>
  <c r="Y324" i="4"/>
  <c r="G325" i="4"/>
  <c r="M325" i="4"/>
  <c r="S325" i="4"/>
  <c r="Y325" i="4"/>
  <c r="G326" i="4"/>
  <c r="M326" i="4"/>
  <c r="S326" i="4"/>
  <c r="Y326" i="4"/>
  <c r="G327" i="4"/>
  <c r="M327" i="4"/>
  <c r="S327" i="4"/>
  <c r="Y327" i="4"/>
  <c r="G328" i="4"/>
  <c r="M328" i="4"/>
  <c r="S328" i="4"/>
  <c r="Y328" i="4"/>
  <c r="G329" i="4"/>
  <c r="M329" i="4"/>
  <c r="S329" i="4"/>
  <c r="Y329" i="4"/>
  <c r="G330" i="4"/>
  <c r="M330" i="4"/>
  <c r="S330" i="4"/>
  <c r="Y330" i="4"/>
  <c r="G331" i="4"/>
  <c r="M331" i="4"/>
  <c r="S331" i="4"/>
  <c r="Y331" i="4"/>
  <c r="G332" i="4"/>
  <c r="M332" i="4"/>
  <c r="S332" i="4"/>
  <c r="Y332" i="4"/>
  <c r="G333" i="4"/>
  <c r="M333" i="4"/>
  <c r="S333" i="4"/>
  <c r="Y333" i="4"/>
  <c r="G334" i="4"/>
  <c r="M334" i="4"/>
  <c r="S334" i="4"/>
  <c r="Y334" i="4"/>
  <c r="G335" i="4"/>
  <c r="M335" i="4"/>
  <c r="S335" i="4"/>
  <c r="Y335" i="4"/>
  <c r="G336" i="4"/>
  <c r="M336" i="4"/>
  <c r="S336" i="4"/>
  <c r="Y336" i="4"/>
  <c r="G337" i="4"/>
  <c r="M337" i="4"/>
  <c r="S337" i="4"/>
  <c r="Y337" i="4"/>
  <c r="G338" i="4"/>
  <c r="M338" i="4"/>
  <c r="S338" i="4"/>
  <c r="Y338" i="4"/>
  <c r="G339" i="4"/>
  <c r="M339" i="4"/>
  <c r="S339" i="4"/>
  <c r="Y339" i="4"/>
  <c r="G340" i="4"/>
  <c r="M340" i="4"/>
  <c r="S340" i="4"/>
  <c r="Y340" i="4"/>
  <c r="G341" i="4"/>
  <c r="M341" i="4"/>
  <c r="S341" i="4"/>
  <c r="Y341" i="4"/>
  <c r="G342" i="4"/>
  <c r="M342" i="4"/>
  <c r="S342" i="4"/>
  <c r="Y342" i="4"/>
  <c r="G343" i="4"/>
  <c r="M343" i="4"/>
  <c r="S343" i="4"/>
  <c r="Y343" i="4"/>
  <c r="G344" i="4"/>
  <c r="M344" i="4"/>
  <c r="S344" i="4"/>
  <c r="Y344" i="4"/>
  <c r="G345" i="4"/>
  <c r="M345" i="4"/>
  <c r="S345" i="4"/>
  <c r="Y345" i="4"/>
  <c r="G346" i="4"/>
  <c r="M346" i="4"/>
  <c r="S346" i="4"/>
  <c r="Y346" i="4"/>
  <c r="G347" i="4"/>
  <c r="M347" i="4"/>
  <c r="S347" i="4"/>
  <c r="Y347" i="4"/>
  <c r="G348" i="4"/>
  <c r="M348" i="4"/>
  <c r="S348" i="4"/>
  <c r="Y348" i="4"/>
  <c r="G349" i="4"/>
  <c r="M349" i="4"/>
  <c r="S349" i="4"/>
  <c r="Y349" i="4"/>
  <c r="G350" i="4"/>
  <c r="M350" i="4"/>
  <c r="S350" i="4"/>
  <c r="Y350" i="4"/>
  <c r="G351" i="4"/>
  <c r="M351" i="4"/>
  <c r="S351" i="4"/>
  <c r="Y351" i="4"/>
  <c r="G352" i="4"/>
  <c r="M352" i="4"/>
  <c r="S352" i="4"/>
  <c r="Y352" i="4"/>
  <c r="G353" i="4"/>
  <c r="M353" i="4"/>
  <c r="S353" i="4"/>
  <c r="Y353" i="4"/>
  <c r="G354" i="4"/>
  <c r="M354" i="4"/>
  <c r="S354" i="4"/>
  <c r="Y354" i="4"/>
  <c r="G355" i="4"/>
  <c r="M355" i="4"/>
  <c r="S355" i="4"/>
  <c r="Y355" i="4"/>
  <c r="G356" i="4"/>
  <c r="M356" i="4"/>
  <c r="S356" i="4"/>
  <c r="Y356" i="4"/>
  <c r="G357" i="4"/>
  <c r="M357" i="4"/>
  <c r="S357" i="4"/>
  <c r="Y357" i="4"/>
  <c r="G358" i="4"/>
  <c r="M358" i="4"/>
  <c r="S358" i="4"/>
  <c r="Y358" i="4"/>
  <c r="G359" i="4"/>
  <c r="M359" i="4"/>
  <c r="S359" i="4"/>
  <c r="Y359" i="4"/>
  <c r="G360" i="4"/>
  <c r="M360" i="4"/>
  <c r="S360" i="4"/>
  <c r="Y360" i="4"/>
  <c r="G361" i="4"/>
  <c r="M361" i="4"/>
  <c r="S361" i="4"/>
  <c r="Y361" i="4"/>
  <c r="G362" i="4"/>
  <c r="M362" i="4"/>
  <c r="S362" i="4"/>
  <c r="Y362" i="4"/>
  <c r="G363" i="4"/>
  <c r="M363" i="4"/>
  <c r="S363" i="4"/>
  <c r="Y363" i="4"/>
  <c r="G364" i="4"/>
  <c r="M364" i="4"/>
  <c r="S364" i="4"/>
  <c r="Y364" i="4"/>
  <c r="G365" i="4"/>
  <c r="M365" i="4"/>
  <c r="S365" i="4"/>
  <c r="Y365" i="4"/>
  <c r="G366" i="4"/>
  <c r="M366" i="4"/>
  <c r="S366" i="4"/>
  <c r="Y366" i="4"/>
  <c r="G367" i="4"/>
  <c r="M367" i="4"/>
  <c r="S367" i="4"/>
  <c r="Y367" i="4"/>
  <c r="G368" i="4"/>
  <c r="M368" i="4"/>
  <c r="S368" i="4"/>
  <c r="Y368" i="4"/>
  <c r="G369" i="4"/>
  <c r="M369" i="4"/>
  <c r="S369" i="4"/>
  <c r="Y369" i="4"/>
  <c r="G370" i="4"/>
  <c r="M370" i="4"/>
  <c r="S370" i="4"/>
  <c r="Y370" i="4"/>
  <c r="G371" i="4"/>
  <c r="M371" i="4"/>
  <c r="S371" i="4"/>
  <c r="Y371" i="4"/>
  <c r="G372" i="4"/>
  <c r="M372" i="4"/>
  <c r="S372" i="4"/>
  <c r="Y372" i="4"/>
  <c r="G373" i="4"/>
  <c r="M373" i="4"/>
  <c r="S373" i="4"/>
  <c r="Y373" i="4"/>
  <c r="G374" i="4"/>
  <c r="M374" i="4"/>
  <c r="S374" i="4"/>
  <c r="Y374" i="4"/>
  <c r="G375" i="4"/>
  <c r="M375" i="4"/>
  <c r="S375" i="4"/>
  <c r="Y375" i="4"/>
  <c r="G376" i="4"/>
  <c r="M376" i="4"/>
  <c r="S376" i="4"/>
  <c r="Y376" i="4"/>
  <c r="G377" i="4"/>
  <c r="M377" i="4"/>
  <c r="S377" i="4"/>
  <c r="Y377" i="4"/>
  <c r="G378" i="4"/>
  <c r="M378" i="4"/>
  <c r="S378" i="4"/>
  <c r="Y378" i="4"/>
  <c r="G379" i="4"/>
  <c r="M379" i="4"/>
  <c r="S379" i="4"/>
  <c r="Y379" i="4"/>
  <c r="G380" i="4"/>
  <c r="M380" i="4"/>
  <c r="S380" i="4"/>
  <c r="Y380" i="4"/>
  <c r="G381" i="4"/>
  <c r="M381" i="4"/>
  <c r="S381" i="4"/>
  <c r="Y381" i="4"/>
  <c r="G382" i="4"/>
  <c r="M382" i="4"/>
  <c r="S382" i="4"/>
  <c r="Y382" i="4"/>
  <c r="G383" i="4"/>
  <c r="M383" i="4"/>
  <c r="S383" i="4"/>
  <c r="Y383" i="4"/>
  <c r="G384" i="4"/>
  <c r="M384" i="4"/>
  <c r="S384" i="4"/>
  <c r="Y384" i="4"/>
  <c r="G385" i="4"/>
  <c r="M385" i="4"/>
  <c r="S385" i="4"/>
  <c r="Y385" i="4"/>
  <c r="G386" i="4"/>
  <c r="M386" i="4"/>
  <c r="S386" i="4"/>
  <c r="Y386" i="4"/>
  <c r="G387" i="4"/>
  <c r="M387" i="4"/>
  <c r="S387" i="4"/>
  <c r="Y387" i="4"/>
  <c r="G388" i="4"/>
  <c r="M388" i="4"/>
  <c r="S388" i="4"/>
  <c r="Y388" i="4"/>
  <c r="G389" i="4"/>
  <c r="M389" i="4"/>
  <c r="S389" i="4"/>
  <c r="Y389" i="4"/>
  <c r="G390" i="4"/>
  <c r="M390" i="4"/>
  <c r="S390" i="4"/>
  <c r="Y390" i="4"/>
  <c r="G391" i="4"/>
  <c r="M391" i="4"/>
  <c r="S391" i="4"/>
  <c r="Y391" i="4"/>
  <c r="G392" i="4"/>
  <c r="M392" i="4"/>
  <c r="S392" i="4"/>
  <c r="Y392" i="4"/>
  <c r="G393" i="4"/>
  <c r="M393" i="4"/>
  <c r="S393" i="4"/>
  <c r="Y393" i="4"/>
  <c r="G394" i="4"/>
  <c r="M394" i="4"/>
  <c r="S394" i="4"/>
  <c r="Y394" i="4"/>
  <c r="G395" i="4"/>
  <c r="M395" i="4"/>
  <c r="S395" i="4"/>
  <c r="Y395" i="4"/>
  <c r="G396" i="4"/>
  <c r="M396" i="4"/>
  <c r="S396" i="4"/>
  <c r="Y396" i="4"/>
  <c r="G397" i="4"/>
  <c r="M397" i="4"/>
  <c r="S397" i="4"/>
  <c r="Y397" i="4"/>
  <c r="G398" i="4"/>
  <c r="M398" i="4"/>
  <c r="S398" i="4"/>
  <c r="Y398" i="4"/>
  <c r="G399" i="4"/>
  <c r="M399" i="4"/>
  <c r="S399" i="4"/>
  <c r="Y399" i="4"/>
  <c r="G400" i="4"/>
  <c r="M400" i="4"/>
  <c r="S400" i="4"/>
  <c r="Y400" i="4"/>
  <c r="G401" i="4"/>
  <c r="M401" i="4"/>
  <c r="S401" i="4"/>
  <c r="Y401" i="4"/>
  <c r="G402" i="4"/>
  <c r="M402" i="4"/>
  <c r="S402" i="4"/>
  <c r="Y402" i="4"/>
  <c r="G403" i="4"/>
  <c r="M403" i="4"/>
  <c r="S403" i="4"/>
  <c r="Y403" i="4"/>
  <c r="G404" i="4"/>
  <c r="M404" i="4"/>
  <c r="S404" i="4"/>
  <c r="Y404" i="4"/>
  <c r="G405" i="4"/>
  <c r="M405" i="4"/>
  <c r="S405" i="4"/>
  <c r="Y405" i="4"/>
  <c r="G406" i="4"/>
  <c r="M406" i="4"/>
  <c r="S406" i="4"/>
  <c r="Y406" i="4"/>
  <c r="G407" i="4"/>
  <c r="M407" i="4"/>
  <c r="S407" i="4"/>
  <c r="Y407" i="4"/>
  <c r="G408" i="4"/>
  <c r="M408" i="4"/>
  <c r="S408" i="4"/>
  <c r="Y408" i="4"/>
  <c r="G409" i="4"/>
  <c r="M409" i="4"/>
  <c r="S409" i="4"/>
  <c r="Y409" i="4"/>
  <c r="G410" i="4"/>
  <c r="M410" i="4"/>
  <c r="S410" i="4"/>
  <c r="Y410" i="4"/>
  <c r="G411" i="4"/>
  <c r="M411" i="4"/>
  <c r="S411" i="4"/>
  <c r="Y411" i="4"/>
  <c r="G412" i="4"/>
  <c r="M412" i="4"/>
  <c r="S412" i="4"/>
  <c r="Y412" i="4"/>
  <c r="G413" i="4"/>
  <c r="M413" i="4"/>
  <c r="S413" i="4"/>
  <c r="Y413" i="4"/>
  <c r="G414" i="4"/>
  <c r="M414" i="4"/>
  <c r="S414" i="4"/>
  <c r="Y414" i="4"/>
  <c r="G415" i="4"/>
  <c r="M415" i="4"/>
  <c r="S415" i="4"/>
  <c r="Y415" i="4"/>
  <c r="G416" i="4"/>
  <c r="M416" i="4"/>
  <c r="S416" i="4"/>
  <c r="Y416" i="4"/>
  <c r="G417" i="4"/>
  <c r="M417" i="4"/>
  <c r="S417" i="4"/>
  <c r="Y417" i="4"/>
  <c r="G418" i="4"/>
  <c r="M418" i="4"/>
  <c r="S418" i="4"/>
  <c r="Y418" i="4"/>
  <c r="G419" i="4"/>
  <c r="M419" i="4"/>
  <c r="S419" i="4"/>
  <c r="Y419" i="4"/>
  <c r="G420" i="4"/>
  <c r="M420" i="4"/>
  <c r="S420" i="4"/>
  <c r="Y420" i="4"/>
  <c r="G421" i="4"/>
  <c r="M421" i="4"/>
  <c r="S421" i="4"/>
  <c r="Y421" i="4"/>
  <c r="G422" i="4"/>
  <c r="M422" i="4"/>
  <c r="S422" i="4"/>
  <c r="Y422" i="4"/>
  <c r="G423" i="4"/>
  <c r="M423" i="4"/>
  <c r="S423" i="4"/>
  <c r="Y423" i="4"/>
  <c r="G424" i="4"/>
  <c r="M424" i="4"/>
  <c r="S424" i="4"/>
  <c r="Y424" i="4"/>
  <c r="G425" i="4"/>
  <c r="M425" i="4"/>
  <c r="S425" i="4"/>
  <c r="Y425" i="4"/>
  <c r="G426" i="4"/>
  <c r="M426" i="4"/>
  <c r="S426" i="4"/>
  <c r="Y426" i="4"/>
  <c r="G427" i="4"/>
  <c r="M427" i="4"/>
  <c r="S427" i="4"/>
  <c r="Y427" i="4"/>
  <c r="G428" i="4"/>
  <c r="M428" i="4"/>
  <c r="S428" i="4"/>
  <c r="Y428" i="4"/>
  <c r="G429" i="4"/>
  <c r="M429" i="4"/>
  <c r="S429" i="4"/>
  <c r="Y429" i="4"/>
  <c r="G430" i="4"/>
  <c r="M430" i="4"/>
  <c r="S430" i="4"/>
  <c r="Y430" i="4"/>
  <c r="G431" i="4"/>
  <c r="M431" i="4"/>
  <c r="S431" i="4"/>
  <c r="Y431" i="4"/>
  <c r="G432" i="4"/>
  <c r="M432" i="4"/>
  <c r="S432" i="4"/>
  <c r="Y432" i="4"/>
  <c r="G433" i="4"/>
  <c r="M433" i="4"/>
  <c r="S433" i="4"/>
  <c r="Y433" i="4"/>
  <c r="G434" i="4"/>
  <c r="M434" i="4"/>
  <c r="S434" i="4"/>
  <c r="Y434" i="4"/>
  <c r="G435" i="4"/>
  <c r="M435" i="4"/>
  <c r="S435" i="4"/>
  <c r="Y435" i="4"/>
  <c r="G436" i="4"/>
  <c r="M436" i="4"/>
  <c r="S436" i="4"/>
  <c r="Y436" i="4"/>
  <c r="G437" i="4"/>
  <c r="M437" i="4"/>
  <c r="S437" i="4"/>
  <c r="Y437" i="4"/>
  <c r="G438" i="4"/>
  <c r="M438" i="4"/>
  <c r="S438" i="4"/>
  <c r="Y438" i="4"/>
  <c r="G439" i="4"/>
  <c r="M439" i="4"/>
  <c r="S439" i="4"/>
  <c r="Y439" i="4"/>
  <c r="G440" i="4"/>
  <c r="M440" i="4"/>
  <c r="S440" i="4"/>
  <c r="Y440" i="4"/>
  <c r="G441" i="4"/>
  <c r="M441" i="4"/>
  <c r="S441" i="4"/>
  <c r="Y441" i="4"/>
  <c r="M442" i="4"/>
  <c r="S442" i="4"/>
  <c r="Y442" i="4"/>
  <c r="Y323" i="4"/>
  <c r="S323" i="4"/>
  <c r="M323" i="4"/>
  <c r="G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323" i="4"/>
  <c r="D186" i="4"/>
  <c r="AK186" i="4" s="1"/>
  <c r="D187" i="4"/>
  <c r="AK187" i="4" s="1"/>
  <c r="D188" i="4"/>
  <c r="AK188" i="4" s="1"/>
  <c r="D189" i="4"/>
  <c r="AK189" i="4" s="1"/>
  <c r="D190" i="4"/>
  <c r="AK190" i="4" s="1"/>
  <c r="D191" i="4"/>
  <c r="AK191" i="4" s="1"/>
  <c r="D192" i="4"/>
  <c r="AK192" i="4" s="1"/>
  <c r="D193" i="4"/>
  <c r="AK193" i="4" s="1"/>
  <c r="D194" i="4"/>
  <c r="AK194" i="4" s="1"/>
  <c r="D195" i="4"/>
  <c r="AK195" i="4" s="1"/>
  <c r="D196" i="4"/>
  <c r="AK196" i="4" s="1"/>
  <c r="D197" i="4"/>
  <c r="AK197" i="4" s="1"/>
  <c r="D198" i="4"/>
  <c r="AK198" i="4" s="1"/>
  <c r="D199" i="4"/>
  <c r="AK199" i="4" s="1"/>
  <c r="D200" i="4"/>
  <c r="AK200" i="4" s="1"/>
  <c r="D201" i="4"/>
  <c r="AK201" i="4" s="1"/>
  <c r="D202" i="4"/>
  <c r="AK202" i="4" s="1"/>
  <c r="D203" i="4"/>
  <c r="AK203" i="4" s="1"/>
  <c r="D204" i="4"/>
  <c r="AK204" i="4" s="1"/>
  <c r="D205" i="4"/>
  <c r="AK205" i="4" s="1"/>
  <c r="D206" i="4"/>
  <c r="AK206" i="4" s="1"/>
  <c r="D207" i="4"/>
  <c r="AK207" i="4" s="1"/>
  <c r="D208" i="4"/>
  <c r="AK208" i="4" s="1"/>
  <c r="D209" i="4"/>
  <c r="AK209" i="4" s="1"/>
  <c r="D210" i="4"/>
  <c r="AK210" i="4" s="1"/>
  <c r="D211" i="4"/>
  <c r="AK211" i="4" s="1"/>
  <c r="D212" i="4"/>
  <c r="AK212" i="4" s="1"/>
  <c r="D213" i="4"/>
  <c r="AK213" i="4" s="1"/>
  <c r="D214" i="4"/>
  <c r="AK214" i="4" s="1"/>
  <c r="D215" i="4"/>
  <c r="AK215" i="4" s="1"/>
  <c r="D216" i="4"/>
  <c r="AK216" i="4" s="1"/>
  <c r="D217" i="4"/>
  <c r="AK217" i="4" s="1"/>
  <c r="D218" i="4"/>
  <c r="AK218" i="4" s="1"/>
  <c r="D219" i="4"/>
  <c r="AK219" i="4" s="1"/>
  <c r="D220" i="4"/>
  <c r="AK220" i="4" s="1"/>
  <c r="D221" i="4"/>
  <c r="AK221" i="4" s="1"/>
  <c r="D222" i="4"/>
  <c r="AK222" i="4" s="1"/>
  <c r="D223" i="4"/>
  <c r="AK223" i="4" s="1"/>
  <c r="D224" i="4"/>
  <c r="AK224" i="4" s="1"/>
  <c r="D225" i="4"/>
  <c r="AK225" i="4" s="1"/>
  <c r="D226" i="4"/>
  <c r="AK226" i="4" s="1"/>
  <c r="D227" i="4"/>
  <c r="AK227" i="4" s="1"/>
  <c r="D228" i="4"/>
  <c r="AK228" i="4" s="1"/>
  <c r="D229" i="4"/>
  <c r="AK229" i="4" s="1"/>
  <c r="D230" i="4"/>
  <c r="AK230" i="4" s="1"/>
  <c r="D231" i="4"/>
  <c r="AK231" i="4" s="1"/>
  <c r="D232" i="4"/>
  <c r="AK232" i="4" s="1"/>
  <c r="D233" i="4"/>
  <c r="AK233" i="4" s="1"/>
  <c r="D234" i="4"/>
  <c r="AK234" i="4" s="1"/>
  <c r="D235" i="4"/>
  <c r="AK235" i="4" s="1"/>
  <c r="D236" i="4"/>
  <c r="AK236" i="4" s="1"/>
  <c r="D237" i="4"/>
  <c r="AK237" i="4" s="1"/>
  <c r="D238" i="4"/>
  <c r="AK238" i="4" s="1"/>
  <c r="D239" i="4"/>
  <c r="AK239" i="4" s="1"/>
  <c r="D240" i="4"/>
  <c r="AK240" i="4" s="1"/>
  <c r="D241" i="4"/>
  <c r="AK241" i="4" s="1"/>
  <c r="D242" i="4"/>
  <c r="AK242" i="4" s="1"/>
  <c r="D243" i="4"/>
  <c r="AK243" i="4" s="1"/>
  <c r="D244" i="4"/>
  <c r="AK244" i="4" s="1"/>
  <c r="D245" i="4"/>
  <c r="AK245" i="4" s="1"/>
  <c r="D246" i="4"/>
  <c r="AK246" i="4" s="1"/>
  <c r="D247" i="4"/>
  <c r="AK247" i="4" s="1"/>
  <c r="D248" i="4"/>
  <c r="AK248" i="4" s="1"/>
  <c r="D249" i="4"/>
  <c r="AK249" i="4" s="1"/>
  <c r="D250" i="4"/>
  <c r="AK250" i="4" s="1"/>
  <c r="D251" i="4"/>
  <c r="AK251" i="4" s="1"/>
  <c r="D252" i="4"/>
  <c r="AK252" i="4" s="1"/>
  <c r="D253" i="4"/>
  <c r="AK253" i="4" s="1"/>
  <c r="D254" i="4"/>
  <c r="AK254" i="4" s="1"/>
  <c r="D255" i="4"/>
  <c r="AK255" i="4" s="1"/>
  <c r="D256" i="4"/>
  <c r="AK256" i="4" s="1"/>
  <c r="D257" i="4"/>
  <c r="AK257" i="4" s="1"/>
  <c r="D258" i="4"/>
  <c r="AK258" i="4" s="1"/>
  <c r="D259" i="4"/>
  <c r="AK259" i="4" s="1"/>
  <c r="D260" i="4"/>
  <c r="AK260" i="4" s="1"/>
  <c r="D261" i="4"/>
  <c r="AK261" i="4" s="1"/>
  <c r="D262" i="4"/>
  <c r="AK262" i="4" s="1"/>
  <c r="D263" i="4"/>
  <c r="AK263" i="4" s="1"/>
  <c r="D264" i="4"/>
  <c r="AK264" i="4" s="1"/>
  <c r="D265" i="4"/>
  <c r="AK265" i="4" s="1"/>
  <c r="D266" i="4"/>
  <c r="AK266" i="4" s="1"/>
  <c r="D267" i="4"/>
  <c r="AK267" i="4" s="1"/>
  <c r="D268" i="4"/>
  <c r="AK268" i="4" s="1"/>
  <c r="D269" i="4"/>
  <c r="AK269" i="4" s="1"/>
  <c r="D270" i="4"/>
  <c r="AK270" i="4" s="1"/>
  <c r="D271" i="4"/>
  <c r="AK271" i="4" s="1"/>
  <c r="D272" i="4"/>
  <c r="AK272" i="4" s="1"/>
  <c r="D273" i="4"/>
  <c r="AK273" i="4" s="1"/>
  <c r="D274" i="4"/>
  <c r="AK274" i="4" s="1"/>
  <c r="D275" i="4"/>
  <c r="AK275" i="4" s="1"/>
  <c r="D276" i="4"/>
  <c r="AK276" i="4" s="1"/>
  <c r="D277" i="4"/>
  <c r="AK277" i="4" s="1"/>
  <c r="D278" i="4"/>
  <c r="AK278" i="4" s="1"/>
  <c r="D279" i="4"/>
  <c r="AK279" i="4" s="1"/>
  <c r="D280" i="4"/>
  <c r="AK280" i="4" s="1"/>
  <c r="D281" i="4"/>
  <c r="AK281" i="4" s="1"/>
  <c r="D282" i="4"/>
  <c r="AK282" i="4" s="1"/>
  <c r="D283" i="4"/>
  <c r="AK283" i="4" s="1"/>
  <c r="D284" i="4"/>
  <c r="AK284" i="4" s="1"/>
  <c r="D285" i="4"/>
  <c r="AK285" i="4" s="1"/>
  <c r="D286" i="4"/>
  <c r="AK286" i="4" s="1"/>
  <c r="D287" i="4"/>
  <c r="AK287" i="4" s="1"/>
  <c r="D288" i="4"/>
  <c r="AK288" i="4" s="1"/>
  <c r="D289" i="4"/>
  <c r="AK289" i="4" s="1"/>
  <c r="D290" i="4"/>
  <c r="AK290" i="4" s="1"/>
  <c r="D291" i="4"/>
  <c r="AK291" i="4" s="1"/>
  <c r="D292" i="4"/>
  <c r="AK292" i="4" s="1"/>
  <c r="D293" i="4"/>
  <c r="AK293" i="4" s="1"/>
  <c r="D294" i="4"/>
  <c r="AK294" i="4" s="1"/>
  <c r="D295" i="4"/>
  <c r="AK295" i="4" s="1"/>
  <c r="D296" i="4"/>
  <c r="AK296" i="4" s="1"/>
  <c r="D297" i="4"/>
  <c r="AK297" i="4" s="1"/>
  <c r="D298" i="4"/>
  <c r="AK298" i="4" s="1"/>
  <c r="D299" i="4"/>
  <c r="AK299" i="4" s="1"/>
  <c r="D300" i="4"/>
  <c r="AK300" i="4" s="1"/>
  <c r="D301" i="4"/>
  <c r="AK301" i="4" s="1"/>
  <c r="D302" i="4"/>
  <c r="AK302" i="4" s="1"/>
  <c r="D303" i="4"/>
  <c r="AK303" i="4" s="1"/>
  <c r="D304" i="4"/>
  <c r="AK304" i="4" s="1"/>
  <c r="D185" i="4"/>
  <c r="AK185" i="4" s="1"/>
  <c r="AI577" i="4" l="1"/>
  <c r="AI565" i="4"/>
  <c r="AI553" i="4"/>
  <c r="AI541" i="4"/>
  <c r="AI529" i="4"/>
  <c r="AI513" i="4"/>
  <c r="AI501" i="4"/>
  <c r="AI493" i="4"/>
  <c r="AI485" i="4"/>
  <c r="AI473" i="4"/>
  <c r="AI465" i="4"/>
  <c r="AI697" i="4"/>
  <c r="AI681" i="4"/>
  <c r="AI673" i="4"/>
  <c r="AI657" i="4"/>
  <c r="AI649" i="4"/>
  <c r="AI637" i="4"/>
  <c r="AI625" i="4"/>
  <c r="AI609" i="4"/>
  <c r="AI601" i="4"/>
  <c r="AI573" i="4"/>
  <c r="AI561" i="4"/>
  <c r="AI545" i="4"/>
  <c r="AI533" i="4"/>
  <c r="AI521" i="4"/>
  <c r="AI509" i="4"/>
  <c r="AI489" i="4"/>
  <c r="AI477" i="4"/>
  <c r="AI705" i="4"/>
  <c r="AI689" i="4"/>
  <c r="AI665" i="4"/>
  <c r="AI645" i="4"/>
  <c r="AI621" i="4"/>
  <c r="AI605" i="4"/>
  <c r="AK336" i="4"/>
  <c r="AI495" i="4"/>
  <c r="AI491" i="4"/>
  <c r="AI487" i="4"/>
  <c r="AI483" i="4"/>
  <c r="AI479" i="4"/>
  <c r="AI475" i="4"/>
  <c r="AI471" i="4"/>
  <c r="AI467" i="4"/>
  <c r="AI703" i="4"/>
  <c r="AI699" i="4"/>
  <c r="AI695" i="4"/>
  <c r="AI691" i="4"/>
  <c r="AI687" i="4"/>
  <c r="AI683" i="4"/>
  <c r="AI679" i="4"/>
  <c r="AI675" i="4"/>
  <c r="AI671" i="4"/>
  <c r="AI667" i="4"/>
  <c r="AI663" i="4"/>
  <c r="AI659" i="4"/>
  <c r="AI655" i="4"/>
  <c r="AI651" i="4"/>
  <c r="AI647" i="4"/>
  <c r="AI643" i="4"/>
  <c r="AI639" i="4"/>
  <c r="AI635" i="4"/>
  <c r="AI631" i="4"/>
  <c r="AI627" i="4"/>
  <c r="AI623" i="4"/>
  <c r="AI619" i="4"/>
  <c r="AI615" i="4"/>
  <c r="AI611" i="4"/>
  <c r="AI607" i="4"/>
  <c r="AI603" i="4"/>
  <c r="AI599" i="4"/>
  <c r="AI595" i="4"/>
  <c r="AI591" i="4"/>
  <c r="AI641" i="4"/>
  <c r="AI617" i="4"/>
  <c r="AI597" i="4"/>
  <c r="AJ1444" i="4"/>
  <c r="B1448" i="4" s="1"/>
  <c r="AK985" i="4"/>
  <c r="B988" i="4" s="1"/>
  <c r="AI581" i="4"/>
  <c r="AI569" i="4"/>
  <c r="AI557" i="4"/>
  <c r="AI549" i="4"/>
  <c r="AI537" i="4"/>
  <c r="AI525" i="4"/>
  <c r="AI517" i="4"/>
  <c r="AI505" i="4"/>
  <c r="AI497" i="4"/>
  <c r="AI481" i="4"/>
  <c r="AI469" i="4"/>
  <c r="AI701" i="4"/>
  <c r="AI693" i="4"/>
  <c r="AI685" i="4"/>
  <c r="AI677" i="4"/>
  <c r="AI661" i="4"/>
  <c r="AI653" i="4"/>
  <c r="AI633" i="4"/>
  <c r="AI629" i="4"/>
  <c r="AI613" i="4"/>
  <c r="AI593" i="4"/>
  <c r="AK334" i="4"/>
  <c r="AI578" i="4"/>
  <c r="AI574" i="4"/>
  <c r="AI570" i="4"/>
  <c r="AI566" i="4"/>
  <c r="AI562" i="4"/>
  <c r="AI558" i="4"/>
  <c r="AI554" i="4"/>
  <c r="AI550" i="4"/>
  <c r="AI546" i="4"/>
  <c r="AI542" i="4"/>
  <c r="AI538" i="4"/>
  <c r="AI534" i="4"/>
  <c r="AI530" i="4"/>
  <c r="AI526" i="4"/>
  <c r="AI522" i="4"/>
  <c r="AI518" i="4"/>
  <c r="AI514" i="4"/>
  <c r="AI510" i="4"/>
  <c r="AI506" i="4"/>
  <c r="AI502" i="4"/>
  <c r="AI498" i="4"/>
  <c r="AI494" i="4"/>
  <c r="AI490" i="4"/>
  <c r="AI486" i="4"/>
  <c r="AI482" i="4"/>
  <c r="AI478" i="4"/>
  <c r="AI474" i="4"/>
  <c r="AI470" i="4"/>
  <c r="AI466" i="4"/>
  <c r="AI706" i="4"/>
  <c r="AI702" i="4"/>
  <c r="AI698" i="4"/>
  <c r="AI694" i="4"/>
  <c r="AI690" i="4"/>
  <c r="AI686" i="4"/>
  <c r="AI682" i="4"/>
  <c r="AI678" i="4"/>
  <c r="AI674" i="4"/>
  <c r="AI670" i="4"/>
  <c r="AI666" i="4"/>
  <c r="AI662" i="4"/>
  <c r="AI658" i="4"/>
  <c r="AI654" i="4"/>
  <c r="AI650" i="4"/>
  <c r="AI646" i="4"/>
  <c r="AI642" i="4"/>
  <c r="AI638" i="4"/>
  <c r="AI634" i="4"/>
  <c r="AI630" i="4"/>
  <c r="AI626" i="4"/>
  <c r="AI622" i="4"/>
  <c r="AI618" i="4"/>
  <c r="AI614" i="4"/>
  <c r="AI610" i="4"/>
  <c r="AI606" i="4"/>
  <c r="AI602" i="4"/>
  <c r="AI598" i="4"/>
  <c r="AI594" i="4"/>
  <c r="AN1444" i="4"/>
  <c r="B1450" i="4" s="1"/>
  <c r="AK440" i="4"/>
  <c r="AK430" i="4"/>
  <c r="AK422" i="4"/>
  <c r="AK414" i="4"/>
  <c r="AK406" i="4"/>
  <c r="AK394" i="4"/>
  <c r="AK386" i="4"/>
  <c r="AK376" i="4"/>
  <c r="AK370" i="4"/>
  <c r="AK360" i="4"/>
  <c r="AK352" i="4"/>
  <c r="AK338" i="4"/>
  <c r="AK436" i="4"/>
  <c r="AK426" i="4"/>
  <c r="AK416" i="4"/>
  <c r="AK408" i="4"/>
  <c r="AK398" i="4"/>
  <c r="AK392" i="4"/>
  <c r="AK380" i="4"/>
  <c r="AK374" i="4"/>
  <c r="AK364" i="4"/>
  <c r="AK356" i="4"/>
  <c r="AK346" i="4"/>
  <c r="AK328" i="4"/>
  <c r="AI576" i="4"/>
  <c r="AI556" i="4"/>
  <c r="AI540" i="4"/>
  <c r="AI532" i="4"/>
  <c r="AI512" i="4"/>
  <c r="AI484" i="4"/>
  <c r="AI468" i="4"/>
  <c r="AI696" i="4"/>
  <c r="AI676" i="4"/>
  <c r="AI660" i="4"/>
  <c r="AI640" i="4"/>
  <c r="AI628" i="4"/>
  <c r="AI616" i="4"/>
  <c r="AI600" i="4"/>
  <c r="AK305" i="4"/>
  <c r="AL306" i="4" s="1"/>
  <c r="B310" i="4" s="1"/>
  <c r="AI564" i="4"/>
  <c r="AI500" i="4"/>
  <c r="AI656" i="4"/>
  <c r="AK434" i="4"/>
  <c r="AK420" i="4"/>
  <c r="AK402" i="4"/>
  <c r="AK384" i="4"/>
  <c r="AK366" i="4"/>
  <c r="AK332" i="4"/>
  <c r="AK442" i="4"/>
  <c r="AI568" i="4"/>
  <c r="AI544" i="4"/>
  <c r="AI528" i="4"/>
  <c r="AI508" i="4"/>
  <c r="AI488" i="4"/>
  <c r="AI472" i="4"/>
  <c r="AI704" i="4"/>
  <c r="AI688" i="4"/>
  <c r="AI672" i="4"/>
  <c r="AI652" i="4"/>
  <c r="AI636" i="4"/>
  <c r="AI624" i="4"/>
  <c r="AI612" i="4"/>
  <c r="AI592" i="4"/>
  <c r="AK441" i="4"/>
  <c r="AK439" i="4"/>
  <c r="AK437" i="4"/>
  <c r="AK435" i="4"/>
  <c r="AK433" i="4"/>
  <c r="AK431" i="4"/>
  <c r="AK429" i="4"/>
  <c r="AK427" i="4"/>
  <c r="AK425" i="4"/>
  <c r="AK423" i="4"/>
  <c r="AK421" i="4"/>
  <c r="AK419" i="4"/>
  <c r="AK417" i="4"/>
  <c r="AK415" i="4"/>
  <c r="AK413" i="4"/>
  <c r="AK411" i="4"/>
  <c r="AK409" i="4"/>
  <c r="AK407" i="4"/>
  <c r="AK405" i="4"/>
  <c r="AK403" i="4"/>
  <c r="AK401" i="4"/>
  <c r="AK399" i="4"/>
  <c r="AK397" i="4"/>
  <c r="AK395" i="4"/>
  <c r="AK393" i="4"/>
  <c r="AK391" i="4"/>
  <c r="AK389" i="4"/>
  <c r="AK387" i="4"/>
  <c r="AK385" i="4"/>
  <c r="AK383" i="4"/>
  <c r="AK381" i="4"/>
  <c r="AK379" i="4"/>
  <c r="AK377" i="4"/>
  <c r="AK375" i="4"/>
  <c r="AK373" i="4"/>
  <c r="AK371" i="4"/>
  <c r="AK369" i="4"/>
  <c r="AK367" i="4"/>
  <c r="AK365" i="4"/>
  <c r="AK363" i="4"/>
  <c r="AK361" i="4"/>
  <c r="AK359" i="4"/>
  <c r="AK357" i="4"/>
  <c r="AK355" i="4"/>
  <c r="AK353" i="4"/>
  <c r="AK351" i="4"/>
  <c r="AK349" i="4"/>
  <c r="AK347" i="4"/>
  <c r="AK345" i="4"/>
  <c r="AK343" i="4"/>
  <c r="AK341" i="4"/>
  <c r="AK339" i="4"/>
  <c r="AK337" i="4"/>
  <c r="AK335" i="4"/>
  <c r="AK333" i="4"/>
  <c r="AK331" i="4"/>
  <c r="AK329" i="4"/>
  <c r="AK327" i="4"/>
  <c r="AK432" i="4"/>
  <c r="AK424" i="4"/>
  <c r="AK412" i="4"/>
  <c r="AK404" i="4"/>
  <c r="AK396" i="4"/>
  <c r="AK388" i="4"/>
  <c r="AK378" i="4"/>
  <c r="AK368" i="4"/>
  <c r="AK358" i="4"/>
  <c r="AK350" i="4"/>
  <c r="AK344" i="4"/>
  <c r="AK330" i="4"/>
  <c r="AI580" i="4"/>
  <c r="AI560" i="4"/>
  <c r="AI548" i="4"/>
  <c r="AI524" i="4"/>
  <c r="AI516" i="4"/>
  <c r="AI496" i="4"/>
  <c r="AI476" i="4"/>
  <c r="AI700" i="4"/>
  <c r="AI680" i="4"/>
  <c r="AI664" i="4"/>
  <c r="AI644" i="4"/>
  <c r="AI632" i="4"/>
  <c r="AI620" i="4"/>
  <c r="AI608" i="4"/>
  <c r="AI596" i="4"/>
  <c r="AI590" i="4"/>
  <c r="AN985" i="4"/>
  <c r="AQ986" i="4" s="1"/>
  <c r="B990" i="4" s="1"/>
  <c r="AK438" i="4"/>
  <c r="AK428" i="4"/>
  <c r="AK418" i="4"/>
  <c r="AK410" i="4"/>
  <c r="AK400" i="4"/>
  <c r="AK390" i="4"/>
  <c r="AK382" i="4"/>
  <c r="AK372" i="4"/>
  <c r="AK362" i="4"/>
  <c r="AK354" i="4"/>
  <c r="AK348" i="4"/>
  <c r="AK342" i="4"/>
  <c r="AK340" i="4"/>
  <c r="AK326" i="4"/>
  <c r="AI572" i="4"/>
  <c r="AI552" i="4"/>
  <c r="AI536" i="4"/>
  <c r="AI520" i="4"/>
  <c r="AI504" i="4"/>
  <c r="AI492" i="4"/>
  <c r="AI480" i="4"/>
  <c r="AI692" i="4"/>
  <c r="AI684" i="4"/>
  <c r="AI668" i="4"/>
  <c r="AI648" i="4"/>
  <c r="AI604" i="4"/>
  <c r="AI588" i="4"/>
  <c r="AG458" i="4"/>
  <c r="AL498" i="4" s="1"/>
  <c r="AI464" i="4"/>
  <c r="AI463" i="4"/>
  <c r="AK324" i="4"/>
  <c r="AI589" i="4"/>
  <c r="AK325" i="4"/>
  <c r="AI462" i="4"/>
  <c r="AK323" i="4"/>
  <c r="AI587" i="4"/>
  <c r="AG319" i="4"/>
  <c r="AO339" i="4" s="1"/>
  <c r="AG583" i="4"/>
  <c r="AG721" i="4"/>
  <c r="AI725" i="4"/>
  <c r="AI845" i="4" s="1"/>
  <c r="B850" i="4" s="1"/>
  <c r="B10" i="6"/>
  <c r="B10" i="11"/>
  <c r="B10" i="10"/>
  <c r="B8" i="4"/>
  <c r="B10" i="5"/>
  <c r="B10" i="3"/>
  <c r="B10" i="8"/>
  <c r="N9" i="13"/>
  <c r="N10" i="6" s="1"/>
  <c r="AI707" i="4" l="1"/>
  <c r="B711" i="4" s="1"/>
  <c r="AI582" i="4"/>
  <c r="B710" i="4" s="1"/>
  <c r="AK464" i="4"/>
  <c r="AL509" i="4"/>
  <c r="AL552" i="4"/>
  <c r="AK578" i="4"/>
  <c r="AK488" i="4"/>
  <c r="AL491" i="4"/>
  <c r="AK487" i="4"/>
  <c r="AL502" i="4"/>
  <c r="AL536" i="4"/>
  <c r="AK538" i="4"/>
  <c r="AK482" i="4"/>
  <c r="AK518" i="4"/>
  <c r="AK531" i="4"/>
  <c r="AL487" i="4"/>
  <c r="AL503" i="4"/>
  <c r="AK500" i="4"/>
  <c r="AL568" i="4"/>
  <c r="AL480" i="4"/>
  <c r="AL549" i="4"/>
  <c r="AL569" i="4"/>
  <c r="AL504" i="4"/>
  <c r="AL492" i="4"/>
  <c r="AK489" i="4"/>
  <c r="AK506" i="4"/>
  <c r="AL531" i="4"/>
  <c r="AL467" i="4"/>
  <c r="AL527" i="4"/>
  <c r="AL463" i="4"/>
  <c r="AK544" i="4"/>
  <c r="AK480" i="4"/>
  <c r="AL542" i="4"/>
  <c r="AL478" i="4"/>
  <c r="AL538" i="4"/>
  <c r="AL474" i="4"/>
  <c r="AL494" i="4"/>
  <c r="AK547" i="4"/>
  <c r="AK483" i="4"/>
  <c r="AL539" i="4"/>
  <c r="AL475" i="4"/>
  <c r="AK509" i="4"/>
  <c r="AK469" i="4"/>
  <c r="AL488" i="4"/>
  <c r="AL533" i="4"/>
  <c r="AK473" i="4"/>
  <c r="AK525" i="4"/>
  <c r="AK477" i="4"/>
  <c r="AL572" i="4"/>
  <c r="AL580" i="4"/>
  <c r="AK478" i="4"/>
  <c r="AK485" i="4"/>
  <c r="AL529" i="4"/>
  <c r="AL465" i="4"/>
  <c r="AK533" i="4"/>
  <c r="AL471" i="4"/>
  <c r="AK520" i="4"/>
  <c r="AK580" i="4"/>
  <c r="AK516" i="4"/>
  <c r="AK466" i="4"/>
  <c r="AL523" i="4"/>
  <c r="AK571" i="4"/>
  <c r="AK523" i="4"/>
  <c r="AK462" i="4"/>
  <c r="AK519" i="4"/>
  <c r="AK539" i="4"/>
  <c r="AK475" i="4"/>
  <c r="AL534" i="4"/>
  <c r="AL470" i="4"/>
  <c r="AK528" i="4"/>
  <c r="AL466" i="4"/>
  <c r="AL561" i="4"/>
  <c r="AL565" i="4"/>
  <c r="AK548" i="4"/>
  <c r="AL566" i="4"/>
  <c r="AL508" i="4"/>
  <c r="AL541" i="4"/>
  <c r="AL546" i="4"/>
  <c r="AK543" i="4"/>
  <c r="AK542" i="4"/>
  <c r="AK534" i="4"/>
  <c r="AL479" i="4"/>
  <c r="AL581" i="4"/>
  <c r="AL468" i="4"/>
  <c r="AL501" i="4"/>
  <c r="AL528" i="4"/>
  <c r="AK505" i="4"/>
  <c r="AK567" i="4"/>
  <c r="AK503" i="4"/>
  <c r="AK563" i="4"/>
  <c r="AK499" i="4"/>
  <c r="AL578" i="4"/>
  <c r="AL514" i="4"/>
  <c r="AK556" i="4"/>
  <c r="AL519" i="4"/>
  <c r="AL579" i="4"/>
  <c r="AL515" i="4"/>
  <c r="AL535" i="4"/>
  <c r="AL462" i="4"/>
  <c r="AK532" i="4"/>
  <c r="AK575" i="4"/>
  <c r="AK511" i="4"/>
  <c r="AK577" i="4"/>
  <c r="AK465" i="4"/>
  <c r="AK573" i="4"/>
  <c r="AK552" i="4"/>
  <c r="AL555" i="4"/>
  <c r="AK551" i="4"/>
  <c r="AK560" i="4"/>
  <c r="AK526" i="4"/>
  <c r="AL532" i="4"/>
  <c r="AL484" i="4"/>
  <c r="AK535" i="4"/>
  <c r="AL551" i="4"/>
  <c r="AL483" i="4"/>
  <c r="AK479" i="4"/>
  <c r="AL557" i="4"/>
  <c r="AL525" i="4"/>
  <c r="AK514" i="4"/>
  <c r="AK565" i="4"/>
  <c r="AK558" i="4"/>
  <c r="AL516" i="4"/>
  <c r="AL485" i="4"/>
  <c r="AK581" i="4"/>
  <c r="AL518" i="4"/>
  <c r="AK463" i="4"/>
  <c r="AK536" i="4"/>
  <c r="AL543" i="4"/>
  <c r="AL530" i="4"/>
  <c r="AL573" i="4"/>
  <c r="AK562" i="4"/>
  <c r="AK574" i="4"/>
  <c r="AL500" i="4"/>
  <c r="AK566" i="4"/>
  <c r="AK510" i="4"/>
  <c r="AK517" i="4"/>
  <c r="AL537" i="4"/>
  <c r="AL473" i="4"/>
  <c r="AK546" i="4"/>
  <c r="AK513" i="4"/>
  <c r="AL544" i="4"/>
  <c r="AK553" i="4"/>
  <c r="AK522" i="4"/>
  <c r="AL524" i="4"/>
  <c r="AK569" i="4"/>
  <c r="AL560" i="4"/>
  <c r="AL464" i="4"/>
  <c r="AL563" i="4"/>
  <c r="AL499" i="4"/>
  <c r="AL559" i="4"/>
  <c r="AL495" i="4"/>
  <c r="AK576" i="4"/>
  <c r="AK512" i="4"/>
  <c r="AL574" i="4"/>
  <c r="AL510" i="4"/>
  <c r="AL570" i="4"/>
  <c r="AL506" i="4"/>
  <c r="AL526" i="4"/>
  <c r="AK579" i="4"/>
  <c r="AK515" i="4"/>
  <c r="AL571" i="4"/>
  <c r="AL507" i="4"/>
  <c r="AL476" i="4"/>
  <c r="AK550" i="4"/>
  <c r="AK561" i="4"/>
  <c r="AK549" i="4"/>
  <c r="AL489" i="4"/>
  <c r="AL477" i="4"/>
  <c r="AK484" i="4"/>
  <c r="AK555" i="4"/>
  <c r="AK491" i="4"/>
  <c r="AK507" i="4"/>
  <c r="AK496" i="4"/>
  <c r="AK554" i="4"/>
  <c r="AL517" i="4"/>
  <c r="AK474" i="4"/>
  <c r="AK486" i="4"/>
  <c r="AK557" i="4"/>
  <c r="AK545" i="4"/>
  <c r="AK471" i="4"/>
  <c r="AK467" i="4"/>
  <c r="AL482" i="4"/>
  <c r="AL547" i="4"/>
  <c r="AK564" i="4"/>
  <c r="AL512" i="4"/>
  <c r="AL497" i="4"/>
  <c r="AL545" i="4"/>
  <c r="AL553" i="4"/>
  <c r="AK521" i="4"/>
  <c r="AK530" i="4"/>
  <c r="AK501" i="4"/>
  <c r="AL540" i="4"/>
  <c r="AK468" i="4"/>
  <c r="AK497" i="4"/>
  <c r="AL577" i="4"/>
  <c r="AL469" i="4"/>
  <c r="AL522" i="4"/>
  <c r="AL558" i="4"/>
  <c r="AL567" i="4"/>
  <c r="AK527" i="4"/>
  <c r="AK540" i="4"/>
  <c r="AK476" i="4"/>
  <c r="AK472" i="4"/>
  <c r="AK492" i="4"/>
  <c r="AK470" i="4"/>
  <c r="AL564" i="4"/>
  <c r="AK481" i="4"/>
  <c r="AK529" i="4"/>
  <c r="AK537" i="4"/>
  <c r="AL548" i="4"/>
  <c r="AL472" i="4"/>
  <c r="AK570" i="4"/>
  <c r="AL496" i="4"/>
  <c r="AL513" i="4"/>
  <c r="AK490" i="4"/>
  <c r="AL521" i="4"/>
  <c r="AK502" i="4"/>
  <c r="AK541" i="4"/>
  <c r="AL493" i="4"/>
  <c r="AL481" i="4"/>
  <c r="AL576" i="4"/>
  <c r="AL520" i="4"/>
  <c r="AK494" i="4"/>
  <c r="AL556" i="4"/>
  <c r="AK498" i="4"/>
  <c r="AK493" i="4"/>
  <c r="AL505" i="4"/>
  <c r="AL554" i="4"/>
  <c r="AL490" i="4"/>
  <c r="AL550" i="4"/>
  <c r="AL486" i="4"/>
  <c r="AK559" i="4"/>
  <c r="AK495" i="4"/>
  <c r="AK572" i="4"/>
  <c r="AK508" i="4"/>
  <c r="AK568" i="4"/>
  <c r="AK504" i="4"/>
  <c r="AK524" i="4"/>
  <c r="AL575" i="4"/>
  <c r="AL511" i="4"/>
  <c r="AL562" i="4"/>
  <c r="AK737" i="4"/>
  <c r="AL741" i="4"/>
  <c r="AL748" i="4"/>
  <c r="AK754" i="4"/>
  <c r="AK769" i="4"/>
  <c r="AL773" i="4"/>
  <c r="AL780" i="4"/>
  <c r="AK786" i="4"/>
  <c r="AK801" i="4"/>
  <c r="AL805" i="4"/>
  <c r="AL812" i="4"/>
  <c r="AK818" i="4"/>
  <c r="AK833" i="4"/>
  <c r="AK733" i="4"/>
  <c r="AL737" i="4"/>
  <c r="AL744" i="4"/>
  <c r="AK750" i="4"/>
  <c r="AK765" i="4"/>
  <c r="AL769" i="4"/>
  <c r="AL776" i="4"/>
  <c r="AK782" i="4"/>
  <c r="AK797" i="4"/>
  <c r="AL801" i="4"/>
  <c r="AL808" i="4"/>
  <c r="AK814" i="4"/>
  <c r="AK829" i="4"/>
  <c r="AL833" i="4"/>
  <c r="AK729" i="4"/>
  <c r="AL733" i="4"/>
  <c r="AL740" i="4"/>
  <c r="AK746" i="4"/>
  <c r="AK761" i="4"/>
  <c r="AL765" i="4"/>
  <c r="AL772" i="4"/>
  <c r="AK778" i="4"/>
  <c r="AK793" i="4"/>
  <c r="AL797" i="4"/>
  <c r="AL804" i="4"/>
  <c r="AK810" i="4"/>
  <c r="AK825" i="4"/>
  <c r="AL829" i="4"/>
  <c r="AK842" i="4"/>
  <c r="AL729" i="4"/>
  <c r="AL736" i="4"/>
  <c r="AK742" i="4"/>
  <c r="AK757" i="4"/>
  <c r="AL761" i="4"/>
  <c r="AL768" i="4"/>
  <c r="AK774" i="4"/>
  <c r="AK789" i="4"/>
  <c r="AL793" i="4"/>
  <c r="AL800" i="4"/>
  <c r="AK806" i="4"/>
  <c r="AK821" i="4"/>
  <c r="AL825" i="4"/>
  <c r="AK838" i="4"/>
  <c r="AL842" i="4"/>
  <c r="AL732" i="4"/>
  <c r="AK738" i="4"/>
  <c r="AK753" i="4"/>
  <c r="AL757" i="4"/>
  <c r="AL764" i="4"/>
  <c r="AK770" i="4"/>
  <c r="AK785" i="4"/>
  <c r="AL789" i="4"/>
  <c r="AL796" i="4"/>
  <c r="AK802" i="4"/>
  <c r="AK817" i="4"/>
  <c r="AL821" i="4"/>
  <c r="AK834" i="4"/>
  <c r="AL838" i="4"/>
  <c r="AL837" i="4"/>
  <c r="AL728" i="4"/>
  <c r="AK734" i="4"/>
  <c r="AK749" i="4"/>
  <c r="AL753" i="4"/>
  <c r="AL760" i="4"/>
  <c r="AK766" i="4"/>
  <c r="AK781" i="4"/>
  <c r="AL785" i="4"/>
  <c r="AL792" i="4"/>
  <c r="AK798" i="4"/>
  <c r="AK813" i="4"/>
  <c r="AL817" i="4"/>
  <c r="AL824" i="4"/>
  <c r="AK830" i="4"/>
  <c r="AL834" i="4"/>
  <c r="AK730" i="4"/>
  <c r="AK745" i="4"/>
  <c r="AL749" i="4"/>
  <c r="AL756" i="4"/>
  <c r="AK762" i="4"/>
  <c r="AK777" i="4"/>
  <c r="AL781" i="4"/>
  <c r="AL788" i="4"/>
  <c r="AK794" i="4"/>
  <c r="AK809" i="4"/>
  <c r="AL813" i="4"/>
  <c r="AL820" i="4"/>
  <c r="AK826" i="4"/>
  <c r="AL830" i="4"/>
  <c r="AK841" i="4"/>
  <c r="AK726" i="4"/>
  <c r="AK741" i="4"/>
  <c r="AL745" i="4"/>
  <c r="AL752" i="4"/>
  <c r="AK758" i="4"/>
  <c r="AK773" i="4"/>
  <c r="AL777" i="4"/>
  <c r="AL784" i="4"/>
  <c r="AK790" i="4"/>
  <c r="AK805" i="4"/>
  <c r="AL809" i="4"/>
  <c r="AL816" i="4"/>
  <c r="AK822" i="4"/>
  <c r="AL826" i="4"/>
  <c r="AK837" i="4"/>
  <c r="AL841" i="4"/>
  <c r="AK836" i="4"/>
  <c r="AK772" i="4"/>
  <c r="AL822" i="4"/>
  <c r="AL739" i="4"/>
  <c r="AL775" i="4"/>
  <c r="AL779" i="4"/>
  <c r="AL802" i="4"/>
  <c r="AK828" i="4"/>
  <c r="AL755" i="4"/>
  <c r="AK796" i="4"/>
  <c r="AL814" i="4"/>
  <c r="AL731" i="4"/>
  <c r="AK835" i="4"/>
  <c r="AK803" i="4"/>
  <c r="AK771" i="4"/>
  <c r="AK739" i="4"/>
  <c r="AL844" i="4"/>
  <c r="AL767" i="4"/>
  <c r="AK808" i="4"/>
  <c r="AL726" i="4"/>
  <c r="AL762" i="4"/>
  <c r="AL766" i="4"/>
  <c r="AK788" i="4"/>
  <c r="AK824" i="4"/>
  <c r="AL742" i="4"/>
  <c r="AK800" i="4"/>
  <c r="AK831" i="4"/>
  <c r="AK799" i="4"/>
  <c r="AK767" i="4"/>
  <c r="AK735" i="4"/>
  <c r="AL743" i="4"/>
  <c r="AL770" i="4"/>
  <c r="AL836" i="4"/>
  <c r="AK764" i="4"/>
  <c r="AL782" i="4"/>
  <c r="AK823" i="4"/>
  <c r="AK759" i="4"/>
  <c r="AL839" i="4"/>
  <c r="AL727" i="4"/>
  <c r="AL730" i="4"/>
  <c r="AK807" i="4"/>
  <c r="AK743" i="4"/>
  <c r="AL791" i="4"/>
  <c r="AK727" i="4"/>
  <c r="AK840" i="4"/>
  <c r="AL754" i="4"/>
  <c r="AL803" i="4"/>
  <c r="AL840" i="4"/>
  <c r="AK748" i="4"/>
  <c r="AK752" i="4"/>
  <c r="AL783" i="4"/>
  <c r="AL819" i="4"/>
  <c r="AK728" i="4"/>
  <c r="AL778" i="4"/>
  <c r="AL795" i="4"/>
  <c r="AK827" i="4"/>
  <c r="AK795" i="4"/>
  <c r="AK763" i="4"/>
  <c r="AK731" i="4"/>
  <c r="AL835" i="4"/>
  <c r="AK740" i="4"/>
  <c r="AL790" i="4"/>
  <c r="AL843" i="4"/>
  <c r="AL747" i="4"/>
  <c r="AL806" i="4"/>
  <c r="AK791" i="4"/>
  <c r="AL818" i="4"/>
  <c r="AL735" i="4"/>
  <c r="AK776" i="4"/>
  <c r="AK812" i="4"/>
  <c r="AK816" i="4"/>
  <c r="AL734" i="4"/>
  <c r="AK756" i="4"/>
  <c r="AK792" i="4"/>
  <c r="AK832" i="4"/>
  <c r="AL759" i="4"/>
  <c r="AK768" i="4"/>
  <c r="AK819" i="4"/>
  <c r="AK787" i="4"/>
  <c r="AK755" i="4"/>
  <c r="AK784" i="4"/>
  <c r="AK804" i="4"/>
  <c r="AL831" i="4"/>
  <c r="AL771" i="4"/>
  <c r="AL807" i="4"/>
  <c r="AL811" i="4"/>
  <c r="AL828" i="4"/>
  <c r="AL751" i="4"/>
  <c r="AL787" i="4"/>
  <c r="AL827" i="4"/>
  <c r="AL746" i="4"/>
  <c r="AL763" i="4"/>
  <c r="AK815" i="4"/>
  <c r="AK783" i="4"/>
  <c r="AK751" i="4"/>
  <c r="AL823" i="4"/>
  <c r="AK843" i="4"/>
  <c r="AK779" i="4"/>
  <c r="AK747" i="4"/>
  <c r="AL786" i="4"/>
  <c r="AK780" i="4"/>
  <c r="AL815" i="4"/>
  <c r="AL832" i="4"/>
  <c r="AK760" i="4"/>
  <c r="AL810" i="4"/>
  <c r="AK736" i="4"/>
  <c r="AK839" i="4"/>
  <c r="AK775" i="4"/>
  <c r="AL799" i="4"/>
  <c r="AK844" i="4"/>
  <c r="AL758" i="4"/>
  <c r="AL794" i="4"/>
  <c r="AL798" i="4"/>
  <c r="AK820" i="4"/>
  <c r="AL738" i="4"/>
  <c r="AL774" i="4"/>
  <c r="AK732" i="4"/>
  <c r="AL750" i="4"/>
  <c r="AK811" i="4"/>
  <c r="AK744" i="4"/>
  <c r="AK443" i="4"/>
  <c r="B446" i="4" s="1"/>
  <c r="AO357" i="4"/>
  <c r="AO406" i="4"/>
  <c r="AM414" i="4"/>
  <c r="AP420" i="4"/>
  <c r="AO433" i="4"/>
  <c r="AN391" i="4"/>
  <c r="AO390" i="4"/>
  <c r="AO344" i="4"/>
  <c r="AO327" i="4"/>
  <c r="AP348" i="4"/>
  <c r="AN426" i="4"/>
  <c r="AP376" i="4"/>
  <c r="AP377" i="4"/>
  <c r="AM418" i="4"/>
  <c r="AP356" i="4"/>
  <c r="AN342" i="4"/>
  <c r="AM375" i="4"/>
  <c r="AO438" i="4"/>
  <c r="AO428" i="4"/>
  <c r="AO379" i="4"/>
  <c r="AP433" i="4"/>
  <c r="AP352" i="4"/>
  <c r="AN433" i="4"/>
  <c r="AO373" i="4"/>
  <c r="AN389" i="4"/>
  <c r="AM398" i="4"/>
  <c r="AM436" i="4"/>
  <c r="AM372" i="4"/>
  <c r="AN408" i="4"/>
  <c r="AO396" i="4"/>
  <c r="AO435" i="4"/>
  <c r="AO325" i="4"/>
  <c r="AM378" i="4"/>
  <c r="AM424" i="4"/>
  <c r="AP430" i="4"/>
  <c r="AO399" i="4"/>
  <c r="AN368" i="4"/>
  <c r="AO442" i="4"/>
  <c r="AO348" i="4"/>
  <c r="AN418" i="4"/>
  <c r="AP392" i="4"/>
  <c r="AP418" i="4"/>
  <c r="AP394" i="4"/>
  <c r="AM338" i="4"/>
  <c r="AM427" i="4"/>
  <c r="AN421" i="4"/>
  <c r="AP344" i="4"/>
  <c r="AO385" i="4"/>
  <c r="AN396" i="4"/>
  <c r="AM396" i="4"/>
  <c r="AP431" i="4"/>
  <c r="AN336" i="4"/>
  <c r="AO419" i="4"/>
  <c r="AP429" i="4"/>
  <c r="AO355" i="4"/>
  <c r="AN379" i="4"/>
  <c r="AP323" i="4"/>
  <c r="AN439" i="4"/>
  <c r="AO353" i="4"/>
  <c r="AO351" i="4"/>
  <c r="AP440" i="4"/>
  <c r="AO367" i="4"/>
  <c r="AP324" i="4"/>
  <c r="AN423" i="4"/>
  <c r="AO432" i="4"/>
  <c r="AN375" i="4"/>
  <c r="AN422" i="4"/>
  <c r="AM390" i="4"/>
  <c r="AP441" i="4"/>
  <c r="AM438" i="4"/>
  <c r="AO333" i="4"/>
  <c r="AO409" i="4"/>
  <c r="AP424" i="4"/>
  <c r="AO427" i="4"/>
  <c r="AP395" i="4"/>
  <c r="AO364" i="4"/>
  <c r="AP427" i="4"/>
  <c r="AM435" i="4"/>
  <c r="AO408" i="4"/>
  <c r="AP345" i="4"/>
  <c r="AM332" i="4"/>
  <c r="AO358" i="4"/>
  <c r="AP421" i="4"/>
  <c r="AM349" i="4"/>
  <c r="AM441" i="4"/>
  <c r="AP336" i="4"/>
  <c r="AM377" i="4"/>
  <c r="AM394" i="4"/>
  <c r="AO377" i="4"/>
  <c r="AP380" i="4"/>
  <c r="AN390" i="4"/>
  <c r="AO400" i="4"/>
  <c r="AM365" i="4"/>
  <c r="AM388" i="4"/>
  <c r="AP378" i="4"/>
  <c r="AP338" i="4"/>
  <c r="AP401" i="4"/>
  <c r="AM361" i="4"/>
  <c r="AN357" i="4"/>
  <c r="AP426" i="4"/>
  <c r="AO331" i="4"/>
  <c r="AN429" i="4"/>
  <c r="AN409" i="4"/>
  <c r="AM323" i="4"/>
  <c r="AP393" i="4"/>
  <c r="AO329" i="4"/>
  <c r="AM402" i="4"/>
  <c r="AM350" i="4"/>
  <c r="AP398" i="4"/>
  <c r="AP436" i="4"/>
  <c r="AP357" i="4"/>
  <c r="AN404" i="4"/>
  <c r="AN323" i="4"/>
  <c r="AO417" i="4"/>
  <c r="AO369" i="4"/>
  <c r="AP422" i="4"/>
  <c r="AM406" i="4"/>
  <c r="AN325" i="4"/>
  <c r="AM334" i="4"/>
  <c r="AN413" i="4"/>
  <c r="AO405" i="4"/>
  <c r="AM360" i="4"/>
  <c r="AP346" i="4"/>
  <c r="AM392" i="4"/>
  <c r="AN388" i="4"/>
  <c r="AN355" i="4"/>
  <c r="AN364" i="4"/>
  <c r="AN347" i="4"/>
  <c r="AP408" i="4"/>
  <c r="AO413" i="4"/>
  <c r="AO381" i="4"/>
  <c r="AN341" i="4"/>
  <c r="AP332" i="4"/>
  <c r="AP402" i="4"/>
  <c r="AP385" i="4"/>
  <c r="AN410" i="4"/>
  <c r="AP386" i="4"/>
  <c r="AN424" i="4"/>
  <c r="AM387" i="4"/>
  <c r="AN354" i="4"/>
  <c r="AM420" i="4"/>
  <c r="AP425" i="4"/>
  <c r="AO372" i="4"/>
  <c r="AN415" i="4"/>
  <c r="AP428" i="4"/>
  <c r="AN381" i="4"/>
  <c r="AP437" i="4"/>
  <c r="AM415" i="4"/>
  <c r="AO402" i="4"/>
  <c r="AM370" i="4"/>
  <c r="AM422" i="4"/>
  <c r="AP372" i="4"/>
  <c r="AP368" i="4"/>
  <c r="AO401" i="4"/>
  <c r="AO365" i="4"/>
  <c r="AP416" i="4"/>
  <c r="AM382" i="4"/>
  <c r="AO423" i="4"/>
  <c r="AP405" i="4"/>
  <c r="AM362" i="4"/>
  <c r="AM354" i="4"/>
  <c r="AP340" i="4"/>
  <c r="AP396" i="4"/>
  <c r="AM412" i="4"/>
  <c r="AO425" i="4"/>
  <c r="AO370" i="4"/>
  <c r="AM417" i="4"/>
  <c r="AN374" i="4"/>
  <c r="AN338" i="4"/>
  <c r="AP382" i="4"/>
  <c r="AM339" i="4"/>
  <c r="AO335" i="4"/>
  <c r="AM413" i="4"/>
  <c r="AP387" i="4"/>
  <c r="AP350" i="4"/>
  <c r="AN398" i="4"/>
  <c r="AM384" i="4"/>
  <c r="AO347" i="4"/>
  <c r="AN431" i="4"/>
  <c r="AM404" i="4"/>
  <c r="AN351" i="4"/>
  <c r="AO424" i="4"/>
  <c r="AN434" i="4"/>
  <c r="AM385" i="4"/>
  <c r="AP330" i="4"/>
  <c r="AM408" i="4"/>
  <c r="AP331" i="4"/>
  <c r="AO386" i="4"/>
  <c r="AO362" i="4"/>
  <c r="AP342" i="4"/>
  <c r="AP413" i="4"/>
  <c r="AN392" i="4"/>
  <c r="AP367" i="4"/>
  <c r="AM353" i="4"/>
  <c r="AN330" i="4"/>
  <c r="AM368" i="4"/>
  <c r="AP339" i="4"/>
  <c r="AM416" i="4"/>
  <c r="AP369" i="4"/>
  <c r="AM432" i="4"/>
  <c r="AP407" i="4"/>
  <c r="AN372" i="4"/>
  <c r="AP349" i="4"/>
  <c r="AN328" i="4"/>
  <c r="AP404" i="4"/>
  <c r="AN407" i="4"/>
  <c r="AM386" i="4"/>
  <c r="AO422" i="4"/>
  <c r="AN349" i="4"/>
  <c r="AN329" i="4"/>
  <c r="AO337" i="4"/>
  <c r="AM421" i="4"/>
  <c r="AN339" i="4"/>
  <c r="AM356" i="4"/>
  <c r="AO388" i="4"/>
  <c r="AP415" i="4"/>
  <c r="AO350" i="4"/>
  <c r="AM407" i="4"/>
  <c r="AO363" i="4"/>
  <c r="AM401" i="4"/>
  <c r="AP341" i="4"/>
  <c r="AO387" i="4"/>
  <c r="AN363" i="4"/>
  <c r="AM393" i="4"/>
  <c r="AP354" i="4"/>
  <c r="AO346" i="4"/>
  <c r="AP371" i="4"/>
  <c r="AO378" i="4"/>
  <c r="AM337" i="4"/>
  <c r="AN427" i="4"/>
  <c r="AO437" i="4"/>
  <c r="AP388" i="4"/>
  <c r="AN425" i="4"/>
  <c r="AN393" i="4"/>
  <c r="AM442" i="4"/>
  <c r="AM410" i="4"/>
  <c r="AN397" i="4"/>
  <c r="AM330" i="4"/>
  <c r="AN365" i="4"/>
  <c r="AO361" i="4"/>
  <c r="AO429" i="4"/>
  <c r="AO393" i="4"/>
  <c r="AO441" i="4"/>
  <c r="AO397" i="4"/>
  <c r="AN373" i="4"/>
  <c r="AP360" i="4"/>
  <c r="AP406" i="4"/>
  <c r="AO411" i="4"/>
  <c r="AM426" i="4"/>
  <c r="AN417" i="4"/>
  <c r="AO338" i="4"/>
  <c r="AN416" i="4"/>
  <c r="AN371" i="4"/>
  <c r="AN335" i="4"/>
  <c r="AP375" i="4"/>
  <c r="AO336" i="4"/>
  <c r="AO395" i="4"/>
  <c r="AP410" i="4"/>
  <c r="AO383" i="4"/>
  <c r="AP347" i="4"/>
  <c r="AO366" i="4"/>
  <c r="AN383" i="4"/>
  <c r="AM340" i="4"/>
  <c r="AO407" i="4"/>
  <c r="AN380" i="4"/>
  <c r="AM344" i="4"/>
  <c r="AO403" i="4"/>
  <c r="AN428" i="4"/>
  <c r="AM373" i="4"/>
  <c r="AP327" i="4"/>
  <c r="AP366" i="4"/>
  <c r="AM327" i="4"/>
  <c r="AM383" i="4"/>
  <c r="AP355" i="4"/>
  <c r="AM341" i="4"/>
  <c r="AN412" i="4"/>
  <c r="AP391" i="4"/>
  <c r="AP365" i="4"/>
  <c r="AN344" i="4"/>
  <c r="AO324" i="4"/>
  <c r="AN366" i="4"/>
  <c r="AP337" i="4"/>
  <c r="AN414" i="4"/>
  <c r="AM367" i="4"/>
  <c r="AO431" i="4"/>
  <c r="AP403" i="4"/>
  <c r="AO371" i="4"/>
  <c r="AM348" i="4"/>
  <c r="AN327" i="4"/>
  <c r="AO391" i="4"/>
  <c r="AO374" i="4"/>
  <c r="AM366" i="4"/>
  <c r="AM428" i="4"/>
  <c r="AP432" i="4"/>
  <c r="AO349" i="4"/>
  <c r="AM358" i="4"/>
  <c r="AM431" i="4"/>
  <c r="AN377" i="4"/>
  <c r="AN442" i="4"/>
  <c r="AM374" i="4"/>
  <c r="AM434" i="4"/>
  <c r="AO421" i="4"/>
  <c r="AN438" i="4"/>
  <c r="AM346" i="4"/>
  <c r="AN361" i="4"/>
  <c r="AP381" i="4"/>
  <c r="AO398" i="4"/>
  <c r="AN345" i="4"/>
  <c r="AN405" i="4"/>
  <c r="AP412" i="4"/>
  <c r="AO345" i="4"/>
  <c r="AP400" i="4"/>
  <c r="AO334" i="4"/>
  <c r="AO412" i="4"/>
  <c r="AN370" i="4"/>
  <c r="AM328" i="4"/>
  <c r="AM371" i="4"/>
  <c r="AO332" i="4"/>
  <c r="AP442" i="4"/>
  <c r="AO404" i="4"/>
  <c r="AO382" i="4"/>
  <c r="AM343" i="4"/>
  <c r="AM345" i="4"/>
  <c r="AO380" i="4"/>
  <c r="AM329" i="4"/>
  <c r="AP438" i="4"/>
  <c r="AM379" i="4"/>
  <c r="AM333" i="4"/>
  <c r="AP419" i="4"/>
  <c r="AO420" i="4"/>
  <c r="AP362" i="4"/>
  <c r="AO394" i="4"/>
  <c r="AP363" i="4"/>
  <c r="AN324" i="4"/>
  <c r="AN382" i="4"/>
  <c r="AP353" i="4"/>
  <c r="AN332" i="4"/>
  <c r="AM409" i="4"/>
  <c r="AP390" i="4"/>
  <c r="AM364" i="4"/>
  <c r="AN343" i="4"/>
  <c r="AO418" i="4"/>
  <c r="AO360" i="4"/>
  <c r="AM336" i="4"/>
  <c r="AM397" i="4"/>
  <c r="AO359" i="4"/>
  <c r="AN430" i="4"/>
  <c r="AM395" i="4"/>
  <c r="AP370" i="4"/>
  <c r="AM347" i="4"/>
  <c r="AO326" i="4"/>
  <c r="AN437" i="4"/>
  <c r="AN402" i="4"/>
  <c r="AN411" i="4"/>
  <c r="AP397" i="4"/>
  <c r="AO389" i="4"/>
  <c r="AN353" i="4"/>
  <c r="AN436" i="4"/>
  <c r="AP343" i="4"/>
  <c r="AP361" i="4"/>
  <c r="AM433" i="4"/>
  <c r="AP435" i="4"/>
  <c r="AP334" i="4"/>
  <c r="AO343" i="4"/>
  <c r="AM331" i="4"/>
  <c r="AM325" i="4"/>
  <c r="AO434" i="4"/>
  <c r="AP351" i="4"/>
  <c r="AO323" i="4"/>
  <c r="AM430" i="4"/>
  <c r="AN369" i="4"/>
  <c r="AP417" i="4"/>
  <c r="AP389" i="4"/>
  <c r="AP328" i="4"/>
  <c r="AM342" i="4"/>
  <c r="AN337" i="4"/>
  <c r="AN441" i="4"/>
  <c r="AP364" i="4"/>
  <c r="AN385" i="4"/>
  <c r="AP373" i="4"/>
  <c r="AM326" i="4"/>
  <c r="AM411" i="4"/>
  <c r="AN401" i="4"/>
  <c r="AO341" i="4"/>
  <c r="AN406" i="4"/>
  <c r="AN333" i="4"/>
  <c r="AP384" i="4"/>
  <c r="AO426" i="4"/>
  <c r="AO410" i="4"/>
  <c r="AP434" i="4"/>
  <c r="AM324" i="4"/>
  <c r="AP399" i="4"/>
  <c r="AN367" i="4"/>
  <c r="AP409" i="4"/>
  <c r="AO368" i="4"/>
  <c r="AP325" i="4"/>
  <c r="AM437" i="4"/>
  <c r="AN403" i="4"/>
  <c r="AN378" i="4"/>
  <c r="AN340" i="4"/>
  <c r="AN432" i="4"/>
  <c r="AP379" i="4"/>
  <c r="AM423" i="4"/>
  <c r="AM425" i="4"/>
  <c r="AM376" i="4"/>
  <c r="AN326" i="4"/>
  <c r="AM403" i="4"/>
  <c r="AM419" i="4"/>
  <c r="AP359" i="4"/>
  <c r="AM440" i="4"/>
  <c r="AM359" i="4"/>
  <c r="AN399" i="4"/>
  <c r="AO376" i="4"/>
  <c r="AM352" i="4"/>
  <c r="AN331" i="4"/>
  <c r="AM405" i="4"/>
  <c r="AN387" i="4"/>
  <c r="AM363" i="4"/>
  <c r="AO342" i="4"/>
  <c r="AO415" i="4"/>
  <c r="AP358" i="4"/>
  <c r="AM335" i="4"/>
  <c r="AN394" i="4"/>
  <c r="AP326" i="4"/>
  <c r="AP423" i="4"/>
  <c r="AN384" i="4"/>
  <c r="AM369" i="4"/>
  <c r="AN346" i="4"/>
  <c r="AM429" i="4"/>
  <c r="AN440" i="4"/>
  <c r="AO414" i="4"/>
  <c r="AM355" i="4"/>
  <c r="AO439" i="4"/>
  <c r="AN356" i="4"/>
  <c r="AO392" i="4"/>
  <c r="AO375" i="4"/>
  <c r="AM351" i="4"/>
  <c r="AO330" i="4"/>
  <c r="AM400" i="4"/>
  <c r="AN386" i="4"/>
  <c r="AN362" i="4"/>
  <c r="AP335" i="4"/>
  <c r="AN395" i="4"/>
  <c r="AM357" i="4"/>
  <c r="AN334" i="4"/>
  <c r="AM391" i="4"/>
  <c r="AM439" i="4"/>
  <c r="AN420" i="4"/>
  <c r="AP383" i="4"/>
  <c r="AN360" i="4"/>
  <c r="AO340" i="4"/>
  <c r="AP329" i="4"/>
  <c r="AN400" i="4"/>
  <c r="AO354" i="4"/>
  <c r="AO430" i="4"/>
  <c r="AP414" i="4"/>
  <c r="AN358" i="4"/>
  <c r="AO416" i="4"/>
  <c r="AP439" i="4"/>
  <c r="AP411" i="4"/>
  <c r="AO352" i="4"/>
  <c r="AN435" i="4"/>
  <c r="AN352" i="4"/>
  <c r="AM389" i="4"/>
  <c r="AP374" i="4"/>
  <c r="AN350" i="4"/>
  <c r="AO440" i="4"/>
  <c r="AM399" i="4"/>
  <c r="AN376" i="4"/>
  <c r="AO356" i="4"/>
  <c r="AP333" i="4"/>
  <c r="AM380" i="4"/>
  <c r="AN348" i="4"/>
  <c r="AO328" i="4"/>
  <c r="AO384" i="4"/>
  <c r="AO436" i="4"/>
  <c r="AN419" i="4"/>
  <c r="AM381" i="4"/>
  <c r="AN359" i="4"/>
  <c r="AL725" i="4"/>
  <c r="AK725" i="4"/>
  <c r="AL593" i="4"/>
  <c r="AK595" i="4"/>
  <c r="AL604" i="4"/>
  <c r="AK608" i="4"/>
  <c r="AL625" i="4"/>
  <c r="AK627" i="4"/>
  <c r="AL636" i="4"/>
  <c r="AK640" i="4"/>
  <c r="AL657" i="4"/>
  <c r="AK659" i="4"/>
  <c r="AL668" i="4"/>
  <c r="AK672" i="4"/>
  <c r="AL689" i="4"/>
  <c r="AK691" i="4"/>
  <c r="AL700" i="4"/>
  <c r="AK704" i="4"/>
  <c r="AL587" i="4"/>
  <c r="AL597" i="4"/>
  <c r="AK599" i="4"/>
  <c r="AL608" i="4"/>
  <c r="AK612" i="4"/>
  <c r="AL629" i="4"/>
  <c r="AK631" i="4"/>
  <c r="AL640" i="4"/>
  <c r="AK644" i="4"/>
  <c r="AL661" i="4"/>
  <c r="AK663" i="4"/>
  <c r="AL672" i="4"/>
  <c r="AK676" i="4"/>
  <c r="AL693" i="4"/>
  <c r="AK695" i="4"/>
  <c r="AL704" i="4"/>
  <c r="AK587" i="4"/>
  <c r="AL601" i="4"/>
  <c r="AK603" i="4"/>
  <c r="AL612" i="4"/>
  <c r="AK616" i="4"/>
  <c r="AL633" i="4"/>
  <c r="AK635" i="4"/>
  <c r="AL644" i="4"/>
  <c r="AK648" i="4"/>
  <c r="AL665" i="4"/>
  <c r="AK667" i="4"/>
  <c r="AL676" i="4"/>
  <c r="AK680" i="4"/>
  <c r="AL697" i="4"/>
  <c r="AK699" i="4"/>
  <c r="AK588" i="4"/>
  <c r="AL605" i="4"/>
  <c r="AK607" i="4"/>
  <c r="AL616" i="4"/>
  <c r="AK620" i="4"/>
  <c r="AL637" i="4"/>
  <c r="AK639" i="4"/>
  <c r="AL648" i="4"/>
  <c r="AK652" i="4"/>
  <c r="AL669" i="4"/>
  <c r="AK671" i="4"/>
  <c r="AL680" i="4"/>
  <c r="AK684" i="4"/>
  <c r="AL701" i="4"/>
  <c r="AK703" i="4"/>
  <c r="AL588" i="4"/>
  <c r="AK592" i="4"/>
  <c r="AL609" i="4"/>
  <c r="AK611" i="4"/>
  <c r="AL620" i="4"/>
  <c r="AK624" i="4"/>
  <c r="AL641" i="4"/>
  <c r="AK643" i="4"/>
  <c r="AL652" i="4"/>
  <c r="AK656" i="4"/>
  <c r="AL673" i="4"/>
  <c r="AK675" i="4"/>
  <c r="AL684" i="4"/>
  <c r="AK688" i="4"/>
  <c r="AL705" i="4"/>
  <c r="AL592" i="4"/>
  <c r="AK596" i="4"/>
  <c r="AL613" i="4"/>
  <c r="AK615" i="4"/>
  <c r="AL624" i="4"/>
  <c r="AK628" i="4"/>
  <c r="AL645" i="4"/>
  <c r="AK647" i="4"/>
  <c r="AL656" i="4"/>
  <c r="AK660" i="4"/>
  <c r="AL677" i="4"/>
  <c r="AK679" i="4"/>
  <c r="AL688" i="4"/>
  <c r="AK692" i="4"/>
  <c r="AL596" i="4"/>
  <c r="AK600" i="4"/>
  <c r="AL617" i="4"/>
  <c r="AK619" i="4"/>
  <c r="AL628" i="4"/>
  <c r="AK632" i="4"/>
  <c r="AL649" i="4"/>
  <c r="AK651" i="4"/>
  <c r="AL660" i="4"/>
  <c r="AK664" i="4"/>
  <c r="AL681" i="4"/>
  <c r="AK683" i="4"/>
  <c r="AL692" i="4"/>
  <c r="AK696" i="4"/>
  <c r="AL589" i="4"/>
  <c r="AK591" i="4"/>
  <c r="AL600" i="4"/>
  <c r="AK604" i="4"/>
  <c r="AL621" i="4"/>
  <c r="AK623" i="4"/>
  <c r="AL632" i="4"/>
  <c r="AK636" i="4"/>
  <c r="AL653" i="4"/>
  <c r="AK655" i="4"/>
  <c r="AL664" i="4"/>
  <c r="AK668" i="4"/>
  <c r="AL685" i="4"/>
  <c r="AK687" i="4"/>
  <c r="AL696" i="4"/>
  <c r="AK700" i="4"/>
  <c r="AL699" i="4"/>
  <c r="AL614" i="4"/>
  <c r="AL642" i="4"/>
  <c r="AK674" i="4"/>
  <c r="AL595" i="4"/>
  <c r="AL634" i="4"/>
  <c r="AK666" i="4"/>
  <c r="AK694" i="4"/>
  <c r="AL615" i="4"/>
  <c r="AL643" i="4"/>
  <c r="AL682" i="4"/>
  <c r="AK590" i="4"/>
  <c r="AK681" i="4"/>
  <c r="AK649" i="4"/>
  <c r="AK617" i="4"/>
  <c r="AK682" i="4"/>
  <c r="AL603" i="4"/>
  <c r="AL631" i="4"/>
  <c r="AL670" i="4"/>
  <c r="AK702" i="4"/>
  <c r="AL623" i="4"/>
  <c r="AL662" i="4"/>
  <c r="AL690" i="4"/>
  <c r="AK598" i="4"/>
  <c r="AK626" i="4"/>
  <c r="AL671" i="4"/>
  <c r="AK677" i="4"/>
  <c r="AK645" i="4"/>
  <c r="AK613" i="4"/>
  <c r="AK614" i="4"/>
  <c r="AL651" i="4"/>
  <c r="AL679" i="4"/>
  <c r="AL594" i="4"/>
  <c r="AK654" i="4"/>
  <c r="AK705" i="4"/>
  <c r="AK641" i="4"/>
  <c r="AK609" i="4"/>
  <c r="AK662" i="4"/>
  <c r="AL650" i="4"/>
  <c r="AK701" i="4"/>
  <c r="AK669" i="4"/>
  <c r="AK605" i="4"/>
  <c r="AK665" i="4"/>
  <c r="AK633" i="4"/>
  <c r="AK601" i="4"/>
  <c r="AK657" i="4"/>
  <c r="AL654" i="4"/>
  <c r="AK685" i="4"/>
  <c r="AK589" i="4"/>
  <c r="AL678" i="4"/>
  <c r="AL706" i="4"/>
  <c r="AL659" i="4"/>
  <c r="AL698" i="4"/>
  <c r="AK606" i="4"/>
  <c r="AL622" i="4"/>
  <c r="AK673" i="4"/>
  <c r="AK686" i="4"/>
  <c r="AL667" i="4"/>
  <c r="AL695" i="4"/>
  <c r="AL610" i="4"/>
  <c r="AK642" i="4"/>
  <c r="AL687" i="4"/>
  <c r="AL602" i="4"/>
  <c r="AK634" i="4"/>
  <c r="AK690" i="4"/>
  <c r="AL611" i="4"/>
  <c r="AK637" i="4"/>
  <c r="AK650" i="4"/>
  <c r="AK678" i="4"/>
  <c r="AL599" i="4"/>
  <c r="AL638" i="4"/>
  <c r="AK670" i="4"/>
  <c r="AL591" i="4"/>
  <c r="AL630" i="4"/>
  <c r="AL658" i="4"/>
  <c r="AL686" i="4"/>
  <c r="AK594" i="4"/>
  <c r="AL639" i="4"/>
  <c r="AK697" i="4"/>
  <c r="AL646" i="4"/>
  <c r="AL674" i="4"/>
  <c r="AK706" i="4"/>
  <c r="AL627" i="4"/>
  <c r="AL666" i="4"/>
  <c r="AK698" i="4"/>
  <c r="AL619" i="4"/>
  <c r="AL647" i="4"/>
  <c r="AL675" i="4"/>
  <c r="AL590" i="4"/>
  <c r="AK622" i="4"/>
  <c r="AK693" i="4"/>
  <c r="AK661" i="4"/>
  <c r="AK629" i="4"/>
  <c r="AK597" i="4"/>
  <c r="AL635" i="4"/>
  <c r="AL663" i="4"/>
  <c r="AL702" i="4"/>
  <c r="AK610" i="4"/>
  <c r="AL655" i="4"/>
  <c r="AL694" i="4"/>
  <c r="AK602" i="4"/>
  <c r="AK630" i="4"/>
  <c r="AK658" i="4"/>
  <c r="AL703" i="4"/>
  <c r="AL618" i="4"/>
  <c r="AK689" i="4"/>
  <c r="AK625" i="4"/>
  <c r="AK593" i="4"/>
  <c r="AK653" i="4"/>
  <c r="AK618" i="4"/>
  <c r="AK646" i="4"/>
  <c r="AL691" i="4"/>
  <c r="AL606" i="4"/>
  <c r="AK638" i="4"/>
  <c r="AL683" i="4"/>
  <c r="AL598" i="4"/>
  <c r="AL626" i="4"/>
  <c r="AL607" i="4"/>
  <c r="AK621" i="4"/>
  <c r="N10" i="5"/>
  <c r="N10" i="3"/>
  <c r="N10" i="8"/>
  <c r="N8" i="4"/>
  <c r="N10" i="10"/>
  <c r="N10" i="11"/>
  <c r="AM24" i="10" l="1"/>
  <c r="AO24" i="10" s="1"/>
  <c r="AK24" i="10" s="1"/>
  <c r="AM32" i="10"/>
  <c r="AO32" i="10" s="1"/>
  <c r="AK32" i="10" s="1"/>
  <c r="AM40" i="10"/>
  <c r="AO40" i="10" s="1"/>
  <c r="AK40" i="10" s="1"/>
  <c r="AM48" i="10"/>
  <c r="AO48" i="10" s="1"/>
  <c r="AK48" i="10" s="1"/>
  <c r="AM56" i="10"/>
  <c r="AO56" i="10" s="1"/>
  <c r="AK56" i="10" s="1"/>
  <c r="AM64" i="10"/>
  <c r="AO64" i="10" s="1"/>
  <c r="AK64" i="10" s="1"/>
  <c r="AM72" i="10"/>
  <c r="AO72" i="10" s="1"/>
  <c r="AK72" i="10" s="1"/>
  <c r="AM80" i="10"/>
  <c r="AO80" i="10" s="1"/>
  <c r="AK80" i="10" s="1"/>
  <c r="AM88" i="10"/>
  <c r="AO88" i="10" s="1"/>
  <c r="AK88" i="10" s="1"/>
  <c r="AM96" i="10"/>
  <c r="AO96" i="10" s="1"/>
  <c r="AK96" i="10" s="1"/>
  <c r="AM104" i="10"/>
  <c r="AO104" i="10" s="1"/>
  <c r="AK104" i="10" s="1"/>
  <c r="AM112" i="10"/>
  <c r="AO112" i="10" s="1"/>
  <c r="AK112" i="10" s="1"/>
  <c r="AM120" i="10"/>
  <c r="AO120" i="10" s="1"/>
  <c r="AK120" i="10" s="1"/>
  <c r="AM128" i="10"/>
  <c r="AO128" i="10" s="1"/>
  <c r="AK128" i="10" s="1"/>
  <c r="AM136" i="10"/>
  <c r="AO136" i="10" s="1"/>
  <c r="AK136" i="10" s="1"/>
  <c r="AM144" i="10"/>
  <c r="AO144" i="10" s="1"/>
  <c r="AK144" i="10" s="1"/>
  <c r="AM152" i="10"/>
  <c r="AO152" i="10" s="1"/>
  <c r="AK152" i="10" s="1"/>
  <c r="AM160" i="10"/>
  <c r="AO160" i="10" s="1"/>
  <c r="AK160" i="10" s="1"/>
  <c r="AM168" i="10"/>
  <c r="AO168" i="10" s="1"/>
  <c r="AK168" i="10" s="1"/>
  <c r="AM176" i="10"/>
  <c r="AO176" i="10" s="1"/>
  <c r="AK176" i="10" s="1"/>
  <c r="AM184" i="10"/>
  <c r="AO184" i="10" s="1"/>
  <c r="AK184" i="10" s="1"/>
  <c r="AM192" i="10"/>
  <c r="AO192" i="10" s="1"/>
  <c r="AK192" i="10" s="1"/>
  <c r="AM200" i="10"/>
  <c r="AO200" i="10" s="1"/>
  <c r="AK200" i="10" s="1"/>
  <c r="AM208" i="10"/>
  <c r="AO208" i="10" s="1"/>
  <c r="AK208" i="10" s="1"/>
  <c r="AM216" i="10"/>
  <c r="AO216" i="10" s="1"/>
  <c r="AK216" i="10" s="1"/>
  <c r="AM224" i="10"/>
  <c r="AO224" i="10" s="1"/>
  <c r="AK224" i="10" s="1"/>
  <c r="AM232" i="10"/>
  <c r="AO232" i="10" s="1"/>
  <c r="AK232" i="10" s="1"/>
  <c r="AM240" i="10"/>
  <c r="AO240" i="10" s="1"/>
  <c r="AK240" i="10" s="1"/>
  <c r="AM248" i="10"/>
  <c r="AO248" i="10" s="1"/>
  <c r="AK248" i="10" s="1"/>
  <c r="AM256" i="10"/>
  <c r="AO256" i="10" s="1"/>
  <c r="AK256" i="10" s="1"/>
  <c r="AM264" i="10"/>
  <c r="AO264" i="10" s="1"/>
  <c r="AK264" i="10" s="1"/>
  <c r="AM272" i="10"/>
  <c r="AO272" i="10" s="1"/>
  <c r="AK272" i="10" s="1"/>
  <c r="AM280" i="10"/>
  <c r="AO280" i="10" s="1"/>
  <c r="AK280" i="10" s="1"/>
  <c r="AM288" i="10"/>
  <c r="AO288" i="10" s="1"/>
  <c r="AK288" i="10" s="1"/>
  <c r="AM296" i="10"/>
  <c r="AM304" i="10"/>
  <c r="AO304" i="10" s="1"/>
  <c r="AK304" i="10" s="1"/>
  <c r="AM312" i="10"/>
  <c r="AO312" i="10" s="1"/>
  <c r="AK312" i="10" s="1"/>
  <c r="AM320" i="10"/>
  <c r="AO320" i="10" s="1"/>
  <c r="AK320" i="10" s="1"/>
  <c r="AM328" i="10"/>
  <c r="AO328" i="10" s="1"/>
  <c r="AK328" i="10" s="1"/>
  <c r="AM336" i="10"/>
  <c r="AO336" i="10" s="1"/>
  <c r="AK336" i="10" s="1"/>
  <c r="AM344" i="10"/>
  <c r="AO344" i="10" s="1"/>
  <c r="AK344" i="10" s="1"/>
  <c r="AM352" i="10"/>
  <c r="AO352" i="10" s="1"/>
  <c r="AK352" i="10" s="1"/>
  <c r="AM360" i="10"/>
  <c r="AO360" i="10" s="1"/>
  <c r="AK360" i="10" s="1"/>
  <c r="AM368" i="10"/>
  <c r="AO368" i="10" s="1"/>
  <c r="AK368" i="10" s="1"/>
  <c r="AM376" i="10"/>
  <c r="AO376" i="10" s="1"/>
  <c r="AK376" i="10" s="1"/>
  <c r="AM384" i="10"/>
  <c r="AO384" i="10" s="1"/>
  <c r="AK384" i="10" s="1"/>
  <c r="AM392" i="10"/>
  <c r="AO392" i="10" s="1"/>
  <c r="AK392" i="10" s="1"/>
  <c r="AM400" i="10"/>
  <c r="AO400" i="10" s="1"/>
  <c r="AK400" i="10" s="1"/>
  <c r="AM408" i="10"/>
  <c r="AO408" i="10" s="1"/>
  <c r="AK408" i="10" s="1"/>
  <c r="AM416" i="10"/>
  <c r="AO416" i="10" s="1"/>
  <c r="AK416" i="10" s="1"/>
  <c r="AM424" i="10"/>
  <c r="AO424" i="10" s="1"/>
  <c r="AK424" i="10" s="1"/>
  <c r="AM432" i="10"/>
  <c r="AO432" i="10" s="1"/>
  <c r="AK432" i="10" s="1"/>
  <c r="AM440" i="10"/>
  <c r="AO440" i="10" s="1"/>
  <c r="AK440" i="10" s="1"/>
  <c r="AM448" i="10"/>
  <c r="AO448" i="10" s="1"/>
  <c r="AK448" i="10" s="1"/>
  <c r="AM456" i="10"/>
  <c r="AO456" i="10" s="1"/>
  <c r="AK456" i="10" s="1"/>
  <c r="AM464" i="10"/>
  <c r="AO464" i="10" s="1"/>
  <c r="AK464" i="10" s="1"/>
  <c r="AM472" i="10"/>
  <c r="AO472" i="10" s="1"/>
  <c r="AK472" i="10" s="1"/>
  <c r="AM480" i="10"/>
  <c r="AO480" i="10" s="1"/>
  <c r="AK480" i="10" s="1"/>
  <c r="AM488" i="10"/>
  <c r="AO488" i="10" s="1"/>
  <c r="AK488" i="10" s="1"/>
  <c r="AM496" i="10"/>
  <c r="AO496" i="10" s="1"/>
  <c r="AK496" i="10" s="1"/>
  <c r="AM504" i="10"/>
  <c r="AO504" i="10" s="1"/>
  <c r="AK504" i="10" s="1"/>
  <c r="AM512" i="10"/>
  <c r="AO512" i="10" s="1"/>
  <c r="AK512" i="10" s="1"/>
  <c r="AM520" i="10"/>
  <c r="AO520" i="10" s="1"/>
  <c r="AK520" i="10" s="1"/>
  <c r="AM528" i="10"/>
  <c r="AO528" i="10" s="1"/>
  <c r="AK528" i="10" s="1"/>
  <c r="AM536" i="10"/>
  <c r="AO536" i="10" s="1"/>
  <c r="AK536" i="10" s="1"/>
  <c r="AM544" i="10"/>
  <c r="AO544" i="10" s="1"/>
  <c r="AK544" i="10" s="1"/>
  <c r="AM552" i="10"/>
  <c r="AO552" i="10" s="1"/>
  <c r="AK552" i="10" s="1"/>
  <c r="AM560" i="10"/>
  <c r="AO560" i="10" s="1"/>
  <c r="AK560" i="10" s="1"/>
  <c r="AM568" i="10"/>
  <c r="AO568" i="10" s="1"/>
  <c r="AK568" i="10" s="1"/>
  <c r="AM576" i="10"/>
  <c r="AO576" i="10" s="1"/>
  <c r="AK576" i="10" s="1"/>
  <c r="AM584" i="10"/>
  <c r="AO584" i="10" s="1"/>
  <c r="AK584" i="10" s="1"/>
  <c r="AM592" i="10"/>
  <c r="AO592" i="10" s="1"/>
  <c r="AK592" i="10" s="1"/>
  <c r="AM600" i="10"/>
  <c r="AO600" i="10" s="1"/>
  <c r="AK600" i="10" s="1"/>
  <c r="AM608" i="10"/>
  <c r="AO608" i="10" s="1"/>
  <c r="AK608" i="10" s="1"/>
  <c r="AM616" i="10"/>
  <c r="AM25" i="10"/>
  <c r="AO25" i="10" s="1"/>
  <c r="AK25" i="10" s="1"/>
  <c r="AM33" i="10"/>
  <c r="AM41" i="10"/>
  <c r="AO41" i="10" s="1"/>
  <c r="AK41" i="10" s="1"/>
  <c r="AM49" i="10"/>
  <c r="AM57" i="10"/>
  <c r="AO57" i="10" s="1"/>
  <c r="AK57" i="10" s="1"/>
  <c r="AM65" i="10"/>
  <c r="AM73" i="10"/>
  <c r="AO73" i="10" s="1"/>
  <c r="AK73" i="10" s="1"/>
  <c r="AM81" i="10"/>
  <c r="AM89" i="10"/>
  <c r="AO89" i="10" s="1"/>
  <c r="AK89" i="10" s="1"/>
  <c r="AM97" i="10"/>
  <c r="AO97" i="10" s="1"/>
  <c r="AK97" i="10" s="1"/>
  <c r="AM105" i="10"/>
  <c r="AO105" i="10" s="1"/>
  <c r="AK105" i="10" s="1"/>
  <c r="AM113" i="10"/>
  <c r="AO113" i="10" s="1"/>
  <c r="AK113" i="10" s="1"/>
  <c r="AM121" i="10"/>
  <c r="AO121" i="10" s="1"/>
  <c r="AK121" i="10" s="1"/>
  <c r="AM129" i="10"/>
  <c r="AO129" i="10" s="1"/>
  <c r="AK129" i="10" s="1"/>
  <c r="AM137" i="10"/>
  <c r="AO137" i="10" s="1"/>
  <c r="AK137" i="10" s="1"/>
  <c r="AM145" i="10"/>
  <c r="AO145" i="10" s="1"/>
  <c r="AK145" i="10" s="1"/>
  <c r="AM153" i="10"/>
  <c r="AO153" i="10" s="1"/>
  <c r="AK153" i="10" s="1"/>
  <c r="AM161" i="10"/>
  <c r="AO161" i="10" s="1"/>
  <c r="AK161" i="10" s="1"/>
  <c r="AM169" i="10"/>
  <c r="AO169" i="10" s="1"/>
  <c r="AK169" i="10" s="1"/>
  <c r="AM177" i="10"/>
  <c r="AO177" i="10" s="1"/>
  <c r="AK177" i="10" s="1"/>
  <c r="AM185" i="10"/>
  <c r="AO185" i="10" s="1"/>
  <c r="AK185" i="10" s="1"/>
  <c r="AM193" i="10"/>
  <c r="AM201" i="10"/>
  <c r="AO201" i="10" s="1"/>
  <c r="AK201" i="10" s="1"/>
  <c r="AM209" i="10"/>
  <c r="AM217" i="10"/>
  <c r="AO217" i="10" s="1"/>
  <c r="AK217" i="10" s="1"/>
  <c r="AM225" i="10"/>
  <c r="AM233" i="10"/>
  <c r="AO233" i="10" s="1"/>
  <c r="AK233" i="10" s="1"/>
  <c r="AM241" i="10"/>
  <c r="AM249" i="10"/>
  <c r="AO249" i="10" s="1"/>
  <c r="AK249" i="10" s="1"/>
  <c r="AM257" i="10"/>
  <c r="AM265" i="10"/>
  <c r="AO265" i="10" s="1"/>
  <c r="AK265" i="10" s="1"/>
  <c r="AM273" i="10"/>
  <c r="AO273" i="10" s="1"/>
  <c r="AK273" i="10" s="1"/>
  <c r="AM281" i="10"/>
  <c r="AM289" i="10"/>
  <c r="AO289" i="10" s="1"/>
  <c r="AK289" i="10" s="1"/>
  <c r="AM297" i="10"/>
  <c r="AM305" i="10"/>
  <c r="AM313" i="10"/>
  <c r="AM321" i="10"/>
  <c r="AO321" i="10" s="1"/>
  <c r="AK321" i="10" s="1"/>
  <c r="AM329" i="10"/>
  <c r="AO329" i="10" s="1"/>
  <c r="AK329" i="10" s="1"/>
  <c r="AM337" i="10"/>
  <c r="AO337" i="10" s="1"/>
  <c r="AK337" i="10" s="1"/>
  <c r="AM345" i="10"/>
  <c r="AO345" i="10" s="1"/>
  <c r="AK345" i="10" s="1"/>
  <c r="AM353" i="10"/>
  <c r="AO353" i="10" s="1"/>
  <c r="AK353" i="10" s="1"/>
  <c r="AM361" i="10"/>
  <c r="AO361" i="10" s="1"/>
  <c r="AK361" i="10" s="1"/>
  <c r="AM369" i="10"/>
  <c r="AO369" i="10" s="1"/>
  <c r="AK369" i="10" s="1"/>
  <c r="AM377" i="10"/>
  <c r="AO377" i="10" s="1"/>
  <c r="AK377" i="10" s="1"/>
  <c r="AM385" i="10"/>
  <c r="AO385" i="10" s="1"/>
  <c r="AK385" i="10" s="1"/>
  <c r="AM393" i="10"/>
  <c r="AO393" i="10" s="1"/>
  <c r="AK393" i="10" s="1"/>
  <c r="AM401" i="10"/>
  <c r="AO401" i="10" s="1"/>
  <c r="AK401" i="10" s="1"/>
  <c r="AM409" i="10"/>
  <c r="AO409" i="10" s="1"/>
  <c r="AK409" i="10" s="1"/>
  <c r="AM417" i="10"/>
  <c r="AO417" i="10" s="1"/>
  <c r="AK417" i="10" s="1"/>
  <c r="AM425" i="10"/>
  <c r="AO425" i="10" s="1"/>
  <c r="AK425" i="10" s="1"/>
  <c r="AM433" i="10"/>
  <c r="AO433" i="10" s="1"/>
  <c r="AK433" i="10" s="1"/>
  <c r="AM441" i="10"/>
  <c r="AO441" i="10" s="1"/>
  <c r="AK441" i="10" s="1"/>
  <c r="AM449" i="10"/>
  <c r="AO449" i="10" s="1"/>
  <c r="AK449" i="10" s="1"/>
  <c r="AM457" i="10"/>
  <c r="AO457" i="10" s="1"/>
  <c r="AK457" i="10" s="1"/>
  <c r="AM465" i="10"/>
  <c r="AO465" i="10" s="1"/>
  <c r="AK465" i="10" s="1"/>
  <c r="AM473" i="10"/>
  <c r="AO473" i="10" s="1"/>
  <c r="AK473" i="10" s="1"/>
  <c r="AM481" i="10"/>
  <c r="AO481" i="10" s="1"/>
  <c r="AK481" i="10" s="1"/>
  <c r="AM489" i="10"/>
  <c r="AO489" i="10" s="1"/>
  <c r="AK489" i="10" s="1"/>
  <c r="AM497" i="10"/>
  <c r="AO497" i="10" s="1"/>
  <c r="AK497" i="10" s="1"/>
  <c r="AM505" i="10"/>
  <c r="AO505" i="10" s="1"/>
  <c r="AK505" i="10" s="1"/>
  <c r="AM513" i="10"/>
  <c r="AO513" i="10" s="1"/>
  <c r="AK513" i="10" s="1"/>
  <c r="AM521" i="10"/>
  <c r="AO521" i="10" s="1"/>
  <c r="AK521" i="10" s="1"/>
  <c r="AM529" i="10"/>
  <c r="AO529" i="10" s="1"/>
  <c r="AK529" i="10" s="1"/>
  <c r="AM537" i="10"/>
  <c r="AO537" i="10" s="1"/>
  <c r="AK537" i="10" s="1"/>
  <c r="AM545" i="10"/>
  <c r="AO545" i="10" s="1"/>
  <c r="AK545" i="10" s="1"/>
  <c r="AM553" i="10"/>
  <c r="AO553" i="10" s="1"/>
  <c r="AK553" i="10" s="1"/>
  <c r="AM561" i="10"/>
  <c r="AO561" i="10" s="1"/>
  <c r="AK561" i="10" s="1"/>
  <c r="AM569" i="10"/>
  <c r="AO569" i="10" s="1"/>
  <c r="AK569" i="10" s="1"/>
  <c r="AM577" i="10"/>
  <c r="AO577" i="10" s="1"/>
  <c r="AK577" i="10" s="1"/>
  <c r="AM585" i="10"/>
  <c r="AO585" i="10" s="1"/>
  <c r="AK585" i="10" s="1"/>
  <c r="AM593" i="10"/>
  <c r="AO593" i="10" s="1"/>
  <c r="AK593" i="10" s="1"/>
  <c r="AM601" i="10"/>
  <c r="AO601" i="10" s="1"/>
  <c r="AK601" i="10" s="1"/>
  <c r="AM609" i="10"/>
  <c r="AO609" i="10" s="1"/>
  <c r="AK609" i="10" s="1"/>
  <c r="AM617" i="10"/>
  <c r="AO617" i="10" s="1"/>
  <c r="AK617" i="10" s="1"/>
  <c r="AM26" i="10"/>
  <c r="AM34" i="10"/>
  <c r="AM42" i="10"/>
  <c r="AM50" i="10"/>
  <c r="AM58" i="10"/>
  <c r="AM66" i="10"/>
  <c r="AM74" i="10"/>
  <c r="AM82" i="10"/>
  <c r="AM90" i="10"/>
  <c r="AO90" i="10" s="1"/>
  <c r="AK90" i="10" s="1"/>
  <c r="AM98" i="10"/>
  <c r="AO98" i="10" s="1"/>
  <c r="AK98" i="10" s="1"/>
  <c r="AM106" i="10"/>
  <c r="AO106" i="10" s="1"/>
  <c r="AK106" i="10" s="1"/>
  <c r="AM114" i="10"/>
  <c r="AO114" i="10" s="1"/>
  <c r="AK114" i="10" s="1"/>
  <c r="AM122" i="10"/>
  <c r="AO122" i="10" s="1"/>
  <c r="AK122" i="10" s="1"/>
  <c r="AM130" i="10"/>
  <c r="AO130" i="10" s="1"/>
  <c r="AK130" i="10" s="1"/>
  <c r="AM138" i="10"/>
  <c r="AO138" i="10" s="1"/>
  <c r="AK138" i="10" s="1"/>
  <c r="AM146" i="10"/>
  <c r="AO146" i="10" s="1"/>
  <c r="AK146" i="10" s="1"/>
  <c r="AM154" i="10"/>
  <c r="AO154" i="10" s="1"/>
  <c r="AK154" i="10" s="1"/>
  <c r="AM162" i="10"/>
  <c r="AO162" i="10" s="1"/>
  <c r="AK162" i="10" s="1"/>
  <c r="AM170" i="10"/>
  <c r="AO170" i="10" s="1"/>
  <c r="AK170" i="10" s="1"/>
  <c r="AM178" i="10"/>
  <c r="AO178" i="10" s="1"/>
  <c r="AK178" i="10" s="1"/>
  <c r="AM186" i="10"/>
  <c r="AO186" i="10" s="1"/>
  <c r="AK186" i="10" s="1"/>
  <c r="AM194" i="10"/>
  <c r="AO194" i="10" s="1"/>
  <c r="AK194" i="10" s="1"/>
  <c r="AM202" i="10"/>
  <c r="AO202" i="10" s="1"/>
  <c r="AK202" i="10" s="1"/>
  <c r="AM210" i="10"/>
  <c r="AO210" i="10" s="1"/>
  <c r="AK210" i="10" s="1"/>
  <c r="AM218" i="10"/>
  <c r="AM226" i="10"/>
  <c r="AM234" i="10"/>
  <c r="AM242" i="10"/>
  <c r="AM250" i="10"/>
  <c r="AM258" i="10"/>
  <c r="AM266" i="10"/>
  <c r="AM274" i="10"/>
  <c r="AM282" i="10"/>
  <c r="AO282" i="10" s="1"/>
  <c r="AK282" i="10" s="1"/>
  <c r="AM290" i="10"/>
  <c r="AM298" i="10"/>
  <c r="AO298" i="10" s="1"/>
  <c r="AK298" i="10" s="1"/>
  <c r="AM306" i="10"/>
  <c r="AO306" i="10" s="1"/>
  <c r="AK306" i="10" s="1"/>
  <c r="AM314" i="10"/>
  <c r="AM322" i="10"/>
  <c r="AM330" i="10"/>
  <c r="AO330" i="10" s="1"/>
  <c r="AK330" i="10" s="1"/>
  <c r="AM338" i="10"/>
  <c r="AM346" i="10"/>
  <c r="AM354" i="10"/>
  <c r="AM362" i="10"/>
  <c r="AM370" i="10"/>
  <c r="AM378" i="10"/>
  <c r="AM386" i="10"/>
  <c r="AM394" i="10"/>
  <c r="AM402" i="10"/>
  <c r="AM410" i="10"/>
  <c r="AM418" i="10"/>
  <c r="AM426" i="10"/>
  <c r="AM434" i="10"/>
  <c r="AM442" i="10"/>
  <c r="AM450" i="10"/>
  <c r="AO450" i="10" s="1"/>
  <c r="AK450" i="10" s="1"/>
  <c r="AM458" i="10"/>
  <c r="AO458" i="10" s="1"/>
  <c r="AK458" i="10" s="1"/>
  <c r="AM466" i="10"/>
  <c r="AO466" i="10" s="1"/>
  <c r="AK466" i="10" s="1"/>
  <c r="AM474" i="10"/>
  <c r="AO474" i="10" s="1"/>
  <c r="AK474" i="10" s="1"/>
  <c r="AM482" i="10"/>
  <c r="AM490" i="10"/>
  <c r="AM498" i="10"/>
  <c r="AM506" i="10"/>
  <c r="AM514" i="10"/>
  <c r="AM522" i="10"/>
  <c r="AM530" i="10"/>
  <c r="AM538" i="10"/>
  <c r="AM546" i="10"/>
  <c r="AM554" i="10"/>
  <c r="AM562" i="10"/>
  <c r="AM570" i="10"/>
  <c r="AM578" i="10"/>
  <c r="AM586" i="10"/>
  <c r="AM594" i="10"/>
  <c r="AM602" i="10"/>
  <c r="AM610" i="10"/>
  <c r="AM618" i="10"/>
  <c r="AM27" i="10"/>
  <c r="AM35" i="10"/>
  <c r="AM43" i="10"/>
  <c r="AM51" i="10"/>
  <c r="AO51" i="10" s="1"/>
  <c r="AK51" i="10" s="1"/>
  <c r="AM59" i="10"/>
  <c r="AM67" i="10"/>
  <c r="AO67" i="10" s="1"/>
  <c r="AK67" i="10" s="1"/>
  <c r="AM75" i="10"/>
  <c r="AM83" i="10"/>
  <c r="AM91" i="10"/>
  <c r="AM99" i="10"/>
  <c r="AM107" i="10"/>
  <c r="AM115" i="10"/>
  <c r="AM123" i="10"/>
  <c r="AM131" i="10"/>
  <c r="AM139" i="10"/>
  <c r="AO139" i="10" s="1"/>
  <c r="AK139" i="10" s="1"/>
  <c r="AM147" i="10"/>
  <c r="AO147" i="10" s="1"/>
  <c r="AK147" i="10" s="1"/>
  <c r="AM155" i="10"/>
  <c r="AO155" i="10" s="1"/>
  <c r="AK155" i="10" s="1"/>
  <c r="AM163" i="10"/>
  <c r="AO163" i="10" s="1"/>
  <c r="AK163" i="10" s="1"/>
  <c r="AM171" i="10"/>
  <c r="AO171" i="10" s="1"/>
  <c r="AK171" i="10" s="1"/>
  <c r="AM179" i="10"/>
  <c r="AO179" i="10" s="1"/>
  <c r="AK179" i="10" s="1"/>
  <c r="AM187" i="10"/>
  <c r="AO187" i="10" s="1"/>
  <c r="AK187" i="10" s="1"/>
  <c r="AM195" i="10"/>
  <c r="AM203" i="10"/>
  <c r="AM211" i="10"/>
  <c r="AO211" i="10" s="1"/>
  <c r="AK211" i="10" s="1"/>
  <c r="AM219" i="10"/>
  <c r="AO219" i="10" s="1"/>
  <c r="AK219" i="10" s="1"/>
  <c r="AM227" i="10"/>
  <c r="AO227" i="10" s="1"/>
  <c r="AK227" i="10" s="1"/>
  <c r="AM235" i="10"/>
  <c r="AO235" i="10" s="1"/>
  <c r="AK235" i="10" s="1"/>
  <c r="AM243" i="10"/>
  <c r="AO243" i="10" s="1"/>
  <c r="AK243" i="10" s="1"/>
  <c r="AM251" i="10"/>
  <c r="AO251" i="10" s="1"/>
  <c r="AK251" i="10" s="1"/>
  <c r="AM259" i="10"/>
  <c r="AO259" i="10" s="1"/>
  <c r="AK259" i="10" s="1"/>
  <c r="AM267" i="10"/>
  <c r="AO267" i="10" s="1"/>
  <c r="AK267" i="10" s="1"/>
  <c r="AM275" i="10"/>
  <c r="AO275" i="10" s="1"/>
  <c r="AK275" i="10" s="1"/>
  <c r="AM283" i="10"/>
  <c r="AO283" i="10" s="1"/>
  <c r="AK283" i="10" s="1"/>
  <c r="AM291" i="10"/>
  <c r="AM299" i="10"/>
  <c r="AO299" i="10" s="1"/>
  <c r="AK299" i="10" s="1"/>
  <c r="AM307" i="10"/>
  <c r="AM315" i="10"/>
  <c r="AM323" i="10"/>
  <c r="AM331" i="10"/>
  <c r="AM339" i="10"/>
  <c r="AO339" i="10" s="1"/>
  <c r="AK339" i="10" s="1"/>
  <c r="AM347" i="10"/>
  <c r="AO347" i="10" s="1"/>
  <c r="AK347" i="10" s="1"/>
  <c r="AM355" i="10"/>
  <c r="AO355" i="10" s="1"/>
  <c r="AK355" i="10" s="1"/>
  <c r="AM363" i="10"/>
  <c r="AO363" i="10" s="1"/>
  <c r="AK363" i="10" s="1"/>
  <c r="AM371" i="10"/>
  <c r="AO371" i="10" s="1"/>
  <c r="AK371" i="10" s="1"/>
  <c r="AM379" i="10"/>
  <c r="AO379" i="10" s="1"/>
  <c r="AK379" i="10" s="1"/>
  <c r="AM387" i="10"/>
  <c r="AO387" i="10" s="1"/>
  <c r="AK387" i="10" s="1"/>
  <c r="AM395" i="10"/>
  <c r="AO395" i="10" s="1"/>
  <c r="AK395" i="10" s="1"/>
  <c r="AM403" i="10"/>
  <c r="AO403" i="10" s="1"/>
  <c r="AK403" i="10" s="1"/>
  <c r="AM411" i="10"/>
  <c r="AO411" i="10" s="1"/>
  <c r="AK411" i="10" s="1"/>
  <c r="AM419" i="10"/>
  <c r="AO419" i="10" s="1"/>
  <c r="AK419" i="10" s="1"/>
  <c r="AM427" i="10"/>
  <c r="AO427" i="10" s="1"/>
  <c r="AK427" i="10" s="1"/>
  <c r="AM435" i="10"/>
  <c r="AO435" i="10" s="1"/>
  <c r="AK435" i="10" s="1"/>
  <c r="AM443" i="10"/>
  <c r="AO443" i="10" s="1"/>
  <c r="AK443" i="10" s="1"/>
  <c r="AM451" i="10"/>
  <c r="AO451" i="10" s="1"/>
  <c r="AK451" i="10" s="1"/>
  <c r="AM459" i="10"/>
  <c r="AM467" i="10"/>
  <c r="AM475" i="10"/>
  <c r="AM483" i="10"/>
  <c r="AM491" i="10"/>
  <c r="AM499" i="10"/>
  <c r="AM507" i="10"/>
  <c r="AM515" i="10"/>
  <c r="AM523" i="10"/>
  <c r="AM531" i="10"/>
  <c r="AM539" i="10"/>
  <c r="AM547" i="10"/>
  <c r="AM555" i="10"/>
  <c r="AM563" i="10"/>
  <c r="AM571" i="10"/>
  <c r="AM579" i="10"/>
  <c r="AM587" i="10"/>
  <c r="AM595" i="10"/>
  <c r="AM603" i="10"/>
  <c r="AO603" i="10" s="1"/>
  <c r="AK603" i="10" s="1"/>
  <c r="AM611" i="10"/>
  <c r="AM619" i="10"/>
  <c r="AO619" i="10" s="1"/>
  <c r="AK619" i="10" s="1"/>
  <c r="AM28" i="10"/>
  <c r="AM36" i="10"/>
  <c r="AM44" i="10"/>
  <c r="AM52" i="10"/>
  <c r="AM60" i="10"/>
  <c r="AM68" i="10"/>
  <c r="AM76" i="10"/>
  <c r="AM84" i="10"/>
  <c r="AM92" i="10"/>
  <c r="AM100" i="10"/>
  <c r="AM108" i="10"/>
  <c r="AO108" i="10" s="1"/>
  <c r="AK108" i="10" s="1"/>
  <c r="AM116" i="10"/>
  <c r="AM124" i="10"/>
  <c r="AM132" i="10"/>
  <c r="AM140" i="10"/>
  <c r="AM148" i="10"/>
  <c r="AM156" i="10"/>
  <c r="AM164" i="10"/>
  <c r="AM172" i="10"/>
  <c r="AM180" i="10"/>
  <c r="AM188" i="10"/>
  <c r="AM196" i="10"/>
  <c r="AM204" i="10"/>
  <c r="AM212" i="10"/>
  <c r="AM220" i="10"/>
  <c r="AM228" i="10"/>
  <c r="AM236" i="10"/>
  <c r="AM244" i="10"/>
  <c r="AM252" i="10"/>
  <c r="AM260" i="10"/>
  <c r="AM268" i="10"/>
  <c r="AM276" i="10"/>
  <c r="AM284" i="10"/>
  <c r="AO284" i="10" s="1"/>
  <c r="AK284" i="10" s="1"/>
  <c r="AM292" i="10"/>
  <c r="AO292" i="10" s="1"/>
  <c r="AK292" i="10" s="1"/>
  <c r="AM300" i="10"/>
  <c r="AM308" i="10"/>
  <c r="AO308" i="10" s="1"/>
  <c r="AK308" i="10" s="1"/>
  <c r="AM316" i="10"/>
  <c r="AO316" i="10" s="1"/>
  <c r="AK316" i="10" s="1"/>
  <c r="AM324" i="10"/>
  <c r="AO324" i="10" s="1"/>
  <c r="AK324" i="10" s="1"/>
  <c r="AM332" i="10"/>
  <c r="AO332" i="10" s="1"/>
  <c r="AK332" i="10" s="1"/>
  <c r="AM340" i="10"/>
  <c r="AO340" i="10" s="1"/>
  <c r="AK340" i="10" s="1"/>
  <c r="AM348" i="10"/>
  <c r="AO348" i="10" s="1"/>
  <c r="AK348" i="10" s="1"/>
  <c r="AM356" i="10"/>
  <c r="AO356" i="10" s="1"/>
  <c r="AK356" i="10" s="1"/>
  <c r="AM364" i="10"/>
  <c r="AO364" i="10" s="1"/>
  <c r="AK364" i="10" s="1"/>
  <c r="AM372" i="10"/>
  <c r="AO372" i="10" s="1"/>
  <c r="AK372" i="10" s="1"/>
  <c r="AM380" i="10"/>
  <c r="AO380" i="10" s="1"/>
  <c r="AK380" i="10" s="1"/>
  <c r="AM388" i="10"/>
  <c r="AO388" i="10" s="1"/>
  <c r="AK388" i="10" s="1"/>
  <c r="AM396" i="10"/>
  <c r="AO396" i="10" s="1"/>
  <c r="AK396" i="10" s="1"/>
  <c r="AM404" i="10"/>
  <c r="AO404" i="10" s="1"/>
  <c r="AK404" i="10" s="1"/>
  <c r="AM412" i="10"/>
  <c r="AO412" i="10" s="1"/>
  <c r="AK412" i="10" s="1"/>
  <c r="AM420" i="10"/>
  <c r="AO420" i="10" s="1"/>
  <c r="AK420" i="10" s="1"/>
  <c r="AM428" i="10"/>
  <c r="AO428" i="10" s="1"/>
  <c r="AK428" i="10" s="1"/>
  <c r="AM436" i="10"/>
  <c r="AO436" i="10" s="1"/>
  <c r="AK436" i="10" s="1"/>
  <c r="AM444" i="10"/>
  <c r="AO444" i="10" s="1"/>
  <c r="AK444" i="10" s="1"/>
  <c r="AM452" i="10"/>
  <c r="AO452" i="10" s="1"/>
  <c r="AK452" i="10" s="1"/>
  <c r="AM460" i="10"/>
  <c r="AO460" i="10" s="1"/>
  <c r="AK460" i="10" s="1"/>
  <c r="AM468" i="10"/>
  <c r="AO468" i="10" s="1"/>
  <c r="AK468" i="10" s="1"/>
  <c r="AM476" i="10"/>
  <c r="AO476" i="10" s="1"/>
  <c r="AK476" i="10" s="1"/>
  <c r="AM484" i="10"/>
  <c r="AO484" i="10" s="1"/>
  <c r="AK484" i="10" s="1"/>
  <c r="AM492" i="10"/>
  <c r="AO492" i="10" s="1"/>
  <c r="AK492" i="10" s="1"/>
  <c r="AM500" i="10"/>
  <c r="AO500" i="10" s="1"/>
  <c r="AK500" i="10" s="1"/>
  <c r="AM508" i="10"/>
  <c r="AO508" i="10" s="1"/>
  <c r="AK508" i="10" s="1"/>
  <c r="AM516" i="10"/>
  <c r="AO516" i="10" s="1"/>
  <c r="AK516" i="10" s="1"/>
  <c r="AM524" i="10"/>
  <c r="AO524" i="10" s="1"/>
  <c r="AK524" i="10" s="1"/>
  <c r="AM532" i="10"/>
  <c r="AO532" i="10" s="1"/>
  <c r="AK532" i="10" s="1"/>
  <c r="AM29" i="10"/>
  <c r="AO29" i="10" s="1"/>
  <c r="AK29" i="10" s="1"/>
  <c r="AM37" i="10"/>
  <c r="AO37" i="10" s="1"/>
  <c r="AK37" i="10" s="1"/>
  <c r="AM45" i="10"/>
  <c r="AO45" i="10" s="1"/>
  <c r="AK45" i="10" s="1"/>
  <c r="AM53" i="10"/>
  <c r="AO53" i="10" s="1"/>
  <c r="AK53" i="10" s="1"/>
  <c r="AM61" i="10"/>
  <c r="AO61" i="10" s="1"/>
  <c r="AK61" i="10" s="1"/>
  <c r="AM69" i="10"/>
  <c r="AO69" i="10" s="1"/>
  <c r="AK69" i="10" s="1"/>
  <c r="AM77" i="10"/>
  <c r="AO77" i="10" s="1"/>
  <c r="AK77" i="10" s="1"/>
  <c r="AM85" i="10"/>
  <c r="AM93" i="10"/>
  <c r="AO93" i="10" s="1"/>
  <c r="AK93" i="10" s="1"/>
  <c r="AM101" i="10"/>
  <c r="AO101" i="10" s="1"/>
  <c r="AK101" i="10" s="1"/>
  <c r="AM109" i="10"/>
  <c r="AO109" i="10" s="1"/>
  <c r="AK109" i="10" s="1"/>
  <c r="AM117" i="10"/>
  <c r="AO117" i="10" s="1"/>
  <c r="AK117" i="10" s="1"/>
  <c r="AM125" i="10"/>
  <c r="AM133" i="10"/>
  <c r="AO133" i="10" s="1"/>
  <c r="AK133" i="10" s="1"/>
  <c r="AM141" i="10"/>
  <c r="AO141" i="10" s="1"/>
  <c r="AK141" i="10" s="1"/>
  <c r="AM149" i="10"/>
  <c r="AO149" i="10" s="1"/>
  <c r="AK149" i="10" s="1"/>
  <c r="AM157" i="10"/>
  <c r="AM165" i="10"/>
  <c r="AO165" i="10" s="1"/>
  <c r="AK165" i="10" s="1"/>
  <c r="AM173" i="10"/>
  <c r="AO173" i="10" s="1"/>
  <c r="AK173" i="10" s="1"/>
  <c r="AM181" i="10"/>
  <c r="AO181" i="10" s="1"/>
  <c r="AK181" i="10" s="1"/>
  <c r="AM189" i="10"/>
  <c r="AO189" i="10" s="1"/>
  <c r="AK189" i="10" s="1"/>
  <c r="AM197" i="10"/>
  <c r="AO197" i="10" s="1"/>
  <c r="AK197" i="10" s="1"/>
  <c r="AM205" i="10"/>
  <c r="AO205" i="10" s="1"/>
  <c r="AK205" i="10" s="1"/>
  <c r="AM213" i="10"/>
  <c r="AO213" i="10" s="1"/>
  <c r="AK213" i="10" s="1"/>
  <c r="AM221" i="10"/>
  <c r="AM229" i="10"/>
  <c r="AM237" i="10"/>
  <c r="AO237" i="10" s="1"/>
  <c r="AK237" i="10" s="1"/>
  <c r="AM245" i="10"/>
  <c r="AO245" i="10" s="1"/>
  <c r="AK245" i="10" s="1"/>
  <c r="AM253" i="10"/>
  <c r="AM261" i="10"/>
  <c r="AO261" i="10" s="1"/>
  <c r="AK261" i="10" s="1"/>
  <c r="AM269" i="10"/>
  <c r="AM277" i="10"/>
  <c r="AM285" i="10"/>
  <c r="AM293" i="10"/>
  <c r="AM301" i="10"/>
  <c r="AM309" i="10"/>
  <c r="AM317" i="10"/>
  <c r="AM325" i="10"/>
  <c r="AO325" i="10" s="1"/>
  <c r="AK325" i="10" s="1"/>
  <c r="AM333" i="10"/>
  <c r="AO333" i="10" s="1"/>
  <c r="AK333" i="10" s="1"/>
  <c r="AM341" i="10"/>
  <c r="AO341" i="10" s="1"/>
  <c r="AK341" i="10" s="1"/>
  <c r="AM349" i="10"/>
  <c r="AO349" i="10" s="1"/>
  <c r="AK349" i="10" s="1"/>
  <c r="AM357" i="10"/>
  <c r="AM365" i="10"/>
  <c r="AO365" i="10" s="1"/>
  <c r="AK365" i="10" s="1"/>
  <c r="AM373" i="10"/>
  <c r="AO373" i="10" s="1"/>
  <c r="AK373" i="10" s="1"/>
  <c r="AM381" i="10"/>
  <c r="AO381" i="10" s="1"/>
  <c r="AK381" i="10" s="1"/>
  <c r="AM389" i="10"/>
  <c r="AM397" i="10"/>
  <c r="AO397" i="10" s="1"/>
  <c r="AK397" i="10" s="1"/>
  <c r="AM405" i="10"/>
  <c r="AO405" i="10" s="1"/>
  <c r="AK405" i="10" s="1"/>
  <c r="AM413" i="10"/>
  <c r="AO413" i="10" s="1"/>
  <c r="AK413" i="10" s="1"/>
  <c r="AM421" i="10"/>
  <c r="AM429" i="10"/>
  <c r="AO429" i="10" s="1"/>
  <c r="AK429" i="10" s="1"/>
  <c r="AM437" i="10"/>
  <c r="AO437" i="10" s="1"/>
  <c r="AK437" i="10" s="1"/>
  <c r="AM445" i="10"/>
  <c r="AO445" i="10" s="1"/>
  <c r="AK445" i="10" s="1"/>
  <c r="AM453" i="10"/>
  <c r="AO453" i="10" s="1"/>
  <c r="AK453" i="10" s="1"/>
  <c r="AM461" i="10"/>
  <c r="AO461" i="10" s="1"/>
  <c r="AK461" i="10" s="1"/>
  <c r="AM469" i="10"/>
  <c r="AM477" i="10"/>
  <c r="AO477" i="10" s="1"/>
  <c r="AK477" i="10" s="1"/>
  <c r="AM485" i="10"/>
  <c r="AO485" i="10" s="1"/>
  <c r="AK485" i="10" s="1"/>
  <c r="AM493" i="10"/>
  <c r="AO493" i="10" s="1"/>
  <c r="AK493" i="10" s="1"/>
  <c r="AM501" i="10"/>
  <c r="AO501" i="10" s="1"/>
  <c r="AK501" i="10" s="1"/>
  <c r="AM509" i="10"/>
  <c r="AO509" i="10" s="1"/>
  <c r="AK509" i="10" s="1"/>
  <c r="AM517" i="10"/>
  <c r="AO517" i="10" s="1"/>
  <c r="AK517" i="10" s="1"/>
  <c r="AM525" i="10"/>
  <c r="AO525" i="10" s="1"/>
  <c r="AK525" i="10" s="1"/>
  <c r="AM533" i="10"/>
  <c r="AO533" i="10" s="1"/>
  <c r="AK533" i="10" s="1"/>
  <c r="AM541" i="10"/>
  <c r="AO541" i="10" s="1"/>
  <c r="AK541" i="10" s="1"/>
  <c r="AM549" i="10"/>
  <c r="AO549" i="10" s="1"/>
  <c r="AK549" i="10" s="1"/>
  <c r="AM557" i="10"/>
  <c r="AO557" i="10" s="1"/>
  <c r="AK557" i="10" s="1"/>
  <c r="AM565" i="10"/>
  <c r="AO565" i="10" s="1"/>
  <c r="AK565" i="10" s="1"/>
  <c r="AM573" i="10"/>
  <c r="AO573" i="10" s="1"/>
  <c r="AK573" i="10" s="1"/>
  <c r="AM581" i="10"/>
  <c r="AO581" i="10" s="1"/>
  <c r="AK581" i="10" s="1"/>
  <c r="AM589" i="10"/>
  <c r="AO589" i="10" s="1"/>
  <c r="AK589" i="10" s="1"/>
  <c r="AM597" i="10"/>
  <c r="AO597" i="10" s="1"/>
  <c r="AK597" i="10" s="1"/>
  <c r="AM605" i="10"/>
  <c r="AO605" i="10" s="1"/>
  <c r="AK605" i="10" s="1"/>
  <c r="AM613" i="10"/>
  <c r="AO613" i="10" s="1"/>
  <c r="AK613" i="10" s="1"/>
  <c r="AM621" i="10"/>
  <c r="AM31" i="10"/>
  <c r="AO31" i="10" s="1"/>
  <c r="AK31" i="10" s="1"/>
  <c r="AM39" i="10"/>
  <c r="AO39" i="10" s="1"/>
  <c r="AK39" i="10" s="1"/>
  <c r="AM47" i="10"/>
  <c r="AO47" i="10" s="1"/>
  <c r="AK47" i="10" s="1"/>
  <c r="AM55" i="10"/>
  <c r="AO55" i="10" s="1"/>
  <c r="AK55" i="10" s="1"/>
  <c r="AM63" i="10"/>
  <c r="AO63" i="10" s="1"/>
  <c r="AK63" i="10" s="1"/>
  <c r="AM71" i="10"/>
  <c r="AO71" i="10" s="1"/>
  <c r="AK71" i="10" s="1"/>
  <c r="AM79" i="10"/>
  <c r="AO79" i="10" s="1"/>
  <c r="AK79" i="10" s="1"/>
  <c r="AM87" i="10"/>
  <c r="AO87" i="10" s="1"/>
  <c r="AK87" i="10" s="1"/>
  <c r="AM95" i="10"/>
  <c r="AO95" i="10" s="1"/>
  <c r="AK95" i="10" s="1"/>
  <c r="AM103" i="10"/>
  <c r="AO103" i="10" s="1"/>
  <c r="AK103" i="10" s="1"/>
  <c r="AM111" i="10"/>
  <c r="AM119" i="10"/>
  <c r="AO119" i="10" s="1"/>
  <c r="AK119" i="10" s="1"/>
  <c r="AM127" i="10"/>
  <c r="AO127" i="10" s="1"/>
  <c r="AK127" i="10" s="1"/>
  <c r="AM135" i="10"/>
  <c r="AO135" i="10" s="1"/>
  <c r="AK135" i="10" s="1"/>
  <c r="AM143" i="10"/>
  <c r="AO143" i="10" s="1"/>
  <c r="AK143" i="10" s="1"/>
  <c r="AM151" i="10"/>
  <c r="AO151" i="10" s="1"/>
  <c r="AK151" i="10" s="1"/>
  <c r="AM159" i="10"/>
  <c r="AO159" i="10" s="1"/>
  <c r="AK159" i="10" s="1"/>
  <c r="AM167" i="10"/>
  <c r="AO167" i="10" s="1"/>
  <c r="AK167" i="10" s="1"/>
  <c r="AM175" i="10"/>
  <c r="AO175" i="10" s="1"/>
  <c r="AK175" i="10" s="1"/>
  <c r="AM183" i="10"/>
  <c r="AO183" i="10" s="1"/>
  <c r="AK183" i="10" s="1"/>
  <c r="AM191" i="10"/>
  <c r="AO191" i="10" s="1"/>
  <c r="AK191" i="10" s="1"/>
  <c r="AM199" i="10"/>
  <c r="AO199" i="10" s="1"/>
  <c r="AK199" i="10" s="1"/>
  <c r="AM207" i="10"/>
  <c r="AO207" i="10" s="1"/>
  <c r="AK207" i="10" s="1"/>
  <c r="AM215" i="10"/>
  <c r="AO215" i="10" s="1"/>
  <c r="AK215" i="10" s="1"/>
  <c r="AM30" i="10"/>
  <c r="AM94" i="10"/>
  <c r="AO94" i="10" s="1"/>
  <c r="AK94" i="10" s="1"/>
  <c r="AM158" i="10"/>
  <c r="AO158" i="10" s="1"/>
  <c r="AK158" i="10" s="1"/>
  <c r="AM222" i="10"/>
  <c r="AO222" i="10" s="1"/>
  <c r="AK222" i="10" s="1"/>
  <c r="AM254" i="10"/>
  <c r="AO254" i="10" s="1"/>
  <c r="AK254" i="10" s="1"/>
  <c r="AM286" i="10"/>
  <c r="AM318" i="10"/>
  <c r="AM350" i="10"/>
  <c r="AO350" i="10" s="1"/>
  <c r="AK350" i="10" s="1"/>
  <c r="AM382" i="10"/>
  <c r="AO382" i="10" s="1"/>
  <c r="AK382" i="10" s="1"/>
  <c r="AM414" i="10"/>
  <c r="AO414" i="10" s="1"/>
  <c r="AK414" i="10" s="1"/>
  <c r="AM446" i="10"/>
  <c r="AO446" i="10" s="1"/>
  <c r="AK446" i="10" s="1"/>
  <c r="AM478" i="10"/>
  <c r="AO478" i="10" s="1"/>
  <c r="AK478" i="10" s="1"/>
  <c r="AM510" i="10"/>
  <c r="AO510" i="10" s="1"/>
  <c r="AK510" i="10" s="1"/>
  <c r="AM540" i="10"/>
  <c r="AO540" i="10" s="1"/>
  <c r="AK540" i="10" s="1"/>
  <c r="AM559" i="10"/>
  <c r="AO559" i="10" s="1"/>
  <c r="AK559" i="10" s="1"/>
  <c r="AM582" i="10"/>
  <c r="AO582" i="10" s="1"/>
  <c r="AK582" i="10" s="1"/>
  <c r="AM604" i="10"/>
  <c r="AO604" i="10" s="1"/>
  <c r="AK604" i="10" s="1"/>
  <c r="AM23" i="10"/>
  <c r="AO23" i="10" s="1"/>
  <c r="AK23" i="10" s="1"/>
  <c r="AM38" i="10"/>
  <c r="AO38" i="10" s="1"/>
  <c r="AK38" i="10" s="1"/>
  <c r="AM102" i="10"/>
  <c r="AM166" i="10"/>
  <c r="AO166" i="10" s="1"/>
  <c r="AK166" i="10" s="1"/>
  <c r="AM223" i="10"/>
  <c r="AO223" i="10" s="1"/>
  <c r="AK223" i="10" s="1"/>
  <c r="AM255" i="10"/>
  <c r="AO255" i="10" s="1"/>
  <c r="AK255" i="10" s="1"/>
  <c r="AM287" i="10"/>
  <c r="AM319" i="10"/>
  <c r="AM351" i="10"/>
  <c r="AM383" i="10"/>
  <c r="AM415" i="10"/>
  <c r="AM447" i="10"/>
  <c r="AM479" i="10"/>
  <c r="AM511" i="10"/>
  <c r="AO511" i="10" s="1"/>
  <c r="AK511" i="10" s="1"/>
  <c r="AM542" i="10"/>
  <c r="AO542" i="10" s="1"/>
  <c r="AK542" i="10" s="1"/>
  <c r="AM564" i="10"/>
  <c r="AO564" i="10" s="1"/>
  <c r="AK564" i="10" s="1"/>
  <c r="AM583" i="10"/>
  <c r="AM606" i="10"/>
  <c r="AM46" i="10"/>
  <c r="AM110" i="10"/>
  <c r="AO110" i="10" s="1"/>
  <c r="AK110" i="10" s="1"/>
  <c r="AM174" i="10"/>
  <c r="AO174" i="10" s="1"/>
  <c r="AK174" i="10" s="1"/>
  <c r="AM230" i="10"/>
  <c r="AO230" i="10" s="1"/>
  <c r="AK230" i="10" s="1"/>
  <c r="AM262" i="10"/>
  <c r="AO262" i="10" s="1"/>
  <c r="AK262" i="10" s="1"/>
  <c r="AM294" i="10"/>
  <c r="AO294" i="10" s="1"/>
  <c r="AK294" i="10" s="1"/>
  <c r="AM326" i="10"/>
  <c r="AM358" i="10"/>
  <c r="AO358" i="10" s="1"/>
  <c r="AK358" i="10" s="1"/>
  <c r="AM390" i="10"/>
  <c r="AO390" i="10" s="1"/>
  <c r="AK390" i="10" s="1"/>
  <c r="AM422" i="10"/>
  <c r="AO422" i="10" s="1"/>
  <c r="AK422" i="10" s="1"/>
  <c r="AM454" i="10"/>
  <c r="AM486" i="10"/>
  <c r="AO486" i="10" s="1"/>
  <c r="AK486" i="10" s="1"/>
  <c r="AM518" i="10"/>
  <c r="AO518" i="10" s="1"/>
  <c r="AK518" i="10" s="1"/>
  <c r="AM543" i="10"/>
  <c r="AM566" i="10"/>
  <c r="AO566" i="10" s="1"/>
  <c r="AK566" i="10" s="1"/>
  <c r="AM588" i="10"/>
  <c r="AO588" i="10" s="1"/>
  <c r="AK588" i="10" s="1"/>
  <c r="AM607" i="10"/>
  <c r="AO607" i="10" s="1"/>
  <c r="AK607" i="10" s="1"/>
  <c r="AM54" i="10"/>
  <c r="AM118" i="10"/>
  <c r="AO118" i="10" s="1"/>
  <c r="AK118" i="10" s="1"/>
  <c r="AM182" i="10"/>
  <c r="AO182" i="10" s="1"/>
  <c r="AK182" i="10" s="1"/>
  <c r="AM231" i="10"/>
  <c r="AO231" i="10" s="1"/>
  <c r="AK231" i="10" s="1"/>
  <c r="AM263" i="10"/>
  <c r="AO263" i="10" s="1"/>
  <c r="AK263" i="10" s="1"/>
  <c r="AM295" i="10"/>
  <c r="AM327" i="10"/>
  <c r="AM359" i="10"/>
  <c r="AM391" i="10"/>
  <c r="AM423" i="10"/>
  <c r="AM455" i="10"/>
  <c r="AM487" i="10"/>
  <c r="AM519" i="10"/>
  <c r="AM548" i="10"/>
  <c r="AO548" i="10" s="1"/>
  <c r="AK548" i="10" s="1"/>
  <c r="AM567" i="10"/>
  <c r="AM590" i="10"/>
  <c r="AM612" i="10"/>
  <c r="AO612" i="10" s="1"/>
  <c r="AK612" i="10" s="1"/>
  <c r="AM62" i="10"/>
  <c r="AM126" i="10"/>
  <c r="AO126" i="10" s="1"/>
  <c r="AK126" i="10" s="1"/>
  <c r="AM190" i="10"/>
  <c r="AO190" i="10" s="1"/>
  <c r="AK190" i="10" s="1"/>
  <c r="AM238" i="10"/>
  <c r="AO238" i="10" s="1"/>
  <c r="AK238" i="10" s="1"/>
  <c r="AM270" i="10"/>
  <c r="AO270" i="10" s="1"/>
  <c r="AK270" i="10" s="1"/>
  <c r="AM302" i="10"/>
  <c r="AO302" i="10" s="1"/>
  <c r="AK302" i="10" s="1"/>
  <c r="AM334" i="10"/>
  <c r="AM366" i="10"/>
  <c r="AM398" i="10"/>
  <c r="AM430" i="10"/>
  <c r="AM462" i="10"/>
  <c r="AO462" i="10" s="1"/>
  <c r="AK462" i="10" s="1"/>
  <c r="AM494" i="10"/>
  <c r="AO494" i="10" s="1"/>
  <c r="AK494" i="10" s="1"/>
  <c r="AM526" i="10"/>
  <c r="AO526" i="10" s="1"/>
  <c r="AK526" i="10" s="1"/>
  <c r="AM550" i="10"/>
  <c r="AO550" i="10" s="1"/>
  <c r="AK550" i="10" s="1"/>
  <c r="AM572" i="10"/>
  <c r="AO572" i="10" s="1"/>
  <c r="AK572" i="10" s="1"/>
  <c r="AM591" i="10"/>
  <c r="AO591" i="10" s="1"/>
  <c r="AK591" i="10" s="1"/>
  <c r="AM614" i="10"/>
  <c r="AM70" i="10"/>
  <c r="AO70" i="10" s="1"/>
  <c r="AK70" i="10" s="1"/>
  <c r="AM134" i="10"/>
  <c r="AO134" i="10" s="1"/>
  <c r="AK134" i="10" s="1"/>
  <c r="AM198" i="10"/>
  <c r="AO198" i="10" s="1"/>
  <c r="AK198" i="10" s="1"/>
  <c r="AM239" i="10"/>
  <c r="AO239" i="10" s="1"/>
  <c r="AK239" i="10" s="1"/>
  <c r="AM271" i="10"/>
  <c r="AO271" i="10" s="1"/>
  <c r="AK271" i="10" s="1"/>
  <c r="AM303" i="10"/>
  <c r="AM335" i="10"/>
  <c r="AM367" i="10"/>
  <c r="AM399" i="10"/>
  <c r="AM431" i="10"/>
  <c r="AM463" i="10"/>
  <c r="AM495" i="10"/>
  <c r="AO495" i="10" s="1"/>
  <c r="AK495" i="10" s="1"/>
  <c r="AM527" i="10"/>
  <c r="AO527" i="10" s="1"/>
  <c r="AK527" i="10" s="1"/>
  <c r="AM551" i="10"/>
  <c r="AM574" i="10"/>
  <c r="AO574" i="10" s="1"/>
  <c r="AK574" i="10" s="1"/>
  <c r="AM596" i="10"/>
  <c r="AO596" i="10" s="1"/>
  <c r="AK596" i="10" s="1"/>
  <c r="AM615" i="10"/>
  <c r="AO615" i="10" s="1"/>
  <c r="AK615" i="10" s="1"/>
  <c r="AM86" i="10"/>
  <c r="AO86" i="10" s="1"/>
  <c r="AK86" i="10" s="1"/>
  <c r="AM214" i="10"/>
  <c r="AO214" i="10" s="1"/>
  <c r="AK214" i="10" s="1"/>
  <c r="AM311" i="10"/>
  <c r="AM375" i="10"/>
  <c r="AO375" i="10" s="1"/>
  <c r="AK375" i="10" s="1"/>
  <c r="AM439" i="10"/>
  <c r="AO439" i="10" s="1"/>
  <c r="AK439" i="10" s="1"/>
  <c r="AM503" i="10"/>
  <c r="AM558" i="10"/>
  <c r="AO558" i="10" s="1"/>
  <c r="AK558" i="10" s="1"/>
  <c r="AM599" i="10"/>
  <c r="AO599" i="10" s="1"/>
  <c r="AK599" i="10" s="1"/>
  <c r="AM622" i="10"/>
  <c r="AM78" i="10"/>
  <c r="AO78" i="10" s="1"/>
  <c r="AK78" i="10" s="1"/>
  <c r="AM142" i="10"/>
  <c r="AO142" i="10" s="1"/>
  <c r="AK142" i="10" s="1"/>
  <c r="AM206" i="10"/>
  <c r="AO206" i="10" s="1"/>
  <c r="AK206" i="10" s="1"/>
  <c r="AM246" i="10"/>
  <c r="AO246" i="10" s="1"/>
  <c r="AK246" i="10" s="1"/>
  <c r="AM278" i="10"/>
  <c r="AM310" i="10"/>
  <c r="AO310" i="10" s="1"/>
  <c r="AK310" i="10" s="1"/>
  <c r="AM342" i="10"/>
  <c r="AO342" i="10" s="1"/>
  <c r="AK342" i="10" s="1"/>
  <c r="AM374" i="10"/>
  <c r="AO374" i="10" s="1"/>
  <c r="AK374" i="10" s="1"/>
  <c r="AM406" i="10"/>
  <c r="AO406" i="10" s="1"/>
  <c r="AK406" i="10" s="1"/>
  <c r="AM438" i="10"/>
  <c r="AO438" i="10" s="1"/>
  <c r="AK438" i="10" s="1"/>
  <c r="AM470" i="10"/>
  <c r="AO470" i="10" s="1"/>
  <c r="AK470" i="10" s="1"/>
  <c r="AM502" i="10"/>
  <c r="AO502" i="10" s="1"/>
  <c r="AK502" i="10" s="1"/>
  <c r="AM534" i="10"/>
  <c r="AO534" i="10" s="1"/>
  <c r="AK534" i="10" s="1"/>
  <c r="AM556" i="10"/>
  <c r="AO556" i="10" s="1"/>
  <c r="AK556" i="10" s="1"/>
  <c r="AM575" i="10"/>
  <c r="AO575" i="10" s="1"/>
  <c r="AK575" i="10" s="1"/>
  <c r="AM598" i="10"/>
  <c r="AM620" i="10"/>
  <c r="AO620" i="10" s="1"/>
  <c r="AK620" i="10" s="1"/>
  <c r="AM150" i="10"/>
  <c r="AO150" i="10" s="1"/>
  <c r="AK150" i="10" s="1"/>
  <c r="AM247" i="10"/>
  <c r="AO247" i="10" s="1"/>
  <c r="AK247" i="10" s="1"/>
  <c r="AM279" i="10"/>
  <c r="AO279" i="10" s="1"/>
  <c r="AK279" i="10" s="1"/>
  <c r="AM343" i="10"/>
  <c r="AO343" i="10" s="1"/>
  <c r="AK343" i="10" s="1"/>
  <c r="AM407" i="10"/>
  <c r="AO407" i="10" s="1"/>
  <c r="AK407" i="10" s="1"/>
  <c r="AM471" i="10"/>
  <c r="AM535" i="10"/>
  <c r="AM580" i="10"/>
  <c r="AO580" i="10" s="1"/>
  <c r="AK580" i="10" s="1"/>
  <c r="AK582" i="4"/>
  <c r="AL582" i="4"/>
  <c r="AL845" i="4"/>
  <c r="AK845" i="4"/>
  <c r="AP443" i="4"/>
  <c r="AM443" i="4"/>
  <c r="AO443" i="4"/>
  <c r="AN443" i="4"/>
  <c r="AK707" i="4"/>
  <c r="AL707" i="4"/>
  <c r="AO228" i="10" l="1"/>
  <c r="AK228" i="10" s="1"/>
  <c r="AO164" i="10"/>
  <c r="AK164" i="10" s="1"/>
  <c r="AO100" i="10"/>
  <c r="AK100" i="10" s="1"/>
  <c r="AO36" i="10"/>
  <c r="AK36" i="10" s="1"/>
  <c r="AO571" i="10"/>
  <c r="AK571" i="10" s="1"/>
  <c r="AO507" i="10"/>
  <c r="AK507" i="10" s="1"/>
  <c r="AO315" i="10"/>
  <c r="AK315" i="10" s="1"/>
  <c r="AO123" i="10"/>
  <c r="AK123" i="10" s="1"/>
  <c r="AO59" i="10"/>
  <c r="AK59" i="10" s="1"/>
  <c r="AO594" i="10"/>
  <c r="AK594" i="10" s="1"/>
  <c r="AO530" i="10"/>
  <c r="AK530" i="10" s="1"/>
  <c r="AO402" i="10"/>
  <c r="AK402" i="10" s="1"/>
  <c r="AO338" i="10"/>
  <c r="AK338" i="10" s="1"/>
  <c r="AO274" i="10"/>
  <c r="AK274" i="10" s="1"/>
  <c r="AO82" i="10"/>
  <c r="AK82" i="10" s="1"/>
  <c r="AO297" i="10"/>
  <c r="AK297" i="10" s="1"/>
  <c r="AO431" i="10"/>
  <c r="AK431" i="10" s="1"/>
  <c r="AO515" i="10"/>
  <c r="AK515" i="10" s="1"/>
  <c r="AO323" i="10"/>
  <c r="AK323" i="10" s="1"/>
  <c r="AO538" i="10"/>
  <c r="AK538" i="10" s="1"/>
  <c r="AO430" i="10"/>
  <c r="AK430" i="10" s="1"/>
  <c r="AO421" i="10"/>
  <c r="AK421" i="10" s="1"/>
  <c r="AO367" i="10"/>
  <c r="AK367" i="10" s="1"/>
  <c r="AO614" i="10"/>
  <c r="AK614" i="10" s="1"/>
  <c r="AO398" i="10"/>
  <c r="AK398" i="10" s="1"/>
  <c r="AO62" i="10"/>
  <c r="AK62" i="10" s="1"/>
  <c r="AO423" i="10"/>
  <c r="AK423" i="10" s="1"/>
  <c r="AO454" i="10"/>
  <c r="AK454" i="10" s="1"/>
  <c r="AO479" i="10"/>
  <c r="AK479" i="10" s="1"/>
  <c r="AO286" i="10"/>
  <c r="AK286" i="10" s="1"/>
  <c r="AO285" i="10"/>
  <c r="AK285" i="10" s="1"/>
  <c r="AO221" i="10"/>
  <c r="AK221" i="10" s="1"/>
  <c r="AO157" i="10"/>
  <c r="AK157" i="10" s="1"/>
  <c r="AO220" i="10"/>
  <c r="AK220" i="10" s="1"/>
  <c r="AO156" i="10"/>
  <c r="AK156" i="10" s="1"/>
  <c r="AO92" i="10"/>
  <c r="AK92" i="10" s="1"/>
  <c r="AO28" i="10"/>
  <c r="AK28" i="10" s="1"/>
  <c r="AO563" i="10"/>
  <c r="AK563" i="10" s="1"/>
  <c r="AO499" i="10"/>
  <c r="AK499" i="10" s="1"/>
  <c r="AO307" i="10"/>
  <c r="AK307" i="10" s="1"/>
  <c r="AO115" i="10"/>
  <c r="AK115" i="10" s="1"/>
  <c r="AO586" i="10"/>
  <c r="AK586" i="10" s="1"/>
  <c r="AO522" i="10"/>
  <c r="AK522" i="10" s="1"/>
  <c r="AO394" i="10"/>
  <c r="AK394" i="10" s="1"/>
  <c r="AO266" i="10"/>
  <c r="AK266" i="10" s="1"/>
  <c r="AO74" i="10"/>
  <c r="AK74" i="10" s="1"/>
  <c r="AO225" i="10"/>
  <c r="AK225" i="10" s="1"/>
  <c r="AO33" i="10"/>
  <c r="AK33" i="10" s="1"/>
  <c r="AO622" i="10"/>
  <c r="AK622" i="10" s="1"/>
  <c r="AO621" i="10"/>
  <c r="AK621" i="10" s="1"/>
  <c r="AO236" i="10"/>
  <c r="AK236" i="10" s="1"/>
  <c r="AO172" i="10"/>
  <c r="AK172" i="10" s="1"/>
  <c r="AO241" i="10"/>
  <c r="AK241" i="10" s="1"/>
  <c r="AO455" i="10"/>
  <c r="AK455" i="10" s="1"/>
  <c r="AO335" i="10"/>
  <c r="AK335" i="10" s="1"/>
  <c r="AO366" i="10"/>
  <c r="AK366" i="10" s="1"/>
  <c r="AO391" i="10"/>
  <c r="AK391" i="10" s="1"/>
  <c r="AO54" i="10"/>
  <c r="AK54" i="10" s="1"/>
  <c r="AO447" i="10"/>
  <c r="AK447" i="10" s="1"/>
  <c r="AO469" i="10"/>
  <c r="AK469" i="10" s="1"/>
  <c r="AO277" i="10"/>
  <c r="AK277" i="10" s="1"/>
  <c r="AO85" i="10"/>
  <c r="AK85" i="10" s="1"/>
  <c r="AO276" i="10"/>
  <c r="AK276" i="10" s="1"/>
  <c r="AO212" i="10"/>
  <c r="AK212" i="10" s="1"/>
  <c r="AO148" i="10"/>
  <c r="AK148" i="10" s="1"/>
  <c r="AO84" i="10"/>
  <c r="AK84" i="10" s="1"/>
  <c r="AO555" i="10"/>
  <c r="AK555" i="10" s="1"/>
  <c r="AO491" i="10"/>
  <c r="AK491" i="10" s="1"/>
  <c r="AO107" i="10"/>
  <c r="AK107" i="10" s="1"/>
  <c r="AO43" i="10"/>
  <c r="AK43" i="10" s="1"/>
  <c r="AO578" i="10"/>
  <c r="AK578" i="10" s="1"/>
  <c r="AO514" i="10"/>
  <c r="AK514" i="10" s="1"/>
  <c r="AO386" i="10"/>
  <c r="AK386" i="10" s="1"/>
  <c r="AO322" i="10"/>
  <c r="AK322" i="10" s="1"/>
  <c r="AO258" i="10"/>
  <c r="AK258" i="10" s="1"/>
  <c r="AO66" i="10"/>
  <c r="AK66" i="10" s="1"/>
  <c r="AO281" i="10"/>
  <c r="AK281" i="10" s="1"/>
  <c r="AO602" i="10"/>
  <c r="AK602" i="10" s="1"/>
  <c r="AO471" i="10"/>
  <c r="AK471" i="10" s="1"/>
  <c r="AO399" i="10"/>
  <c r="AK399" i="10" s="1"/>
  <c r="AO318" i="10"/>
  <c r="AK318" i="10" s="1"/>
  <c r="AO357" i="10"/>
  <c r="AK357" i="10" s="1"/>
  <c r="AO293" i="10"/>
  <c r="AK293" i="10" s="1"/>
  <c r="AO229" i="10"/>
  <c r="AK229" i="10" s="1"/>
  <c r="AO278" i="10"/>
  <c r="AK278" i="10" s="1"/>
  <c r="AO503" i="10"/>
  <c r="AK503" i="10" s="1"/>
  <c r="AO551" i="10"/>
  <c r="AK551" i="10" s="1"/>
  <c r="AO303" i="10"/>
  <c r="AK303" i="10" s="1"/>
  <c r="AO334" i="10"/>
  <c r="AK334" i="10" s="1"/>
  <c r="AO590" i="10"/>
  <c r="AK590" i="10" s="1"/>
  <c r="AO359" i="10"/>
  <c r="AK359" i="10" s="1"/>
  <c r="AO46" i="10"/>
  <c r="AK46" i="10" s="1"/>
  <c r="AO415" i="10"/>
  <c r="AK415" i="10" s="1"/>
  <c r="AO102" i="10"/>
  <c r="AK102" i="10" s="1"/>
  <c r="AO269" i="10"/>
  <c r="AK269" i="10" s="1"/>
  <c r="AO268" i="10"/>
  <c r="AK268" i="10" s="1"/>
  <c r="AO204" i="10"/>
  <c r="AK204" i="10" s="1"/>
  <c r="AO140" i="10"/>
  <c r="AK140" i="10" s="1"/>
  <c r="AO76" i="10"/>
  <c r="AK76" i="10" s="1"/>
  <c r="AO611" i="10"/>
  <c r="AK611" i="10" s="1"/>
  <c r="AO547" i="10"/>
  <c r="AK547" i="10" s="1"/>
  <c r="AO483" i="10"/>
  <c r="AK483" i="10" s="1"/>
  <c r="AO291" i="10"/>
  <c r="AK291" i="10" s="1"/>
  <c r="AO99" i="10"/>
  <c r="AK99" i="10" s="1"/>
  <c r="AO35" i="10"/>
  <c r="AK35" i="10" s="1"/>
  <c r="AO570" i="10"/>
  <c r="AK570" i="10" s="1"/>
  <c r="AO506" i="10"/>
  <c r="AK506" i="10" s="1"/>
  <c r="AO442" i="10"/>
  <c r="AK442" i="10" s="1"/>
  <c r="AO378" i="10"/>
  <c r="AK378" i="10" s="1"/>
  <c r="AO314" i="10"/>
  <c r="AK314" i="10" s="1"/>
  <c r="AO250" i="10"/>
  <c r="AK250" i="10" s="1"/>
  <c r="AO58" i="10"/>
  <c r="AK58" i="10" s="1"/>
  <c r="AO209" i="10"/>
  <c r="AK209" i="10" s="1"/>
  <c r="AO81" i="10"/>
  <c r="AK81" i="10" s="1"/>
  <c r="AO616" i="10"/>
  <c r="AK616" i="10" s="1"/>
  <c r="AO296" i="10"/>
  <c r="AK296" i="10" s="1"/>
  <c r="AO535" i="10"/>
  <c r="AK535" i="10" s="1"/>
  <c r="AO287" i="10"/>
  <c r="AK287" i="10" s="1"/>
  <c r="AO301" i="10"/>
  <c r="AK301" i="10" s="1"/>
  <c r="AO579" i="10"/>
  <c r="AK579" i="10" s="1"/>
  <c r="AO410" i="10"/>
  <c r="AK410" i="10" s="1"/>
  <c r="AO305" i="10"/>
  <c r="AK305" i="10" s="1"/>
  <c r="AO567" i="10"/>
  <c r="AK567" i="10" s="1"/>
  <c r="AO327" i="10"/>
  <c r="AK327" i="10" s="1"/>
  <c r="AO606" i="10"/>
  <c r="AK606" i="10" s="1"/>
  <c r="AO111" i="10"/>
  <c r="AK111" i="10" s="1"/>
  <c r="AO389" i="10"/>
  <c r="AK389" i="10" s="1"/>
  <c r="AO260" i="10"/>
  <c r="AK260" i="10" s="1"/>
  <c r="AO196" i="10"/>
  <c r="AK196" i="10" s="1"/>
  <c r="AO132" i="10"/>
  <c r="AK132" i="10" s="1"/>
  <c r="AO68" i="10"/>
  <c r="AK68" i="10" s="1"/>
  <c r="AO539" i="10"/>
  <c r="AK539" i="10" s="1"/>
  <c r="AO475" i="10"/>
  <c r="AK475" i="10" s="1"/>
  <c r="AO91" i="10"/>
  <c r="AK91" i="10" s="1"/>
  <c r="AO27" i="10"/>
  <c r="AK27" i="10" s="1"/>
  <c r="AO562" i="10"/>
  <c r="AK562" i="10" s="1"/>
  <c r="AO498" i="10"/>
  <c r="AK498" i="10" s="1"/>
  <c r="AO434" i="10"/>
  <c r="AK434" i="10" s="1"/>
  <c r="AO370" i="10"/>
  <c r="AK370" i="10" s="1"/>
  <c r="AO242" i="10"/>
  <c r="AK242" i="10" s="1"/>
  <c r="AO50" i="10"/>
  <c r="AK50" i="10" s="1"/>
  <c r="AO598" i="10"/>
  <c r="AK598" i="10" s="1"/>
  <c r="AO300" i="10"/>
  <c r="AK300" i="10" s="1"/>
  <c r="AO195" i="10"/>
  <c r="AK195" i="10" s="1"/>
  <c r="AO131" i="10"/>
  <c r="AK131" i="10" s="1"/>
  <c r="AO49" i="10"/>
  <c r="AK49" i="10" s="1"/>
  <c r="AO311" i="10"/>
  <c r="AK311" i="10" s="1"/>
  <c r="AO295" i="10"/>
  <c r="AK295" i="10" s="1"/>
  <c r="AO326" i="10"/>
  <c r="AK326" i="10" s="1"/>
  <c r="AO583" i="10"/>
  <c r="AK583" i="10" s="1"/>
  <c r="AO351" i="10"/>
  <c r="AK351" i="10" s="1"/>
  <c r="AO317" i="10"/>
  <c r="AK317" i="10" s="1"/>
  <c r="AO253" i="10"/>
  <c r="AK253" i="10" s="1"/>
  <c r="AO125" i="10"/>
  <c r="AK125" i="10" s="1"/>
  <c r="AO252" i="10"/>
  <c r="AK252" i="10" s="1"/>
  <c r="AO188" i="10"/>
  <c r="AK188" i="10" s="1"/>
  <c r="AO124" i="10"/>
  <c r="AK124" i="10" s="1"/>
  <c r="AO60" i="10"/>
  <c r="AK60" i="10" s="1"/>
  <c r="AO595" i="10"/>
  <c r="AK595" i="10" s="1"/>
  <c r="AO531" i="10"/>
  <c r="AK531" i="10" s="1"/>
  <c r="AO467" i="10"/>
  <c r="AK467" i="10" s="1"/>
  <c r="AO83" i="10"/>
  <c r="AK83" i="10" s="1"/>
  <c r="AO618" i="10"/>
  <c r="AK618" i="10" s="1"/>
  <c r="AO554" i="10"/>
  <c r="AK554" i="10" s="1"/>
  <c r="AO490" i="10"/>
  <c r="AK490" i="10" s="1"/>
  <c r="AO426" i="10"/>
  <c r="AK426" i="10" s="1"/>
  <c r="AO362" i="10"/>
  <c r="AK362" i="10" s="1"/>
  <c r="AO234" i="10"/>
  <c r="AK234" i="10" s="1"/>
  <c r="AO42" i="10"/>
  <c r="AK42" i="10" s="1"/>
  <c r="AO257" i="10"/>
  <c r="AK257" i="10" s="1"/>
  <c r="AO193" i="10"/>
  <c r="AK193" i="10" s="1"/>
  <c r="AO65" i="10"/>
  <c r="AK65" i="10" s="1"/>
  <c r="AO487" i="10"/>
  <c r="AK487" i="10" s="1"/>
  <c r="AO44" i="10"/>
  <c r="AK44" i="10" s="1"/>
  <c r="AO346" i="10"/>
  <c r="AK346" i="10" s="1"/>
  <c r="AO218" i="10"/>
  <c r="AK218" i="10" s="1"/>
  <c r="AO26" i="10"/>
  <c r="AK26" i="10" s="1"/>
  <c r="AO383" i="10"/>
  <c r="AK383" i="10" s="1"/>
  <c r="AO463" i="10"/>
  <c r="AK463" i="10" s="1"/>
  <c r="AO519" i="10"/>
  <c r="AK519" i="10" s="1"/>
  <c r="AO543" i="10"/>
  <c r="AK543" i="10" s="1"/>
  <c r="AO319" i="10"/>
  <c r="AK319" i="10" s="1"/>
  <c r="AO30" i="10"/>
  <c r="AK30" i="10" s="1"/>
  <c r="AO309" i="10"/>
  <c r="AK309" i="10" s="1"/>
  <c r="AO244" i="10"/>
  <c r="AK244" i="10" s="1"/>
  <c r="AO180" i="10"/>
  <c r="AK180" i="10" s="1"/>
  <c r="AO116" i="10"/>
  <c r="AK116" i="10" s="1"/>
  <c r="AO52" i="10"/>
  <c r="AK52" i="10" s="1"/>
  <c r="AO587" i="10"/>
  <c r="AK587" i="10" s="1"/>
  <c r="AO523" i="10"/>
  <c r="AK523" i="10" s="1"/>
  <c r="AO459" i="10"/>
  <c r="AK459" i="10" s="1"/>
  <c r="AO331" i="10"/>
  <c r="AK331" i="10" s="1"/>
  <c r="AO203" i="10"/>
  <c r="AK203" i="10" s="1"/>
  <c r="AO75" i="10"/>
  <c r="AK75" i="10" s="1"/>
  <c r="AO610" i="10"/>
  <c r="AK610" i="10" s="1"/>
  <c r="AO546" i="10"/>
  <c r="AK546" i="10" s="1"/>
  <c r="AO482" i="10"/>
  <c r="AK482" i="10" s="1"/>
  <c r="AO418" i="10"/>
  <c r="AK418" i="10" s="1"/>
  <c r="AO354" i="10"/>
  <c r="AK354" i="10" s="1"/>
  <c r="AO290" i="10"/>
  <c r="AK290" i="10" s="1"/>
  <c r="AO226" i="10"/>
  <c r="AK226" i="10" s="1"/>
  <c r="AO34" i="10"/>
  <c r="AK34" i="10" s="1"/>
  <c r="AO313" i="10"/>
  <c r="AK313" i="10" s="1"/>
  <c r="AL583" i="4"/>
  <c r="B714" i="4" s="1"/>
  <c r="AL846" i="4"/>
  <c r="B853" i="4" s="1"/>
  <c r="AP444" i="4"/>
  <c r="B448" i="4" s="1"/>
  <c r="AL708" i="4"/>
  <c r="B715" i="4" s="1"/>
</calcChain>
</file>

<file path=xl/sharedStrings.xml><?xml version="1.0" encoding="utf-8"?>
<sst xmlns="http://schemas.openxmlformats.org/spreadsheetml/2006/main" count="16360" uniqueCount="7887">
  <si>
    <t>Módulo 1.
Administración Pública de la entidad federativa</t>
  </si>
  <si>
    <t>Índice</t>
  </si>
  <si>
    <t>Presentación</t>
  </si>
  <si>
    <t>Informantes</t>
  </si>
  <si>
    <t>Glosario</t>
  </si>
  <si>
    <t>CONFIDENCIALIDAD</t>
  </si>
  <si>
    <t>OBLIGATORIEDAD</t>
  </si>
  <si>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</si>
  <si>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t>DERECHOS DE LOS INFORMANTES DEL SISTEMA</t>
  </si>
  <si>
    <t>Los subsistemas son los siguientes:</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</si>
  <si>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</si>
  <si>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t>Cada uno de estos módulos está conformado, cuando menos, por los siguientes apartados:</t>
  </si>
  <si>
    <t>Los servidores públicos que se establecen como informantes deberán validar y formalizar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t>
  </si>
  <si>
    <t>El INEGI pondrá a disposición de la sociedad la información de este proyecto de forma gratuita a través del Servicio Público de Información, además de poder consultarse y descargarse de forma electrónica en el portal del Instituto.</t>
  </si>
  <si>
    <t>Una vez que el archivo electrónico esté impreso y firmado, se llevará a cabo la entrega del cuestionario vía electrónica y de manera física, para lo cual se tomará en cuenta lo siguiente:</t>
  </si>
  <si>
    <t>1) Entrega electrónica:</t>
  </si>
  <si>
    <t>2) Entrega física:</t>
  </si>
  <si>
    <t>Nombre:</t>
  </si>
  <si>
    <t>Correo electrónico:</t>
  </si>
  <si>
    <t>Teléfono:</t>
  </si>
  <si>
    <t>Área o unidad de adscripción:</t>
  </si>
  <si>
    <t>Cargo:</t>
  </si>
  <si>
    <t>FIRMA</t>
  </si>
  <si>
    <t>OBSERVACIONES:</t>
  </si>
  <si>
    <t>Archivo</t>
  </si>
  <si>
    <t>Se refiere al conjunto organizado de documentos producidos o recibidos por los sujetos obligados en el ejercicio de sus atribuciones y funciones, con independencia del soporte, espacio o lugar en el que se resguarden.</t>
  </si>
  <si>
    <t xml:space="preserve">Archivo de concentración </t>
  </si>
  <si>
    <t>Se refiere a aquel integrado por documentos transferidos desde las áreas o unidades productoras, cuyo uso y consulta es esporádica y que permanecen en él hasta su disposición documental.</t>
  </si>
  <si>
    <t>Archivo histórico</t>
  </si>
  <si>
    <t>Se refiere a aquel integrado por documentos de conservación permanente y de relevancia para la memoria nacional, regional o local de carácter público.</t>
  </si>
  <si>
    <t>Archivo de trámite</t>
  </si>
  <si>
    <t>Se refiere a aquel integrado por documentos de archivo de uso cotidiano y necesario para el ejercicio de las atribuciones y funciones de los sujetos obligados.</t>
  </si>
  <si>
    <t>Áreas operativas</t>
  </si>
  <si>
    <t xml:space="preserve">Catálogo de disposición documental </t>
  </si>
  <si>
    <t>Se refiere al registro general y sistemático que establece los valores documentales, la vigencia documental, los plazos de conservación y la disposición documental.</t>
  </si>
  <si>
    <t>Cuadro general de clasificación archivística</t>
  </si>
  <si>
    <t>Se refiere al instrumento técnico que refleja la estructura de un archivo con base en las atribuciones y funciones de cada sujeto obligado.</t>
  </si>
  <si>
    <t>Gestión documental</t>
  </si>
  <si>
    <t>Se refiere al tratamiento integral de la documentación a lo largo de su ciclo vital, a través de la ejecución de procesos de producción, organización, acceso, consulta, valoración documental y conservación.</t>
  </si>
  <si>
    <t>Informante básico</t>
  </si>
  <si>
    <t>Informante complementario 1</t>
  </si>
  <si>
    <t>Informante complementario 2</t>
  </si>
  <si>
    <t>Sistema institucional de archivos</t>
  </si>
  <si>
    <t>Se refiere al conjunto de registros, procesos, procedimientos, criterios, estructuras y funciones que desarrolla cada sujeto obligado derivado de la actividad archivística, de acuerdo con los procesos de gestión documental.</t>
  </si>
  <si>
    <t>Sistema automatizado de gestión documental y control de correspondencia</t>
  </si>
  <si>
    <t>Se refiere al sistema informático que permite la organización y conservación de la información de los archivos administrativos de las instituciones, órganos u organismos gubernamentales, de forma completa, actualizada y con estándares de seguridad.</t>
  </si>
  <si>
    <t>Unidad de correspondencia</t>
  </si>
  <si>
    <t>Se refiere a la encargada de brindar los servicios centralizados de recepción y despacho de la correspondencia oficial dentro de las instituciones. Cabe mencionar que en algunos lugares es conocida genéricamente como "Unidad de Correspondencia", "Unidad Central de Correspondencia", “Oficialía de Partes” o  “Ventanilla Única”.</t>
  </si>
  <si>
    <t>Instrucciones generales para las preguntas de la sección:</t>
  </si>
  <si>
    <t>Glosario de la sección:</t>
  </si>
  <si>
    <r>
      <t xml:space="preserve">1.- </t>
    </r>
    <r>
      <rPr>
        <b/>
        <i/>
        <sz val="8"/>
        <color theme="1"/>
        <rFont val="Arial"/>
        <family val="2"/>
      </rPr>
      <t xml:space="preserve">Archivo: </t>
    </r>
    <r>
      <rPr>
        <i/>
        <sz val="8"/>
        <color theme="1"/>
        <rFont val="Arial"/>
        <family val="2"/>
      </rPr>
      <t>se refiere al conjunto organizado de documentos producidos o recibidos por los sujetos obligados en el ejercicio de sus atribuciones y funciones, con independencia del soporte, espacio o lugar en el que se resguarden.</t>
    </r>
  </si>
  <si>
    <r>
      <t xml:space="preserve">2.- </t>
    </r>
    <r>
      <rPr>
        <b/>
        <i/>
        <sz val="8"/>
        <color theme="1"/>
        <rFont val="Arial"/>
        <family val="2"/>
      </rPr>
      <t>Gestión documental:</t>
    </r>
    <r>
      <rPr>
        <i/>
        <sz val="8"/>
        <color theme="1"/>
        <rFont val="Arial"/>
        <family val="2"/>
      </rPr>
      <t xml:space="preserve"> se refiere al tratamiento integral de la documentación a lo largo de su ciclo vital, a través de la ejecución de procesos de producción, organización, acceso, consulta, valoración documental y conservación.</t>
    </r>
  </si>
  <si>
    <t>Glosario de la subsección:</t>
  </si>
  <si>
    <r>
      <t xml:space="preserve">1.- </t>
    </r>
    <r>
      <rPr>
        <b/>
        <i/>
        <sz val="8"/>
        <color theme="1"/>
        <rFont val="Arial"/>
        <family val="2"/>
      </rPr>
      <t xml:space="preserve">Catálogo de disposición documental: </t>
    </r>
    <r>
      <rPr>
        <i/>
        <sz val="8"/>
        <color theme="1"/>
        <rFont val="Arial"/>
        <family val="2"/>
      </rPr>
      <t>se refiere al registro general y sistemático que establece los valores documentales, la vigencia documental, los plazos de conservación y la disposición documental.</t>
    </r>
  </si>
  <si>
    <r>
      <t xml:space="preserve">2.- </t>
    </r>
    <r>
      <rPr>
        <b/>
        <i/>
        <sz val="8"/>
        <color theme="1"/>
        <rFont val="Arial"/>
        <family val="2"/>
      </rPr>
      <t xml:space="preserve">Cuadro general de clasificación archivística: </t>
    </r>
    <r>
      <rPr>
        <i/>
        <sz val="8"/>
        <color theme="1"/>
        <rFont val="Arial"/>
        <family val="2"/>
      </rPr>
      <t>se refiere al instrumento técnico que refleja la estructura de un archivo con base en las atribuciones y funciones de cada sujeto obligado.</t>
    </r>
  </si>
  <si>
    <r>
      <t xml:space="preserve">3.- </t>
    </r>
    <r>
      <rPr>
        <b/>
        <i/>
        <sz val="8"/>
        <color theme="1"/>
        <rFont val="Arial"/>
        <family val="2"/>
      </rPr>
      <t>Sistema automatizado de gestión documental y control de documentos:</t>
    </r>
    <r>
      <rPr>
        <i/>
        <sz val="8"/>
        <color theme="1"/>
        <rFont val="Arial"/>
        <family val="2"/>
      </rPr>
      <t xml:space="preserve"> se refiere al sistema informático que permite la organización y conservación de la información de los archivos administrativos de las instituciones, órganos u organismos gubernamentales, de forma completa, actualizada y con estándares de seguridad.</t>
    </r>
  </si>
  <si>
    <r>
      <t xml:space="preserve">4.- </t>
    </r>
    <r>
      <rPr>
        <b/>
        <i/>
        <sz val="8"/>
        <color theme="1"/>
        <rFont val="Arial"/>
        <family val="2"/>
      </rPr>
      <t>Sistema institucional de archivo:</t>
    </r>
    <r>
      <rPr>
        <i/>
        <sz val="8"/>
        <color theme="1"/>
        <rFont val="Arial"/>
        <family val="2"/>
      </rPr>
      <t xml:space="preserve"> se refiere al conjunto de registros, procesos, procedimientos, criterios, estructuras y funciones que desarrolla cada sujeto obligado derivado de la actividad archivística, de acuerdo con los procesos de gestión documental.</t>
    </r>
  </si>
  <si>
    <t>1.-</t>
  </si>
  <si>
    <t>Nombre de las instituciones</t>
  </si>
  <si>
    <t>Mecanismos de control archivístico y gestión documental</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</si>
  <si>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</si>
  <si>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</si>
  <si>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</si>
  <si>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</si>
  <si>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</si>
  <si>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</si>
  <si>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</si>
  <si>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</si>
  <si>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</si>
  <si>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</si>
  <si>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</si>
  <si>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</si>
  <si>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</si>
  <si>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</si>
  <si>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</si>
  <si>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</si>
  <si>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</si>
  <si>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</si>
  <si>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</si>
  <si>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</si>
  <si>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</si>
  <si>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</si>
  <si>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</si>
  <si>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</si>
  <si>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</si>
  <si>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</si>
  <si>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</si>
  <si>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</si>
  <si>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</si>
  <si>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</si>
  <si>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</si>
  <si>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</si>
  <si>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</si>
  <si>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</si>
  <si>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</si>
  <si>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</si>
  <si>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</si>
  <si>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</si>
  <si>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</si>
  <si>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</si>
  <si>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</si>
  <si>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</si>
  <si>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</si>
  <si>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</si>
  <si>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</si>
  <si>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</si>
  <si>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</si>
  <si>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</si>
  <si>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</si>
  <si>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</si>
  <si>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</si>
  <si>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</si>
  <si>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</si>
  <si>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</si>
  <si>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</si>
  <si>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</si>
  <si>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</si>
  <si>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</si>
  <si>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</si>
  <si>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</si>
  <si>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</si>
  <si>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</si>
  <si>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</si>
  <si>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</si>
  <si>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</si>
  <si>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</si>
  <si>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</si>
  <si>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</si>
  <si>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</si>
  <si>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</si>
  <si>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</si>
  <si>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</si>
  <si>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</si>
  <si>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</si>
  <si>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</si>
  <si>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</si>
  <si>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</si>
  <si>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</si>
  <si>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</si>
  <si>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</si>
  <si>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</si>
  <si>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</si>
  <si>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</si>
  <si>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</si>
  <si>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</si>
  <si>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</si>
  <si>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</si>
  <si>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</si>
  <si>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</si>
  <si>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</si>
  <si>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</si>
  <si>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</si>
  <si>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</si>
  <si>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</si>
  <si>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</si>
  <si>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</si>
  <si>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</si>
  <si>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</si>
  <si>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</si>
  <si>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</si>
  <si>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</si>
  <si>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</si>
  <si>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</si>
  <si>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</si>
  <si>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</si>
  <si>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</si>
  <si>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</si>
  <si>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</si>
  <si>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</si>
  <si>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</si>
  <si>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</si>
  <si>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</si>
  <si>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</si>
  <si>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</si>
  <si>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</si>
  <si>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</si>
  <si>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</si>
  <si>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</si>
  <si>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</si>
  <si>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</si>
  <si>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r>
      <t xml:space="preserve">1.- </t>
    </r>
    <r>
      <rPr>
        <b/>
        <i/>
        <sz val="8"/>
        <color theme="1"/>
        <rFont val="Arial"/>
        <family val="2"/>
      </rPr>
      <t>Archivo de concentración:</t>
    </r>
    <r>
      <rPr>
        <i/>
        <sz val="8"/>
        <color theme="1"/>
        <rFont val="Arial"/>
        <family val="2"/>
      </rPr>
      <t xml:space="preserve"> se refiere a aquel integrado por documentos transferidos desde las áreas o unidades productoras, cuyo uso y consulta es esporádica y que permanecen en él hasta su disposición documental.</t>
    </r>
  </si>
  <si>
    <t>2.-</t>
  </si>
  <si>
    <t>3.-</t>
  </si>
  <si>
    <t>Total</t>
  </si>
  <si>
    <t>Hombres</t>
  </si>
  <si>
    <t>Mujeres</t>
  </si>
  <si>
    <t>S</t>
  </si>
  <si>
    <t>Sección XV. Administración de archivos y gestión documental</t>
  </si>
  <si>
    <t>CENSO NACIONAL DE GOBIERNOS
ESTATALES 2021</t>
  </si>
  <si>
    <t>Entidad:</t>
  </si>
  <si>
    <t>Clave:</t>
  </si>
  <si>
    <t>Dicho Sistema se integra por cuatro subsistemas, mismos que permiten agrupar por temas los diversos campos de información de interés nacional, lo que se traduce en la generación, suministro y difusión de información de manera ordenada y bajo esquemas integrales y homogéneos que promuevan el cumplimiento de los objetivos del SNIEG.</t>
  </si>
  <si>
    <t>El Subsistema Nacional de Información de Gobierno, Seguridad Pública e Impartición de Justicia (SNIGSPIJ) fue creado mediante acuerdo de la Junta de Gobierno del INEGI el 8 de diciembre de 2008, quedando establecido como el cuarto Subsistema Nacional de Información según los artículos 17 y 28 bis de la ley del SNIEG.</t>
  </si>
  <si>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</si>
  <si>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t>En el marco de dicho Subsistema, específicamente de los trabajos del Comité Técnico Especializado de Información de Gobierno, desde el año 2009 se iniciaron las actividades de revisión y generación de lo que sería el primer instrumento de captación en la materia de gobierno, en donde participaron los representantes de las principales instituciones y organizaciones que convergen en dicha materia.</t>
  </si>
  <si>
    <r>
      <t xml:space="preserve">Desde entonces, se continuaron anualmente las labores de levantamiento del programa. A la fecha se encuentra publicado el </t>
    </r>
    <r>
      <rPr>
        <i/>
        <sz val="9"/>
        <color theme="1"/>
        <rFont val="Arial"/>
        <family val="2"/>
      </rPr>
      <t>Censo Nacional de Gobierno, Seguridad Pública y Sistema Penitenciario Estatales (CNGSPSPE) 2020</t>
    </r>
    <r>
      <rPr>
        <sz val="9"/>
        <color theme="1"/>
        <rFont val="Arial"/>
        <family val="2"/>
      </rPr>
      <t>, cuyos resultados pueden ser consultados en la página de internet del Instituto: https://www.inegi.org.mx/programas/cngspspe/2020/</t>
    </r>
  </si>
  <si>
    <t>Es importante destacar que durante la última década se han realizado numerosas e importantes reformas constitucionales, entre las que destacan aquellas en materia de seguridad pública y combate a la corrupción. Como resultado, el Estado Mexicano ha transitado por un periodo de evolución, crecimiento y diversificación institucional, multiplicando con ello sus obligaciones, responsabilidades y facultades. Desde el punto de vista estadístico, los nuevos arreglos institucionales y compromisos establecidos por ley generan nuevas necesidades de información, lo que incide en la necesidad de realizar ajustes en materias y conceptos previamente establecidos.</t>
  </si>
  <si>
    <t>Como resultado de lo anterior, a once años de la aplicación del primer levantamiento del CNGSPSPE se consideró pertinente el impulso de cambios y ajustes que permitieron separarlo en tres Censos Nacionales de Gobierno; cada uno orientado a las materias específicas de gobierno, seguridad pública y sistema penitenciario:</t>
  </si>
  <si>
    <t>Censo Nacional de Gobiernos Estatales;
Censo Nacional de Seguridad Pública Estatal; y
Censo Nacional de Sistemas Penitenciarios Estatales.</t>
  </si>
  <si>
    <t>Este proceso de segmentación, y su consecuente adecuación conceptual y metodológica, implicó retirar la determinación de Información de Interés Nacional al CNGSPSPE, con la finalidad de tener mayor margen para realizar los ajustes necesarios que resulten en programas estadísticos de mayor utilidad, pertinencia y relevancia para el análisis y toma de decisiones en las materias propias del SNIGSPIJ; ello a través de ajustes conceptuales, así como de la implementación de esquemas automatizados de carga de datos.</t>
  </si>
  <si>
    <t>Adicionalmente, el CNGE 2021 preserva el apartado de recolección de información sobre temas catastrales, territoriales y ambientales realizado en colaboración con la Dirección General de Geografía y Medio Ambiente, adicionando para esta edición temas registrales.</t>
  </si>
  <si>
    <t>El CNGE 2021 se conforma por los siguientes módulos:</t>
  </si>
  <si>
    <r>
      <rPr>
        <b/>
        <sz val="9"/>
        <rFont val="Arial"/>
        <family val="2"/>
      </rPr>
      <t>Presentación.</t>
    </r>
    <r>
      <rPr>
        <sz val="9"/>
        <rFont val="Arial"/>
        <family val="2"/>
      </rPr>
      <t xml:space="preserve"> Contiene la introducción general y antecedentes del censo, así como las instrucciones generales para la entrega formal del presente instrumento de captación.</t>
    </r>
  </si>
  <si>
    <r>
      <rPr>
        <b/>
        <sz val="9"/>
        <rFont val="Arial"/>
        <family val="2"/>
      </rPr>
      <t xml:space="preserve">Informantes. </t>
    </r>
    <r>
      <rPr>
        <sz val="9"/>
        <rFont val="Arial"/>
        <family val="2"/>
      </rPr>
      <t>En este apartado se recaba información sobre los servidores públicos designados por las Unidades del Estado como responsables de recopilar, integrar y entregar la información requerida en el cuestionario.</t>
    </r>
  </si>
  <si>
    <r>
      <rPr>
        <b/>
        <sz val="9"/>
        <rFont val="Arial"/>
        <family val="2"/>
      </rPr>
      <t xml:space="preserve">Participantes. </t>
    </r>
    <r>
      <rPr>
        <sz val="9"/>
        <rFont val="Arial"/>
        <family val="2"/>
      </rPr>
      <t xml:space="preserve">Presenta un espacio destinado a la identificación de los servidores públicos que participaron en el llenado de cada módulo y/o sección, según corresponda. </t>
    </r>
  </si>
  <si>
    <r>
      <rPr>
        <b/>
        <sz val="9"/>
        <rFont val="Arial"/>
        <family val="2"/>
      </rPr>
      <t>Cuestionario.</t>
    </r>
    <r>
      <rPr>
        <sz val="9"/>
        <rFont val="Arial"/>
        <family val="2"/>
      </rPr>
      <t xml:space="preserve"> Se integra por cada una de las preguntas destinadas a generar información estadística sobre los aspectos que conforman la estructura temática del presente programa. Con la finalidad de facilitar la ubicación de los temas contenidos, la versión electrónica del mismo se ha dividido en tantas pestañas como secciones son requeridas.</t>
    </r>
  </si>
  <si>
    <r>
      <rPr>
        <b/>
        <sz val="9"/>
        <rFont val="Arial"/>
        <family val="2"/>
      </rPr>
      <t>Glosario.</t>
    </r>
    <r>
      <rPr>
        <sz val="9"/>
        <rFont val="Arial"/>
        <family val="2"/>
      </rPr>
      <t xml:space="preserve"> Contiene un listado de conceptos y definiciones que se consideran relevantes para el llenado del cuestionario.</t>
    </r>
  </si>
  <si>
    <t>Asimismo, tomando en consideración la naturaleza de la información solicitada en cada módulo, alguno de estos puede presentar apartados adicionales a los anteriores, mismos que obedecen a características específicas del programa estadístico relacionado. Dichos apartados pueden ser: complementos y/o anexos.</t>
  </si>
  <si>
    <r>
      <t>Considerando la relevancia y diversidad de la información solicitada a través del cuestionario,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t>
    </r>
    <r>
      <rPr>
        <i/>
        <sz val="9"/>
        <rFont val="Arial"/>
        <family val="2"/>
      </rPr>
      <t xml:space="preserve"> Participantes.</t>
    </r>
  </si>
  <si>
    <r>
      <t xml:space="preserve">Una </t>
    </r>
    <r>
      <rPr>
        <b/>
        <sz val="9"/>
        <rFont val="Arial"/>
        <family val="2"/>
      </rPr>
      <t>primera versión completa de la información</t>
    </r>
    <r>
      <rPr>
        <sz val="9"/>
        <rFont val="Arial"/>
        <family val="2"/>
      </rPr>
      <t xml:space="preserve">, considerada como </t>
    </r>
    <r>
      <rPr>
        <b/>
        <sz val="9"/>
        <rFont val="Arial"/>
        <family val="2"/>
      </rPr>
      <t>preliminar</t>
    </r>
    <r>
      <rPr>
        <sz val="9"/>
        <rFont val="Arial"/>
        <family val="2"/>
      </rPr>
      <t>, tendrá un proceso de revisión y validación por parte del personal del INEGI en la Coordinación Estatal, con base en los criterios establecidos, y una vez concluida, el cuestionario será devuelto al servidor público adscrito a la institución de la Administración Pública Estatal que lo haya entregado, a efecto de notificarle los resultados de la revisión y los ajustes o aclaraciones de información que, en su caso, deberán atenderse, o bien en caso de no presentar observaciones será remitido a las Oficinas Centrales del INEGI para una verificación y revisión central.</t>
    </r>
  </si>
  <si>
    <r>
      <t xml:space="preserve">En caso de que la revisión central arroje observaciones o solicitud de aclaración de información, el cuestionario será devuelto a la Coordinación Estatal para la atención o justificación de los mismos. En caso de que de la revisión central no haya observaciones, se procederá con la </t>
    </r>
    <r>
      <rPr>
        <b/>
        <sz val="9"/>
        <rFont val="Arial"/>
        <family val="2"/>
      </rPr>
      <t>liberación del cuestionario como versión definitiva</t>
    </r>
    <r>
      <rPr>
        <sz val="9"/>
        <rFont val="Arial"/>
        <family val="2"/>
      </rPr>
      <t>, para que se proceda con su impresión y gestionar la formalización de la información, mediante la firma y sello del instrumento físico por el informante básico y complementarios.</t>
    </r>
  </si>
  <si>
    <t>En este sentido, una vez completado el llenado de este instrumento, deberá enviarse la versión preliminar, a la dirección electrónica de la o el Jefe (a) de Departamento de Estadísticas de Gobierno (JDEG) de la Coordinación Estatal del INEGI: xxxxxxxxx@inegi.org.mx</t>
  </si>
  <si>
    <t>A efecto de llevar a cabo la revisión y validación del cuestionario, en la siguiente tabla se detallan los periodos establecidos, dentro de los cuales se realizarán las actividades en cada entidad federativa:</t>
  </si>
  <si>
    <t xml:space="preserve">Fecha </t>
  </si>
  <si>
    <t>Actividad</t>
  </si>
  <si>
    <t>XX de al XX de</t>
  </si>
  <si>
    <t>Integración de información por la institución. 
 Entrega a la CE del INEGI para revisión.</t>
  </si>
  <si>
    <t>Revisión de información preliminar por parte de la CE del INEGI y aclaración o ajustes por parte del informante. 
Envío de información preliminar a OC para verificación central.</t>
  </si>
  <si>
    <t>Verificación de información preliminar por parte de OC y aclaración o ajustes de información.
Liberación de cuestionario como información definitiva.</t>
  </si>
  <si>
    <r>
      <t xml:space="preserve">La versión definitiva del cuestionario en su versión electrónica deberá ser la misma que se entregue en versión física, de conformidad con las instrucciones correspondientes, en la dirección electrónica siguiente: </t>
    </r>
    <r>
      <rPr>
        <b/>
        <sz val="9"/>
        <color theme="1"/>
        <rFont val="Arial"/>
        <family val="2"/>
      </rPr>
      <t>xxxxxxxxx@inegi.org.mx</t>
    </r>
  </si>
  <si>
    <t xml:space="preserve">La versión impresa, con las firmas correspondientes, deberá entregarse en la Coordinación Estatal del INEGI, con los siguientes datos: 
</t>
  </si>
  <si>
    <t>Destinatario:</t>
  </si>
  <si>
    <t xml:space="preserve">Dirección: </t>
  </si>
  <si>
    <t>Extensión:</t>
  </si>
  <si>
    <t>INFORMANTE BÁSICO</t>
  </si>
  <si>
    <t>FECHA DE FIRMA</t>
  </si>
  <si>
    <t>(Titular o servidor público de la institución designado para proveer la información de la presente sección y que tiene el carácter de figura responsable de validar y oficializar la información y, cuando menos, se encuentra en el segundo o tercer nivel jerárquico de la misma)</t>
  </si>
  <si>
    <t>Firma y VoBo. a la información contenida en el presente cuestionario</t>
  </si>
  <si>
    <t>/</t>
  </si>
  <si>
    <t>Grado académico:</t>
  </si>
  <si>
    <t>día</t>
  </si>
  <si>
    <t>mes</t>
  </si>
  <si>
    <t>año</t>
  </si>
  <si>
    <t>Nombre (s):</t>
  </si>
  <si>
    <t>Primer apellido:</t>
  </si>
  <si>
    <t>Segundo apellido:</t>
  </si>
  <si>
    <t>Institución u órgano:</t>
  </si>
  <si>
    <t>INFORMANTE COMPLEMENTARIO 1</t>
  </si>
  <si>
    <t>(Servidor público que, por las funciones que tiene asignadas dentro de la institución, es el principal productor y/o integrador de la información correspondiente a la presente sección y, cuando menos, se encuentra en el segundo o tercer nivel jerárquico de la misma. Nota: en caso de no requerir al "Informante Complementario 1" deje las siguientes celdas en blanco)</t>
  </si>
  <si>
    <t>INFORMANTE COMPLEMENTARIO 2</t>
  </si>
  <si>
    <t>(Servidor público que, por las funciones que tiene asignadas dentro de la institución, es el segundo principal productor y/o integrador de la información correspondiente a la presente sección y, cuando menos, se encuentra en el segundo o tercer nivel jerárquico de la misma. Nota: en caso de no requerir al "Informante Complementario 2" deje las siguientes celdas en blanco)</t>
  </si>
  <si>
    <t>Servidores (a) públicos que participaron en el llenado de la sección</t>
  </si>
  <si>
    <t xml:space="preserve">No. </t>
  </si>
  <si>
    <t>Nombre (s)</t>
  </si>
  <si>
    <t>Primer apellido</t>
  </si>
  <si>
    <t>Segundo apellido</t>
  </si>
  <si>
    <t xml:space="preserve">Último grado académico </t>
  </si>
  <si>
    <t xml:space="preserve">Unidad administrativa de adscripción </t>
  </si>
  <si>
    <t xml:space="preserve">Cargo o puesto </t>
  </si>
  <si>
    <t>Correo electrónico</t>
  </si>
  <si>
    <t>Sección y preguntas en las que participó</t>
  </si>
  <si>
    <t xml:space="preserve">Sección  </t>
  </si>
  <si>
    <t>Pregunta (s)</t>
  </si>
  <si>
    <t xml:space="preserve">(Favor de escribir sus datos completos, sin abreviaturas y con acentos) </t>
  </si>
  <si>
    <t>(Escribir solo el último grado, no la carrera)</t>
  </si>
  <si>
    <t>(Incluir el nombre completo de la unidad o área, tal como aparece en su estructura orgánica)</t>
  </si>
  <si>
    <t>(Incluir el nombre del cargo o puesto completo)</t>
  </si>
  <si>
    <t>(Registrar preferentemente el correo institucional de la persona que participó, evitando cuentas genéricas o personales)</t>
  </si>
  <si>
    <t>(Usar la siguiente nomenclatura: S.1, S.2,…S.n, separando por comas cada sección)</t>
  </si>
  <si>
    <t>(Usar la siguiente nomenclatura: P.1, 2, 3….n, separando por comas cada número de pregunta)</t>
  </si>
  <si>
    <t xml:space="preserve">Ej. </t>
  </si>
  <si>
    <t xml:space="preserve">María Alejandra </t>
  </si>
  <si>
    <t xml:space="preserve">Morales </t>
  </si>
  <si>
    <t xml:space="preserve">Sánchez </t>
  </si>
  <si>
    <t xml:space="preserve">Licenciada </t>
  </si>
  <si>
    <t>Dirección General de Administración</t>
  </si>
  <si>
    <t>Directora de recursos financieros</t>
  </si>
  <si>
    <t>moralesm@entidadfed.gob.mx</t>
  </si>
  <si>
    <t>S.1, S.3</t>
  </si>
  <si>
    <t>P.4, 5, 6, 7, 8, 25, 26, 27</t>
  </si>
  <si>
    <t>CNGE 2021</t>
  </si>
  <si>
    <t>Se refiere a las siglas con las que se identifica al Censo Nacional de Gobiernos Estatales 2021.</t>
  </si>
  <si>
    <t>Se refiere al titular o servidor público de determinada institución de la Administración Pública de su entidad federativa designado para proveer la información de la presente sección y que tiene el carácter de figura responsable de validar y oficializar la misma y, cuando menos, se encuentra en el segundo o tercer nivel jerárquico de la misma.</t>
  </si>
  <si>
    <t>Se refiere al servidor público que, por las funciones que tiene asignadas dentro de determinada institución de la Administración Pública de su entidad federativa, es el principal productor y/o integrador de la información correspondiente a la presente sección y, cuando menos, se encuentra en el segundo o tercer nivel jerárquico de la misma.</t>
  </si>
  <si>
    <t>Se refiere al servidor público que, por las funciones que tiene asignadas dentro de determinada institución de la Administración Pública de su entidad federativa, es el segundo principal productor y/o integrador de la información correspondiente a la presente sección y, cuando menos, se encuentra en el segundo o tercer nivel jerárquico de la misma.</t>
  </si>
  <si>
    <t>Se refiere a aquellas que integran el sistema institucional de archivos, las cuales son la unidad de correspondencia, archivo de trámite, archivo de concentración y, en su caso, histórico.</t>
  </si>
  <si>
    <t>Participantes</t>
  </si>
  <si>
    <t>XV.1 Mecanismos de control archivístico y gestión documental</t>
  </si>
  <si>
    <t>XV.2 Estructura</t>
  </si>
  <si>
    <t>XV.3 Recursos humanos para la administración de archivos y la gestión documental</t>
  </si>
  <si>
    <t>La lista de instituciones que se despliega corresponde a las que reportó como respuesta en la pregunta 1 de la sección 1 del módulo 1 de este censo.</t>
  </si>
  <si>
    <r>
      <t xml:space="preserve">2.- </t>
    </r>
    <r>
      <rPr>
        <b/>
        <i/>
        <sz val="8"/>
        <color theme="1"/>
        <rFont val="Arial"/>
        <family val="2"/>
      </rPr>
      <t>Archivo de trámite</t>
    </r>
    <r>
      <rPr>
        <i/>
        <sz val="8"/>
        <color theme="1"/>
        <rFont val="Arial"/>
        <family val="2"/>
      </rPr>
      <t>: se refiere a aquel integrado por documentos de archivo de uso cotidiano y necesario para el ejercicio de las atribuciones y funciones de los sujetos obligados.</t>
    </r>
  </si>
  <si>
    <r>
      <t xml:space="preserve">3.- </t>
    </r>
    <r>
      <rPr>
        <b/>
        <i/>
        <sz val="8"/>
        <color theme="1"/>
        <rFont val="Arial"/>
        <family val="2"/>
      </rPr>
      <t>Archivo histórico:</t>
    </r>
    <r>
      <rPr>
        <i/>
        <sz val="8"/>
        <color theme="1"/>
        <rFont val="Arial"/>
        <family val="2"/>
      </rPr>
      <t xml:space="preserve"> se refiere a aquel integrado por documentos de conservación permanente y de relevancia para la memoria nacional, regional o local de carácter público.</t>
    </r>
  </si>
  <si>
    <t xml:space="preserve">2.- Los catálogos utilizados en el presente cuestionario corresponden a denominaciones estándar, de tal forma que si el nombre de alguna clasificación no coincide exactamente con la utilizada en su institución, debe registrar los datos en aquella que sea homóloga. </t>
  </si>
  <si>
    <t>En caso de tener algún comentario u observación al dato registrado en la respuesta de la presente pregunta, o los datos que derivan de la misma, favor de anotarlo en el siguiente espacio. De lo contrario, déjelo en blanco.</t>
  </si>
  <si>
    <t>Equipo de cómputo</t>
  </si>
  <si>
    <t>Equipo para la digitalización</t>
  </si>
  <si>
    <t>Equipo de microfilmación</t>
  </si>
  <si>
    <t>Archivo de concentración</t>
  </si>
  <si>
    <t>No aplica</t>
  </si>
  <si>
    <t>No se sabe</t>
  </si>
  <si>
    <t>(1 de 2)</t>
  </si>
  <si>
    <t>(2 de 2)</t>
  </si>
  <si>
    <t>4.-</t>
  </si>
  <si>
    <t>Mobiliario especializado</t>
  </si>
  <si>
    <t>Extintores de fuego</t>
  </si>
  <si>
    <t>Programa y/o protocolo de protección civil</t>
  </si>
  <si>
    <t>Detectores de humo</t>
  </si>
  <si>
    <t>Equipo para el monitoreo de temperatura</t>
  </si>
  <si>
    <t>Equipo para el control de humedad</t>
  </si>
  <si>
    <t>5.-</t>
  </si>
  <si>
    <t>Serie documental</t>
  </si>
  <si>
    <t>Espacio disponible</t>
  </si>
  <si>
    <t>Controles de préstamo y consulta de expedientes</t>
  </si>
  <si>
    <t>Inventario de archivo de concentración</t>
  </si>
  <si>
    <t>Inventario de archivo de trámite</t>
  </si>
  <si>
    <t>Controles de conservación y restauración de documentos</t>
  </si>
  <si>
    <t>Inventarios de transferencia primaria</t>
  </si>
  <si>
    <t>Inventarios de transferencia secundaria</t>
  </si>
  <si>
    <t>Inventarios de baja documental</t>
  </si>
  <si>
    <t>7.-</t>
  </si>
  <si>
    <t>Personal adscrito</t>
  </si>
  <si>
    <t>Instrucciones generales para las preguntas del apartado:</t>
  </si>
  <si>
    <t>1.- Únicamente debe considerar aquellas acciones formativas que hayan realizado o consideren realizar alguna evaluación para su acreditación, por lo que no debe considerar aquellas de carácter informativo o de naturaleza similar.</t>
  </si>
  <si>
    <r>
      <t xml:space="preserve">¿Se impartieron acciones formativas al personal?
</t>
    </r>
    <r>
      <rPr>
        <i/>
        <sz val="8"/>
        <color theme="1"/>
        <rFont val="Arial"/>
        <family val="2"/>
      </rPr>
      <t>(1. Sí / 2. No / 9. No se sabe)</t>
    </r>
  </si>
  <si>
    <t>Acciones formativas impartidas</t>
  </si>
  <si>
    <t>Acciones formativas impartidas y concluidas</t>
  </si>
  <si>
    <t xml:space="preserve">En caso de que un servidor público haya concluido más de una acción formativa impartida y concluida entre el 1 de enero y el 31 de diciembre de 2020, debe ser considerado una sola vez en el registro de esta pregunta. </t>
  </si>
  <si>
    <t>XV.4 Archivo digital</t>
  </si>
  <si>
    <t>Mecanismos de control</t>
  </si>
  <si>
    <t>Políticas de seguridad</t>
  </si>
  <si>
    <t>Seguridad organizacional</t>
  </si>
  <si>
    <t>Clasificación y control de activos</t>
  </si>
  <si>
    <t>Seguridad física y de entorno</t>
  </si>
  <si>
    <t>Desarrollo y mantenimiento de sistemas</t>
  </si>
  <si>
    <t>Continuidad de las actividades</t>
  </si>
  <si>
    <t>Requerimientos legales y auditoría</t>
  </si>
  <si>
    <t>Indique, por cada una de las instituciones de la Administración Pública de su entidad federativa, si al cierre del año 2020 generaban documentos electrónicos. En caso afirmativo, señale el tipo de tratamiento que recibieron dichos documentos electrónicos al cierre del referido año.</t>
  </si>
  <si>
    <t>Tipo de tratamiento que reciben los documentos electrónicos</t>
  </si>
  <si>
    <t>Se incorporan a expedientes electrónicos</t>
  </si>
  <si>
    <t>Se imprimen y se integran a un expediente de archivo de soporte en papel</t>
  </si>
  <si>
    <t>Se guardan en CD y/o USB</t>
  </si>
  <si>
    <t>Indique, por cada una de las instituciones de la Administración Pública de su entidad federativa, si al cierre del año 2020 contaba con un programa de preservación digital para el uso de sistemas de información.</t>
  </si>
  <si>
    <r>
      <t xml:space="preserve">¿Contaba con un programa de preservación digital para el uso de sistemas de información ?
</t>
    </r>
    <r>
      <rPr>
        <i/>
        <sz val="8"/>
        <color theme="1"/>
        <rFont val="Arial"/>
        <family val="2"/>
      </rPr>
      <t>(1. Sí / 2. No / 9. No se sabe)</t>
    </r>
  </si>
  <si>
    <t>Para cada institución, seleccione con una "X" la o las columnas correspondientes.</t>
  </si>
  <si>
    <t>Para cada institución, en caso de que seleccione la columna "No se sabe", no puede seleccionar otra opción.</t>
  </si>
  <si>
    <t>Otro tipo de tratamiento</t>
  </si>
  <si>
    <r>
      <t xml:space="preserve">¿La institución generaba documentos electrónicos?
</t>
    </r>
    <r>
      <rPr>
        <i/>
        <sz val="8"/>
        <color theme="1"/>
        <rFont val="Arial"/>
        <family val="2"/>
      </rPr>
      <t>(1. Sí / 2. No / 9. No se sabe)</t>
    </r>
  </si>
  <si>
    <t>Indique, por cada una de las instituciones de la Administración Pública de su entidad federativa, si al cierre del año 2020 contaba con algún programa de seguridad de la información. En caso afirmativo, señale los mecanismos de control contenidos en dicho programa al cierre del referido año.</t>
  </si>
  <si>
    <t>Otro mecanismo de control</t>
  </si>
  <si>
    <r>
      <t xml:space="preserve">¿La institución contaba con un programa de seguridad de la información? 
</t>
    </r>
    <r>
      <rPr>
        <i/>
        <sz val="8"/>
        <color theme="1"/>
        <rFont val="Arial"/>
        <family val="2"/>
      </rPr>
      <t>(1. Sí / 2. No / 9. No se sabe)</t>
    </r>
  </si>
  <si>
    <t>Glosario del apartado:</t>
  </si>
  <si>
    <r>
      <t xml:space="preserve">1.- </t>
    </r>
    <r>
      <rPr>
        <b/>
        <i/>
        <sz val="8"/>
        <color theme="1"/>
        <rFont val="Arial"/>
        <family val="2"/>
      </rPr>
      <t xml:space="preserve">Acciones formativas: </t>
    </r>
    <r>
      <rPr>
        <i/>
        <sz val="8"/>
        <color theme="1"/>
        <rFont val="Arial"/>
        <family val="2"/>
      </rPr>
      <t>se refiere a las acciones orientadas, en este caso a los servidores públicos adscritos a las áreas responsables de la administración de archivos y la gestión documental de las instituciones de la Administración Pública de su entidad federativa, a la adquisición de conocimientos y competencias personales e interpersonales para el ejercicio de la función pública, mismas que conllevan algún tipo de evaluación para su acreditación; como lo son: cursos, talleres, diplomados, maestrías, entre otros.</t>
    </r>
  </si>
  <si>
    <t>2.- La cantidad registrada en las columnas "Acciones formativas impartidas" y "Acciones formativas impartidas y concluidas" de la pregunta 9 debe ser igual o menor a la suma de las cantidades reportadas como respuesta en la respectiva columna de la pregunta 19 de la sección 1 del módulo 1 de este censo.</t>
  </si>
  <si>
    <t>3.- La cantidad registrada en la columna "Total" de la pregunta 9 debe ser igual o menor a la suma de las cantidades reportadas como respuesta en la columna "Total" de la pregunta 19 de la sección 1 del módulo 1 de este censo, así como corresponder a su desagregación por sexo.</t>
  </si>
  <si>
    <t>9.-</t>
  </si>
  <si>
    <t>XV.3.2 Capacitación del personal en materia de administración de archivos y gestión documental</t>
  </si>
  <si>
    <t>Indique, por cada una de las instituciones de la Administración Pública de su entidad federativa, si durante el año 2020 se impartieron acciones formativas sobre la materia al personal adscrito a las áreas responsables de la administración de archivos y la gestión documental. En caso afirmativo, anote la cantidad de acciones formativas impartidas, así como la cantidad de servidores públicos capacitados, según su sexo.</t>
  </si>
  <si>
    <t>En caso de que al personal adscrito a las áreas responsables de la administración de archivos y la gestión documental de determinada institución no se le hayan impartido acciones formativas, o no cuente con información para determinarlo, indíquelo en la columna correspondiente conforme al catálogo respectivo y deje el resto de la fila en blanco.</t>
  </si>
  <si>
    <t>En la columna "Acciones formativas impartidas" debe considerar las acciones formativas impartidas del 1 de enero al 31 de diciembre de 2020 al personal adscrito a las áreas responsables de la administración de archivos y la gestión documental de las instituciones de la Administración Pública de su entidad federativa, independientemente de que hayan concluido durante el referido año. Debe considerar tanto las acciones impartidas por la propia institución como las realizadas por organizaciones externas.</t>
  </si>
  <si>
    <t>En la columna "Acciones formativas impartidas y concluidas" debe considerar las acciones formativas impartidas del 1 de enero al 31 de diciembre de 2020 al personal adscrito a las áreas responsables de la administración de archivos y la gestión documental de las instituciones de la Administración Pública de su entidad federativa, y que además hayan concluido durante el referido año. Debe considerar tanto las acciones impartidas por la propia institución como las realizadas por organizaciones externas.</t>
  </si>
  <si>
    <t>Debe considerar al personal adscrito a las áreas responsables de la administración de archivos y la gestión documental de las instituciones de la Administración Pública de su entidad federativa que haya concluido determinada acción formativa impartida y concluida entre el 1 de enero y el 31 de diciembre de 2020, independientemente de que, por cuestiones de temporalidad, cuente con el certificado, constancia, calificación aprobatoria o cualquier documento que lo acredite.</t>
  </si>
  <si>
    <t>Servidores públicos capacitados adscritos a las áreas responsables de la administración de archivos y la gestión documental, según sexo</t>
  </si>
  <si>
    <t>10.-</t>
  </si>
  <si>
    <t>11.-</t>
  </si>
  <si>
    <t>Indique, por cada una de las instituciones de la Administración Pública de su entidad federativa, si al cierre del año 2020 las áreas operativas listadas contaban con algún servidor público responsable de su funcionamiento. Asimismo, anote la cantidad de servidores públicos adscritos al cierre del referido año al área operativa correspondiente.</t>
  </si>
  <si>
    <r>
      <t xml:space="preserve">¿Contaba con algún servidor público responsable de su funcionamiento?
</t>
    </r>
    <r>
      <rPr>
        <i/>
        <sz val="8"/>
        <color theme="1"/>
        <rFont val="Arial"/>
        <family val="2"/>
      </rPr>
      <t>(1. Sí / 2. No / 9. No se sabe)</t>
    </r>
  </si>
  <si>
    <t xml:space="preserve">Indique, por cada una de las instituciones de la Administración Pública de su entidad federativa, si al cierre del año 2020 contaban con alguno de los mecanismos de control archivístico y gestión documental listados. </t>
  </si>
  <si>
    <r>
      <t xml:space="preserve">Cuadro general de clasificación archivística
</t>
    </r>
    <r>
      <rPr>
        <i/>
        <sz val="8"/>
        <color theme="1"/>
        <rFont val="Arial"/>
        <family val="2"/>
      </rPr>
      <t>(1. Sí / 2. No / 9. No se sabe)</t>
    </r>
  </si>
  <si>
    <r>
      <t xml:space="preserve">Catálogo de disposición documental
</t>
    </r>
    <r>
      <rPr>
        <i/>
        <sz val="8"/>
        <color theme="1"/>
        <rFont val="Arial"/>
        <family val="2"/>
      </rPr>
      <t>(1. Sí / 2. No / 9. No se sabe)</t>
    </r>
  </si>
  <si>
    <r>
      <t xml:space="preserve">Sistema institucional de archivos
</t>
    </r>
    <r>
      <rPr>
        <i/>
        <sz val="8"/>
        <color theme="1"/>
        <rFont val="Arial"/>
        <family val="2"/>
      </rPr>
      <t>(1. Sí / 2. No / 9. No se sabe)</t>
    </r>
  </si>
  <si>
    <r>
      <t xml:space="preserve">Sistema automatizado de gestión documental y control de documentos
</t>
    </r>
    <r>
      <rPr>
        <i/>
        <sz val="8"/>
        <color theme="1"/>
        <rFont val="Arial"/>
        <family val="2"/>
      </rPr>
      <t>(1. Sí / 2. No / 9. No se sabe)</t>
    </r>
  </si>
  <si>
    <t>Cantidad</t>
  </si>
  <si>
    <t>Otro tipo</t>
  </si>
  <si>
    <t xml:space="preserve">Unidad de correspondencia </t>
  </si>
  <si>
    <t>Otro mecanismo</t>
  </si>
  <si>
    <t>No cuenta con mecanismos de conservación documental</t>
  </si>
  <si>
    <t>No se tenían criterios de organización</t>
  </si>
  <si>
    <t>6.-</t>
  </si>
  <si>
    <t>Indique, por cada una de las instituciones de la Administración Pública de su entidad federativa, si al cierre del año 2020 contaba con las áreas operativas listadas. En caso afirmativo, anote la cantidad de las mismas de acuerdo con las instrucciones establecidas para tal efecto.</t>
  </si>
  <si>
    <r>
      <rPr>
        <b/>
        <sz val="9"/>
        <color theme="1"/>
        <rFont val="Arial"/>
        <family val="2"/>
      </rPr>
      <t>Existencia</t>
    </r>
    <r>
      <rPr>
        <sz val="9"/>
        <color theme="1"/>
        <rFont val="Arial"/>
        <family val="2"/>
      </rPr>
      <t xml:space="preserve">
</t>
    </r>
    <r>
      <rPr>
        <i/>
        <sz val="8"/>
        <color theme="1"/>
        <rFont val="Arial"/>
        <family val="2"/>
      </rPr>
      <t>(1. Sí / 2. No / 9. No se sabe)</t>
    </r>
  </si>
  <si>
    <t>Para el archivo de trámite, en la columna "Cantidad" anote el número de unidades administrativas de determinada institución de la Administración Pública de su entidad federativa que contaban con archivo de trámite al cierre del año 2020.</t>
  </si>
  <si>
    <t>Para cada institución, en caso de que no haya contado con determinada área operativa, o no cuente con elementos para determinarlo, indíquelo en la columna correspondiente conforme al catálogo respectivo y deje en blanco la columna "Cantidad" correspondiente.</t>
  </si>
  <si>
    <t>Para cada institución, en caso de que haya seleccionado para determinada área operativa el código "2" o "9" en la columna "Existencia" de la pregunta anterior, anote una "X" en la columna "No aplica" de dicha área operativa y deje en blanco el resto de las columnas correspondientes a la misma.</t>
  </si>
  <si>
    <t>Para cada institución, por cada área operativa seleccione con una "X" la o las columnas correspondientes.</t>
  </si>
  <si>
    <t>Para cada institución, en caso de que seleccione la columna "No cuenta con infraestructura tecnológica" para determinada área operativa, no puede seleccionar otra columna para dicha área.</t>
  </si>
  <si>
    <r>
      <t xml:space="preserve">Archivo de trámite
</t>
    </r>
    <r>
      <rPr>
        <i/>
        <sz val="8"/>
        <color theme="1"/>
        <rFont val="Arial"/>
        <family val="2"/>
      </rPr>
      <t>(en general)</t>
    </r>
  </si>
  <si>
    <t>Para cada institución, en caso de que haya seleccionado para determinada área operativa el código "2" o "9" en la columna "Existencia" de la pregunta 2, anote una "X" en la columna "No aplica" de dicha área operativa y deje en blanco el resto de las columnas correspondientes a la misma.</t>
  </si>
  <si>
    <t>Para cada institución, en caso de que seleccione la columna "No cuenta con mecanismos de conservación documental" para determinada área operativa, no puede seleccionar otra columna para dicha área.</t>
  </si>
  <si>
    <t>No cuenta con herramientas de control y consulta archivística</t>
  </si>
  <si>
    <t>Otra herramienta</t>
  </si>
  <si>
    <t>Para cada institución, en caso de que seleccione la columna "No cuenta con herramientas de control y consulta archivística" para determinada área operativa, no puede seleccionar otra columna para dicha área.</t>
  </si>
  <si>
    <t>Señale, por cada una de las instituciones de la Administración Pública de su entidad federativa, la infraestructura tecnológica con la que contaban al cierre del año 2020 las áreas operativas listadas.</t>
  </si>
  <si>
    <t>Señale, por cada una de las instituciones de la Administración Pública de su entidad federativa, los mecanismos de conservación documental con los que contaban al cierre del año 2020 las áreas operativas listadas.</t>
  </si>
  <si>
    <t>Señale, por cada una de las instituciones de la Administración Pública de su entidad federativa, las herramientas de control y consulta archivística con las que contaban al cierre del 2020 las áreas operativas listadas.</t>
  </si>
  <si>
    <t>En caso de que seleccione la columna "Otro criterio", debe anotar el nombre de dicho(s) criterio(s) en el recuadro destinado para tal efecto que se encuentra al final de la tabla de respuesta.</t>
  </si>
  <si>
    <r>
      <rPr>
        <sz val="9"/>
        <color theme="1"/>
        <rFont val="Arial"/>
        <family val="2"/>
      </rPr>
      <t xml:space="preserve">Otro criterio:
</t>
    </r>
    <r>
      <rPr>
        <i/>
        <sz val="8"/>
        <color theme="1"/>
        <rFont val="Arial"/>
        <family val="2"/>
      </rPr>
      <t>(especifique)</t>
    </r>
  </si>
  <si>
    <r>
      <t xml:space="preserve">Otro criterio
</t>
    </r>
    <r>
      <rPr>
        <i/>
        <sz val="8"/>
        <color theme="1"/>
        <rFont val="Arial"/>
        <family val="2"/>
      </rPr>
      <t>(especifique)</t>
    </r>
  </si>
  <si>
    <t>Para cada institución, en caso de que haya seleccionado para determinada área operativa el código "2" o "9" en la columna "Existencia" de la pregunta 2, anote una "X" en la columna "No aplica" de dicha área operativa y deje en blanco la columna "Personal adscrito" correspondiente a la misma.</t>
  </si>
  <si>
    <r>
      <t xml:space="preserve">Archivo de concentración
</t>
    </r>
    <r>
      <rPr>
        <i/>
        <sz val="8"/>
        <color theme="1"/>
        <rFont val="Arial"/>
        <family val="2"/>
      </rPr>
      <t>(repositorio principal)</t>
    </r>
  </si>
  <si>
    <t>No cuenta con infraestructura tecnológica</t>
  </si>
  <si>
    <t>8.-</t>
  </si>
  <si>
    <r>
      <t>Conforme a lo dispuesto por el</t>
    </r>
    <r>
      <rPr>
        <b/>
        <sz val="9"/>
        <color theme="0"/>
        <rFont val="Arial"/>
        <family val="2"/>
      </rPr>
      <t xml:space="preserve"> Artículo 37</t>
    </r>
    <r>
      <rPr>
        <sz val="9"/>
        <color theme="0"/>
        <rFont val="Arial"/>
        <family val="2"/>
      </rPr>
      <t xml:space="preserve">,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</si>
  <si>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De conformidad con lo previsto en el </t>
    </r>
    <r>
      <rPr>
        <b/>
        <sz val="9"/>
        <color theme="0"/>
        <rFont val="Arial"/>
        <family val="2"/>
      </rPr>
      <t>Artículo 41</t>
    </r>
    <r>
      <rPr>
        <sz val="9"/>
        <color theme="0"/>
        <rFont val="Arial"/>
        <family val="2"/>
      </rPr>
      <t xml:space="preserve"> de la </t>
    </r>
    <r>
      <rPr>
        <b/>
        <sz val="9"/>
        <color theme="0"/>
        <rFont val="Arial"/>
        <family val="2"/>
      </rPr>
      <t>Ley del Sistema Nacional de Información Estadística y Geográfica</t>
    </r>
    <r>
      <rPr>
        <sz val="9"/>
        <color theme="0"/>
        <rFont val="Arial"/>
        <family val="2"/>
      </rPr>
      <t>, los informantes del Sistema tendrán el derecho de solicitar al Instituto Nacional de Estadística y Geografía que sean rectificados los datos que les conciernan, para lo cual deberán demostrar que son inexactos, incompletos o equívocos.</t>
    </r>
  </si>
  <si>
    <r>
      <t xml:space="preserve">El Instituto Nacional de Estadística y Geografía (INEGI) presenta la elaboración del </t>
    </r>
    <r>
      <rPr>
        <b/>
        <sz val="9"/>
        <rFont val="Arial"/>
        <family val="2"/>
      </rPr>
      <t>Censo Nacional de Gobiernos Estatales (CNGE) 2021</t>
    </r>
    <r>
      <rPr>
        <sz val="9"/>
        <rFont val="Arial"/>
        <family val="2"/>
      </rPr>
      <t xml:space="preserve"> como respuesta a su responsabilidad de suministrar a la sociedad y al Estado información de calidad, pertinente, veraz y oportuna, atendiendo el mandato constitucional de normar y coordinar el Sistema Nacional de Información Estadística y Geográfica (SNIEG).</t>
    </r>
  </si>
  <si>
    <r>
      <t xml:space="preserve">Como resultado, se logró el acuerdo para generar información estadística en la materia de gobierno con una visión integral, implementando así en 2010 el primer instrumento de captación en el ámbito estatal denominado </t>
    </r>
    <r>
      <rPr>
        <i/>
        <sz val="9"/>
        <rFont val="Arial"/>
        <family val="2"/>
      </rPr>
      <t>Encuesta Nacional de Gobierno 2010 – Poder Ejecutivo Estatal (ENGPEE 10)</t>
    </r>
    <r>
      <rPr>
        <sz val="9"/>
        <rFont val="Arial"/>
        <family val="2"/>
      </rPr>
      <t>, con lo cual se inició una serie histórica de información que permite diseñar, monitorear y evaluar las políticas públicas en esta materia.</t>
    </r>
  </si>
  <si>
    <r>
      <t xml:space="preserve">Posteriormente, en 2011 se realizó el segundo levantamiento de este programa estadístico, bajo la denominación de </t>
    </r>
    <r>
      <rPr>
        <i/>
        <sz val="9"/>
        <rFont val="Arial"/>
        <family val="2"/>
      </rPr>
      <t>Censo Nacional de Gobierno 2011. Poder Ejecutivo Estatal (CNG 2011 PEE)</t>
    </r>
    <r>
      <rPr>
        <sz val="9"/>
        <rFont val="Arial"/>
        <family val="2"/>
      </rPr>
      <t xml:space="preserve">. El 20 de diciembre de ese mismo año se publicó en el Diario Oficial de la Federación el acuerdo por el cual la Junta de Gobierno del INEGI determinó como información de interés nacional los datos generados por este programa, otorgándoles el carácter de oficiales y de uso obligatorio para la Federación, las entidades federativas, el Distrito Federal (ahora Ciudad de México) y los municipios, siendo a partir de ese momento que se institucionalizó como </t>
    </r>
    <r>
      <rPr>
        <i/>
        <sz val="9"/>
        <rFont val="Arial"/>
        <family val="2"/>
      </rPr>
      <t>Censo Nacional de Gobierno, Seguridad Pública y Sistema Penitenciario Estatales</t>
    </r>
    <r>
      <rPr>
        <sz val="9"/>
        <rFont val="Arial"/>
        <family val="2"/>
      </rPr>
      <t>.</t>
    </r>
  </si>
  <si>
    <r>
      <t xml:space="preserve">De esta forma, se presenta el </t>
    </r>
    <r>
      <rPr>
        <i/>
        <sz val="9"/>
        <rFont val="Arial"/>
        <family val="2"/>
      </rPr>
      <t>Censo Nacional de Gobiernos Estatales (CNGE) 2021</t>
    </r>
    <r>
      <rPr>
        <sz val="9"/>
        <rFont val="Arial"/>
        <family val="2"/>
      </rPr>
      <t xml:space="preserve">, como el duodécimo programa estadístico desarrollado por el INEGI en materia de gobierno en el ámbito estatal del Estado Mexicano. Si bien el proceso de maduración de la información captada a través de este ha obligado a realizar ajustes en algunas variables, se ha preservado en todo momento la consistencia conceptual respecto de sus ediciones anteriores, continuando con la serie estadística y enriqueciendo sus contenidos por los temas que actualmente se desarrollan. </t>
    </r>
  </si>
  <si>
    <r>
      <rPr>
        <b/>
        <sz val="9"/>
        <rFont val="Arial"/>
        <family val="2"/>
      </rPr>
      <t xml:space="preserve">Módulo 1. </t>
    </r>
    <r>
      <rPr>
        <sz val="9"/>
        <rFont val="Arial"/>
        <family val="2"/>
      </rPr>
      <t xml:space="preserve">Administración Pública de la entidad federativa
</t>
    </r>
    <r>
      <rPr>
        <b/>
        <sz val="9"/>
        <rFont val="Arial"/>
        <family val="2"/>
      </rPr>
      <t>Módulo 2.</t>
    </r>
    <r>
      <rPr>
        <sz val="9"/>
        <rFont val="Arial"/>
        <family val="2"/>
      </rPr>
      <t xml:space="preserve"> Medio ambiente
</t>
    </r>
    <r>
      <rPr>
        <b/>
        <sz val="9"/>
        <rFont val="Arial"/>
        <family val="2"/>
      </rPr>
      <t xml:space="preserve">Módulo 3. </t>
    </r>
    <r>
      <rPr>
        <sz val="9"/>
        <rFont val="Arial"/>
        <family val="2"/>
      </rPr>
      <t xml:space="preserve">Justicia cívica </t>
    </r>
  </si>
  <si>
    <r>
      <t xml:space="preserve">Particularmente, en el </t>
    </r>
    <r>
      <rPr>
        <b/>
        <sz val="9"/>
        <rFont val="Arial"/>
        <family val="2"/>
      </rPr>
      <t xml:space="preserve">módulo 1 </t>
    </r>
    <r>
      <rPr>
        <sz val="9"/>
        <rFont val="Arial"/>
        <family val="2"/>
      </rPr>
      <t>se solicita, entre otros,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transparencia, planeación y gestión territorial, catastro, control interno, combate a la corrupción, contrataciones públicas, defensoría de oficio y archivos.</t>
    </r>
  </si>
  <si>
    <t xml:space="preserve">Sección I. Estructura organizacional y recursos
Sección II. Ejercicio de funciones específicas
Sección III. Trámites y servicios
Sección IV. Protección civil
Sección V. Catastro
Sección VI. Transparencia, acceso a la información pública y protección de datos personales
Sección VII. Control interno y anticorrupción
Sección VIII. Participación ciudadana
Sección IX. Marco regulatorio
Sección X. Asociación interinstitucional
Sección XI. Defensoría pública o defensoría de oficio
Sección XII. Contrataciones públicas
Sección XIII. Planeación y gestión territorial
Sección XIV. Registro público de la propiedad
Sección XV. Administración de archivos y gestión documental </t>
  </si>
  <si>
    <t xml:space="preserve">La entrega de información deberá hacerse a través del Departamento de Estadísticas de Gobierno de la Coordinación Estatal del INEGI en su entidad federativa, quien se acercará a los equipos de trabajo designados por el titular y/o servidor público responsable para el llenado del cuestionario, con el objetivo de organizar los trabajos y recuperar la información requerida.  </t>
  </si>
  <si>
    <r>
      <t xml:space="preserve">En caso de </t>
    </r>
    <r>
      <rPr>
        <b/>
        <sz val="9"/>
        <color theme="1"/>
        <rFont val="Arial"/>
        <family val="2"/>
      </rPr>
      <t>dudas o comentarios</t>
    </r>
    <r>
      <rPr>
        <sz val="9"/>
        <color theme="1"/>
        <rFont val="Arial"/>
        <family val="2"/>
      </rPr>
      <t>, deberá hacerlos llegar al personal del Departamento de Estadísticas de Gobierno de la Coordinación Estatal del INEGI que ha sido designado para el seguimiento de este programa de información, quien tiene los siguientes datos de contacto:</t>
    </r>
  </si>
  <si>
    <r>
      <rPr>
        <b/>
        <sz val="15"/>
        <color theme="1"/>
        <rFont val="Arial"/>
        <family val="2"/>
      </rPr>
      <t>Informantes:</t>
    </r>
    <r>
      <rPr>
        <b/>
        <sz val="9"/>
        <color theme="1"/>
        <rFont val="Arial"/>
        <family val="2"/>
      </rPr>
      <t xml:space="preserve">
</t>
    </r>
    <r>
      <rPr>
        <i/>
        <sz val="8"/>
        <color theme="1"/>
        <rFont val="Arial"/>
        <family val="2"/>
      </rPr>
      <t>(Responde: institución o unidades administrativas de las instituciones de la Administración Pública de la entidad federativa encargadas o integradoras de la información sobre la administración de archivos y gestión documental de las mismas)</t>
    </r>
  </si>
  <si>
    <r>
      <t xml:space="preserve">4.- </t>
    </r>
    <r>
      <rPr>
        <b/>
        <i/>
        <sz val="8"/>
        <color theme="1"/>
        <rFont val="Arial"/>
        <family val="2"/>
      </rPr>
      <t>Áreas operativas:</t>
    </r>
    <r>
      <rPr>
        <i/>
        <sz val="8"/>
        <color theme="1"/>
        <rFont val="Arial"/>
        <family val="2"/>
      </rPr>
      <t xml:space="preserve"> se refiere a aquellas que integran el sistema institucional de archivos, las cuales son la  unidad de correspondencia, archivo de trámite, archivo de concentración y, en su caso, histórico.</t>
    </r>
  </si>
  <si>
    <r>
      <t xml:space="preserve">5.- </t>
    </r>
    <r>
      <rPr>
        <b/>
        <i/>
        <sz val="8"/>
        <color theme="1"/>
        <rFont val="Arial"/>
        <family val="2"/>
      </rPr>
      <t>Unidad de correspondencia:</t>
    </r>
    <r>
      <rPr>
        <i/>
        <sz val="8"/>
        <color theme="1"/>
        <rFont val="Arial"/>
        <family val="2"/>
      </rPr>
      <t xml:space="preserve"> se refiere a la encargada de brindar los servicios centralizados de recepción y despacho de la correspondencia oficial dentro de las instituciones. Cabe mencionar que en algunos lugares es conocida genéricamente como "Unidad de Correspondencia", "Unidad Central de Correspondencia", “Oficialía de Partes” o  “Ventanilla Única”.</t>
    </r>
  </si>
  <si>
    <t>XV.3.1 Características del personal</t>
  </si>
  <si>
    <t>Instrucciones generales:</t>
  </si>
  <si>
    <t>Colonia</t>
  </si>
  <si>
    <t>Latitud</t>
  </si>
  <si>
    <t>-</t>
  </si>
  <si>
    <t>Longitud</t>
  </si>
  <si>
    <t>.</t>
  </si>
  <si>
    <t>Complemento 1</t>
  </si>
  <si>
    <t>Complemento 2</t>
  </si>
  <si>
    <t>Pregunta 2</t>
  </si>
  <si>
    <t>Indique, por cada una de las instituciones de la Administración Pública de su entidad federativa, si al cierre del año 2020 contaba con un coordinador general de archivos. En caso afirmativo, señale los datos solicitados sobre su perfil profesional, utilizando para tal efecto los catálogos que se presentan al final de la siguiente tabla.</t>
  </si>
  <si>
    <t>Último grado de estudios</t>
  </si>
  <si>
    <r>
      <t xml:space="preserve">Nivel de escolaridad
</t>
    </r>
    <r>
      <rPr>
        <i/>
        <sz val="8"/>
        <color theme="1"/>
        <rFont val="Arial"/>
        <family val="2"/>
      </rPr>
      <t>(ver catálogo)</t>
    </r>
  </si>
  <si>
    <r>
      <t xml:space="preserve">Estatus 
</t>
    </r>
    <r>
      <rPr>
        <i/>
        <sz val="8"/>
        <color theme="1"/>
        <rFont val="Arial"/>
        <family val="2"/>
      </rPr>
      <t>(ver catálogo)</t>
    </r>
  </si>
  <si>
    <r>
      <t xml:space="preserve">Sexo
</t>
    </r>
    <r>
      <rPr>
        <i/>
        <sz val="8"/>
        <color theme="1"/>
        <rFont val="Arial"/>
        <family val="2"/>
      </rPr>
      <t xml:space="preserve">(ver catálogo) </t>
    </r>
  </si>
  <si>
    <r>
      <t xml:space="preserve">Régimen de contratación
</t>
    </r>
    <r>
      <rPr>
        <i/>
        <sz val="8"/>
        <color theme="1"/>
        <rFont val="Arial"/>
        <family val="2"/>
      </rPr>
      <t xml:space="preserve">(ver catálogo) </t>
    </r>
  </si>
  <si>
    <r>
      <t xml:space="preserve">Edad
</t>
    </r>
    <r>
      <rPr>
        <i/>
        <sz val="8"/>
        <color theme="1"/>
        <rFont val="Arial"/>
        <family val="2"/>
      </rPr>
      <t>(años)</t>
    </r>
  </si>
  <si>
    <r>
      <t xml:space="preserve">Grupo de mando
</t>
    </r>
    <r>
      <rPr>
        <i/>
        <sz val="8"/>
        <color theme="1"/>
        <rFont val="Arial"/>
        <family val="2"/>
      </rPr>
      <t xml:space="preserve">(ver catálogo) </t>
    </r>
  </si>
  <si>
    <r>
      <t xml:space="preserve">¿Contaba con un coordinador general de archivos?
</t>
    </r>
    <r>
      <rPr>
        <i/>
        <sz val="8"/>
        <color theme="1"/>
        <rFont val="Arial"/>
        <family val="2"/>
      </rPr>
      <t>(1. Sí / 2. No / 9. No se sabe)</t>
    </r>
  </si>
  <si>
    <t xml:space="preserve">Perfil de los coordinadores generales de archivos </t>
  </si>
  <si>
    <r>
      <t xml:space="preserve">Otro grupo de mando:
</t>
    </r>
    <r>
      <rPr>
        <i/>
        <sz val="8"/>
        <color theme="1"/>
        <rFont val="Arial"/>
        <family val="2"/>
      </rPr>
      <t>(especifique)</t>
    </r>
  </si>
  <si>
    <t>Catálogo de sexo</t>
  </si>
  <si>
    <t>Hombre</t>
  </si>
  <si>
    <t>Mujer</t>
  </si>
  <si>
    <t xml:space="preserve">Confianza </t>
  </si>
  <si>
    <t>Base o sindicalizado</t>
  </si>
  <si>
    <t xml:space="preserve">Eventual </t>
  </si>
  <si>
    <t>Honorarios</t>
  </si>
  <si>
    <t>Otro</t>
  </si>
  <si>
    <t>Catálogo de grupo de mando</t>
  </si>
  <si>
    <t>Secretaría de Estado</t>
  </si>
  <si>
    <t>2</t>
  </si>
  <si>
    <t>Subsecretaría de Estado o equivalente</t>
  </si>
  <si>
    <t>Jefatura de Unidad o equivalente</t>
  </si>
  <si>
    <t>Dirección General o equivalente</t>
  </si>
  <si>
    <t>Dirección General Adjunta o equivalente</t>
  </si>
  <si>
    <t>Dirección de Área</t>
  </si>
  <si>
    <t>Subdirección de Área</t>
  </si>
  <si>
    <t>Jefatura de Departamento</t>
  </si>
  <si>
    <t>Enlace</t>
  </si>
  <si>
    <t>Operativo</t>
  </si>
  <si>
    <r>
      <t xml:space="preserve">Otro grupo de mando </t>
    </r>
    <r>
      <rPr>
        <i/>
        <sz val="8"/>
        <color theme="1"/>
        <rFont val="Arial"/>
        <family val="2"/>
      </rPr>
      <t>(especifique)</t>
    </r>
  </si>
  <si>
    <t>Catálogo de nivel de escolaridad</t>
  </si>
  <si>
    <t>Ninguno</t>
  </si>
  <si>
    <t>Secundaria</t>
  </si>
  <si>
    <t>Preparatoria</t>
  </si>
  <si>
    <t>Carrera técnica o carrera comercial</t>
  </si>
  <si>
    <t>Licenciatura</t>
  </si>
  <si>
    <t>Maestría</t>
  </si>
  <si>
    <t>Doctorado</t>
  </si>
  <si>
    <t>Catálogo de estatus del nivel de escolaridad</t>
  </si>
  <si>
    <t>Cursando</t>
  </si>
  <si>
    <t>Inconcluso</t>
  </si>
  <si>
    <t>Concluido</t>
  </si>
  <si>
    <t xml:space="preserve">Titulado </t>
  </si>
  <si>
    <t>Para el caso del grupo de mando, debe considerar el grupo jerárquico y puesto de referencia tomando como base el catálogo establecido en el Manual de Percepciones de los Servidores Públicos de las Dependencias y Entidades de la Administración Pública Federal. En caso de que seleccione el código 11, debe anotar dicho grupo de mando en el recuadro destinado para tal efecto que se encuentra al final de la tabla de respuesta.</t>
  </si>
  <si>
    <r>
      <t xml:space="preserve">Antigüedad en el servicio público
</t>
    </r>
    <r>
      <rPr>
        <i/>
        <sz val="8"/>
        <color theme="1"/>
        <rFont val="Arial"/>
        <family val="2"/>
      </rPr>
      <t>(años)</t>
    </r>
  </si>
  <si>
    <r>
      <t xml:space="preserve">Antigüedad en el cargo 
</t>
    </r>
    <r>
      <rPr>
        <i/>
        <sz val="8"/>
        <color theme="1"/>
        <rFont val="Arial"/>
        <family val="2"/>
      </rPr>
      <t>(años)</t>
    </r>
  </si>
  <si>
    <r>
      <t xml:space="preserve">Ingresos brutos mensuales
</t>
    </r>
    <r>
      <rPr>
        <i/>
        <sz val="8"/>
        <color theme="1"/>
        <rFont val="Arial"/>
        <family val="2"/>
      </rPr>
      <t>(pesos)</t>
    </r>
  </si>
  <si>
    <t>Para el caso del último grado de estudios, seleccione en la primera columna el último nivel de escolaridad cursado de acuerdo con las opciones del catálogo. En la columna "Estatus" debe indicar la opción que corresponda de acuerdo con el tipo de conclusión de dicho nivel al 31 de diciembre de 2020.</t>
  </si>
  <si>
    <t>Para el caso del último grado de estudios, en caso de que registre el código "1" en la columna "Nivel de escolaridad", debe anotar el código "8" en la columna "Estatus".</t>
  </si>
  <si>
    <t>Para el caso del último grado de estudios, en caso de que registre el código "2", "3" o "4" en la columna "Nivel de escolaridad", no puede hacer uso del código "4" en la columna "Estatus".</t>
  </si>
  <si>
    <t>Para el caso de la antigüedad en el cargo, debe considerar los años continuos en el mismo al 31 de diciembre de 2020.</t>
  </si>
  <si>
    <r>
      <rPr>
        <b/>
        <sz val="9"/>
        <color theme="1"/>
        <rFont val="Arial"/>
        <family val="2"/>
      </rPr>
      <t xml:space="preserve">Tipo de posesión </t>
    </r>
    <r>
      <rPr>
        <sz val="8"/>
        <color theme="1"/>
        <rFont val="Arial"/>
        <family val="2"/>
      </rPr>
      <t xml:space="preserve">
</t>
    </r>
    <r>
      <rPr>
        <i/>
        <sz val="8"/>
        <color theme="1"/>
        <rFont val="Arial"/>
        <family val="2"/>
      </rPr>
      <t>(1. Propio / 2. Rentado / 3. Otro)</t>
    </r>
  </si>
  <si>
    <t>Para cada institución, en caso de que seleccione el código "1" en la columna "Existencia" del apartado "Archivo de concentración", en el Complemento 1 debe anotar la ubicación geográfica del mismo, de acuerdo con los datos solicitados.</t>
  </si>
  <si>
    <t>Para cada institución, en caso de que seleccione el código "1" en la columna "Existencia" del apartado "Archivo histórico", en el Complemento 2 debe anotar la ubicación geográfica del mismo, de acuerdo con los datos solicitados.</t>
  </si>
  <si>
    <t>Señale, por cada una de las instituciones de la Administración Pública de su entidad federativa, la forma de organización que tenían al cierre del año 2020 las cajas y/o expedientes de las áreas operativas listadas.</t>
  </si>
  <si>
    <t>12.-</t>
  </si>
  <si>
    <t>Municipio o demarcación territorial</t>
  </si>
  <si>
    <t>Para el archivo de concentración y archivo histórico, en la columna "Cantidad" anote el número de repositorios en los que se encontraban dichos archivos.</t>
  </si>
  <si>
    <r>
      <t xml:space="preserve">Archivos histórico
</t>
    </r>
    <r>
      <rPr>
        <i/>
        <sz val="8"/>
        <color theme="1"/>
        <rFont val="Arial"/>
        <family val="2"/>
      </rPr>
      <t>(repositorio principal)</t>
    </r>
  </si>
  <si>
    <r>
      <t xml:space="preserve">Archivo histórico
</t>
    </r>
    <r>
      <rPr>
        <i/>
        <sz val="8"/>
        <color theme="1"/>
        <rFont val="Arial"/>
        <family val="2"/>
      </rPr>
      <t>(repositorio principal)</t>
    </r>
  </si>
  <si>
    <t>Inventario de archivo histórico</t>
  </si>
  <si>
    <t>Preguntas 1 a 12</t>
  </si>
  <si>
    <t>Complemento 1. Ubicación geográfica del repositorio principal del archivo de concentración</t>
  </si>
  <si>
    <t>Complemento 2. Ubicación geográfica del repositorio principal del archivo histórico</t>
  </si>
  <si>
    <t xml:space="preserve">5.- En caso de que los registros con los que cuente no le permitan desglosar la información de acuerdo con los requerimientos solicitados, anote "NS" (No se sabe) en las celdas donde no disponga de información. En el recuadro para comentarios de cada pregunta debe proporcionar una justificación respecto del uso del "NS" en determinado reactivo. </t>
  </si>
  <si>
    <t xml:space="preserve">6.- No deje celdas en blanco, salvo en los casos en que la instrucción así lo solicite. </t>
  </si>
  <si>
    <t>1.- La lista de instituciones que se despliega corresponde a las que reportó como respuesta en la pregunta 1 de la sección 1 del módulo 1 de este censo.</t>
  </si>
  <si>
    <t>2.- Para cada institución, en caso de que haya seleccionado para el archivo de concentración el código "2" o "9" en la columna "Existencia" de la pregunta 2, anote una "X" en la columna "No aplica" y deje el resto de la fila en blanco.</t>
  </si>
  <si>
    <t>3.- Para cada institución, en la columna "Tipo de posesión" indique el código que corresponda.</t>
  </si>
  <si>
    <t>4.- En la columna "Municipio o demarcación territorial" seleccione el municipio o la demarcación territorial de la Ciudad de México donde se encuentra ubicado el repositorio principal del archivo de concentración de determinada institución.</t>
  </si>
  <si>
    <t>5.- En la columna "Colonia" anote el nombre de la colonia o localidad donde se encuentra ubicado el repositorio principal del archivo de concentración de determinada institución.</t>
  </si>
  <si>
    <t>6.- En las columnas "Latitud" y "Longitud" anote las coordenadas geográficas correspondientes donde se encuentra ubicado el repositorio principal del archivo de concentración de determinada institución. Las coordenadas de latitud constan de hasta ocho dígitos, mientras que las relacionadas con la longitud constan de hasta nueve dígitos.</t>
  </si>
  <si>
    <t>2.- Para cada institución, en caso de que haya seleccionado para el archivo histórico el código "2" o "9" en la columna "Existencia" de la pregunta 2, anote una "X" en la columna "No aplica" y deje el resto de la fila en blanco.</t>
  </si>
  <si>
    <t>4.- En la columna "Municipio o demarcación territorial" seleccione el municipio o la demarcación territorial de la Ciudad de México donde se encuentra ubicado el repositorio principal del archivo histórico de determinada institución.</t>
  </si>
  <si>
    <t>5.- En la columna "Colonia" anote el nombre de la colonia o localidad donde se encuentra ubicado el repositorio principal del archivo histórico de determinada institución.</t>
  </si>
  <si>
    <t>6.- En las columnas "Latitud" y "Longitud" anote las coordenadas geográficas correspondientes donde se encuentra ubicado el repositorio principal del archivo histórico de determinada institución. Las coordenadas de latitud constan de hasta ocho dígitos, mientras que las relacionadas con la longitud constan de hasta nueve dígitos.</t>
  </si>
  <si>
    <t>Para cada institución, por cada área operativa seleccione con una "X" la columna correspondiente.</t>
  </si>
  <si>
    <r>
      <t xml:space="preserve">Para ello, este módulo contiene </t>
    </r>
    <r>
      <rPr>
        <b/>
        <sz val="9"/>
        <color theme="1"/>
        <rFont val="Arial"/>
        <family val="2"/>
      </rPr>
      <t>449 preguntas</t>
    </r>
    <r>
      <rPr>
        <sz val="9"/>
        <color theme="1"/>
        <rFont val="Arial"/>
        <family val="2"/>
      </rPr>
      <t xml:space="preserve"> agrupadas en las siguientes secciones:</t>
    </r>
  </si>
  <si>
    <t>3.- Únicamente debe considerar la información de las instituciones de la Administración Pública de la entidad federativa listadas en la pregunta 1 de la sección 1 del módulo 1 del presente censo.</t>
  </si>
  <si>
    <t>Para el caso de la edad, debe considerar los años cumplidos al 31 de diciembre de 2020.</t>
  </si>
  <si>
    <r>
      <t>Para cada institución, la suma de las cantidades registradas en las columnas "Personal adscrito" debe ser igual o menor a la suma de las cantidades reportadas como respuesta en la columna "Total" de la pregunta 4</t>
    </r>
    <r>
      <rPr>
        <b/>
        <i/>
        <sz val="8"/>
        <color rgb="FFFF0000"/>
        <rFont val="Arial"/>
        <family val="2"/>
      </rPr>
      <t xml:space="preserve"> </t>
    </r>
    <r>
      <rPr>
        <i/>
        <sz val="8"/>
        <color theme="1"/>
        <rFont val="Arial"/>
        <family val="2"/>
      </rPr>
      <t>de la sección 1 del módulo 1 del presente censo.</t>
    </r>
  </si>
  <si>
    <t>Para cada institución, en caso de que no haya contado con un programa de seguridad de la información, o no cuente con elementos para determinarlo, indíquelo en la columna correspondiente conforme al catálogo respectivo y deje el resto de la fila en blanco.</t>
  </si>
  <si>
    <t>Para cada institución, en caso de que no haya generado documentos electrónicos, o no cuente con elementos para determinarlo, indíquelo en la columna correspondiente conforme al catálogo respectivo y deje el resto de la fila en blanco.</t>
  </si>
  <si>
    <t>Para el caso de los ingresos brutos mensuales, únicamente debe considerar aquellos percibidos por el desempeño de sus funciones como coordinador general de archivos de determinada institución. Estos ingresos deben anotarse en pesos mexicanos (no debe agregar la frase “miles o millones de pesos”) y solo deben desagregar dos decimales.</t>
  </si>
  <si>
    <t>4.- Por repositorio principal debe considerarse el repositorio con el mayor acervo del archivo correspondiente.</t>
  </si>
  <si>
    <t>Recuperación de cuestionario físico con información completa y definitiva, con firma y sello.</t>
  </si>
  <si>
    <t>Aguascalientes</t>
  </si>
  <si>
    <t>201</t>
  </si>
  <si>
    <t>Baja California</t>
  </si>
  <si>
    <t>202</t>
  </si>
  <si>
    <t>Baja California Sur</t>
  </si>
  <si>
    <t>203</t>
  </si>
  <si>
    <t>Campeche</t>
  </si>
  <si>
    <t>204</t>
  </si>
  <si>
    <t>Coahuila de Zaragoza</t>
  </si>
  <si>
    <t>205</t>
  </si>
  <si>
    <t>Colima</t>
  </si>
  <si>
    <t>206</t>
  </si>
  <si>
    <t>Chiapas</t>
  </si>
  <si>
    <t>207</t>
  </si>
  <si>
    <t>Chihuahua</t>
  </si>
  <si>
    <t>208</t>
  </si>
  <si>
    <t>Ciudad de México</t>
  </si>
  <si>
    <t>209</t>
  </si>
  <si>
    <t>Durango</t>
  </si>
  <si>
    <t>210</t>
  </si>
  <si>
    <t>Guanajuato</t>
  </si>
  <si>
    <t>211</t>
  </si>
  <si>
    <t>Guerrero</t>
  </si>
  <si>
    <t>212</t>
  </si>
  <si>
    <t>Hidalgo</t>
  </si>
  <si>
    <t>213</t>
  </si>
  <si>
    <t>Jalisco</t>
  </si>
  <si>
    <t>214</t>
  </si>
  <si>
    <t>México</t>
  </si>
  <si>
    <t>215</t>
  </si>
  <si>
    <t>Michoacán de Ocampo</t>
  </si>
  <si>
    <t>216</t>
  </si>
  <si>
    <t>Morelos</t>
  </si>
  <si>
    <t>217</t>
  </si>
  <si>
    <t>Nayarit</t>
  </si>
  <si>
    <t>218</t>
  </si>
  <si>
    <t>Nuevo León</t>
  </si>
  <si>
    <t>219</t>
  </si>
  <si>
    <t>Oaxaca</t>
  </si>
  <si>
    <t>220</t>
  </si>
  <si>
    <t>Puebla</t>
  </si>
  <si>
    <t>221</t>
  </si>
  <si>
    <t>Querétaro</t>
  </si>
  <si>
    <t>222</t>
  </si>
  <si>
    <t>Quintana Roo</t>
  </si>
  <si>
    <t>223</t>
  </si>
  <si>
    <t>San Luis Potosí</t>
  </si>
  <si>
    <t>224</t>
  </si>
  <si>
    <t>Sinaloa</t>
  </si>
  <si>
    <t>225</t>
  </si>
  <si>
    <t>Sonora</t>
  </si>
  <si>
    <t>226</t>
  </si>
  <si>
    <t>Tabasco</t>
  </si>
  <si>
    <t>227</t>
  </si>
  <si>
    <t>Tamaulipas</t>
  </si>
  <si>
    <t>228</t>
  </si>
  <si>
    <t>Tlaxcala</t>
  </si>
  <si>
    <t>229</t>
  </si>
  <si>
    <t>Veracruz de Ignacio de la Llave</t>
  </si>
  <si>
    <t>230</t>
  </si>
  <si>
    <t>Yucatán</t>
  </si>
  <si>
    <t>231</t>
  </si>
  <si>
    <t>Zacatecas</t>
  </si>
  <si>
    <t>232</t>
  </si>
  <si>
    <t>X</t>
  </si>
  <si>
    <t>catálogo</t>
  </si>
  <si>
    <t>La lista de instituciones que se despliega corresponde a las que reportó como respuesta en la pregunta 1 de la sección 1 del módulo 1 de este censo. 
Para cada institución, en caso de que no se haya contado con algún coordinador general de archivos, o no cuente con información para determinarlo, indíquelo en la columna correspondiente conforme al catálogo respectivo y deje el resto de la fila en blanco.</t>
  </si>
  <si>
    <t>falta instrucción que haga referencia al uso de código 2</t>
  </si>
  <si>
    <t>S1324:V1443</t>
  </si>
  <si>
    <t>""</t>
  </si>
  <si>
    <t>máx</t>
  </si>
  <si>
    <t>vacío</t>
  </si>
  <si>
    <t>mín</t>
  </si>
  <si>
    <t>fila vacía</t>
  </si>
  <si>
    <t>código 2 o 9</t>
  </si>
  <si>
    <t>vacío1</t>
  </si>
  <si>
    <t>vacío2</t>
  </si>
  <si>
    <t>NA</t>
  </si>
  <si>
    <t>vacío3</t>
  </si>
  <si>
    <t>vacío4</t>
  </si>
  <si>
    <t>NS</t>
  </si>
  <si>
    <t>una selcción</t>
  </si>
  <si>
    <t>Largo</t>
  </si>
  <si>
    <t>comprobación decimales</t>
  </si>
  <si>
    <t>6ª instrucción</t>
  </si>
  <si>
    <t>7ª instrucción</t>
  </si>
  <si>
    <t>verificación de edad</t>
  </si>
  <si>
    <t>Antigüedad en el cargo</t>
  </si>
  <si>
    <t>total</t>
  </si>
  <si>
    <t>suma</t>
  </si>
  <si>
    <t>comp</t>
  </si>
  <si>
    <t>Acciones impartidas</t>
  </si>
  <si>
    <t>Acciones impartidas y concluidas</t>
  </si>
  <si>
    <t>Comp</t>
  </si>
  <si>
    <t>lógica</t>
  </si>
  <si>
    <t>No sabe</t>
  </si>
  <si>
    <t>Lista</t>
  </si>
  <si>
    <t>Municipio</t>
  </si>
  <si>
    <t>Espacio</t>
  </si>
  <si>
    <t>Nombre</t>
  </si>
  <si>
    <t>nueva clave</t>
  </si>
  <si>
    <t>CVE_ENT</t>
  </si>
  <si>
    <t>NOM_ENT</t>
  </si>
  <si>
    <t>FOLIO</t>
  </si>
  <si>
    <t>NOM_MUN</t>
  </si>
  <si>
    <t xml:space="preserve"> </t>
  </si>
  <si>
    <t>01-1</t>
  </si>
  <si>
    <t>01</t>
  </si>
  <si>
    <t>01001</t>
  </si>
  <si>
    <t>01-2</t>
  </si>
  <si>
    <t>01002</t>
  </si>
  <si>
    <t>Asientos</t>
  </si>
  <si>
    <t>01-3</t>
  </si>
  <si>
    <t>01003</t>
  </si>
  <si>
    <t>Calvillo</t>
  </si>
  <si>
    <t>01-4</t>
  </si>
  <si>
    <t>01004</t>
  </si>
  <si>
    <t>Cosío</t>
  </si>
  <si>
    <t>01-5</t>
  </si>
  <si>
    <t>01005</t>
  </si>
  <si>
    <t>Jesús María</t>
  </si>
  <si>
    <t>01-6</t>
  </si>
  <si>
    <t>01006</t>
  </si>
  <si>
    <t>Pabellón de Arteaga</t>
  </si>
  <si>
    <t>01-7</t>
  </si>
  <si>
    <t>01007</t>
  </si>
  <si>
    <t>Rincón de Romos</t>
  </si>
  <si>
    <t>01-8</t>
  </si>
  <si>
    <t>01008</t>
  </si>
  <si>
    <t>San José de Gracia</t>
  </si>
  <si>
    <t>01-9</t>
  </si>
  <si>
    <t>01009</t>
  </si>
  <si>
    <t>Tepezalá</t>
  </si>
  <si>
    <t>01-10</t>
  </si>
  <si>
    <t>01010</t>
  </si>
  <si>
    <t>El Llano</t>
  </si>
  <si>
    <t>01-11</t>
  </si>
  <si>
    <t>01011</t>
  </si>
  <si>
    <t>San Francisco de los Romo</t>
  </si>
  <si>
    <t>02-1</t>
  </si>
  <si>
    <t>02</t>
  </si>
  <si>
    <t>02001</t>
  </si>
  <si>
    <t>Ensenada</t>
  </si>
  <si>
    <t>02-2</t>
  </si>
  <si>
    <t>02002</t>
  </si>
  <si>
    <t>Mexicali</t>
  </si>
  <si>
    <t>02-3</t>
  </si>
  <si>
    <t>02003</t>
  </si>
  <si>
    <t>Tecate</t>
  </si>
  <si>
    <t>02-4</t>
  </si>
  <si>
    <t>02004</t>
  </si>
  <si>
    <t>Tijuana</t>
  </si>
  <si>
    <t>02-5</t>
  </si>
  <si>
    <t>02005</t>
  </si>
  <si>
    <t>Playas de Rosarito</t>
  </si>
  <si>
    <t>03-1</t>
  </si>
  <si>
    <t>03</t>
  </si>
  <si>
    <t>03001</t>
  </si>
  <si>
    <t>Comondú</t>
  </si>
  <si>
    <t>03-2</t>
  </si>
  <si>
    <t>03002</t>
  </si>
  <si>
    <t>Mulegé</t>
  </si>
  <si>
    <t>03-3</t>
  </si>
  <si>
    <t>03003</t>
  </si>
  <si>
    <t>La Paz</t>
  </si>
  <si>
    <t>03-4</t>
  </si>
  <si>
    <t>03008</t>
  </si>
  <si>
    <t>Los Cabos</t>
  </si>
  <si>
    <t>03-5</t>
  </si>
  <si>
    <t>03009</t>
  </si>
  <si>
    <t>Loreto</t>
  </si>
  <si>
    <t>04-1</t>
  </si>
  <si>
    <t>04</t>
  </si>
  <si>
    <t>04001</t>
  </si>
  <si>
    <t>Calkiní</t>
  </si>
  <si>
    <t>04-2</t>
  </si>
  <si>
    <t>04002</t>
  </si>
  <si>
    <t>04-3</t>
  </si>
  <si>
    <t>04003</t>
  </si>
  <si>
    <t>Carmen</t>
  </si>
  <si>
    <t>04-4</t>
  </si>
  <si>
    <t>04004</t>
  </si>
  <si>
    <t>Champotón</t>
  </si>
  <si>
    <t>04-5</t>
  </si>
  <si>
    <t>04005</t>
  </si>
  <si>
    <t>Hecelchakán</t>
  </si>
  <si>
    <t>04-6</t>
  </si>
  <si>
    <t>04006</t>
  </si>
  <si>
    <t>Hopelchén</t>
  </si>
  <si>
    <t>04-7</t>
  </si>
  <si>
    <t>04007</t>
  </si>
  <si>
    <t>Palizada</t>
  </si>
  <si>
    <t>04-8</t>
  </si>
  <si>
    <t>04008</t>
  </si>
  <si>
    <t>Tenabo</t>
  </si>
  <si>
    <t>04-9</t>
  </si>
  <si>
    <t>04009</t>
  </si>
  <si>
    <t>Escárcega</t>
  </si>
  <si>
    <t>04-10</t>
  </si>
  <si>
    <t>04010</t>
  </si>
  <si>
    <t>Calakmul</t>
  </si>
  <si>
    <t>04-11</t>
  </si>
  <si>
    <t>04011</t>
  </si>
  <si>
    <t>Candelaria</t>
  </si>
  <si>
    <t>05-1</t>
  </si>
  <si>
    <t>05</t>
  </si>
  <si>
    <t>05001</t>
  </si>
  <si>
    <t>Abasolo</t>
  </si>
  <si>
    <t>05-2</t>
  </si>
  <si>
    <t>05002</t>
  </si>
  <si>
    <t>Acuña</t>
  </si>
  <si>
    <t>05-3</t>
  </si>
  <si>
    <t>05003</t>
  </si>
  <si>
    <t>Allende</t>
  </si>
  <si>
    <t>05-4</t>
  </si>
  <si>
    <t>05004</t>
  </si>
  <si>
    <t>Arteaga</t>
  </si>
  <si>
    <t>05-5</t>
  </si>
  <si>
    <t>05005</t>
  </si>
  <si>
    <t>Candela</t>
  </si>
  <si>
    <t>05-6</t>
  </si>
  <si>
    <t>05006</t>
  </si>
  <si>
    <t>Castaños</t>
  </si>
  <si>
    <t>05-7</t>
  </si>
  <si>
    <t>05007</t>
  </si>
  <si>
    <t>Cuatro Ciénegas</t>
  </si>
  <si>
    <t>05-8</t>
  </si>
  <si>
    <t>05008</t>
  </si>
  <si>
    <t>Escobedo</t>
  </si>
  <si>
    <t>05-9</t>
  </si>
  <si>
    <t>05009</t>
  </si>
  <si>
    <t>Francisco I. Madero</t>
  </si>
  <si>
    <t>05-10</t>
  </si>
  <si>
    <t>05010</t>
  </si>
  <si>
    <t>Frontera</t>
  </si>
  <si>
    <t>05-11</t>
  </si>
  <si>
    <t>05011</t>
  </si>
  <si>
    <t>General Cepeda</t>
  </si>
  <si>
    <t>05-12</t>
  </si>
  <si>
    <t>05012</t>
  </si>
  <si>
    <t>05-13</t>
  </si>
  <si>
    <t>05013</t>
  </si>
  <si>
    <t>05-14</t>
  </si>
  <si>
    <t>05014</t>
  </si>
  <si>
    <t>Jiménez</t>
  </si>
  <si>
    <t>05-15</t>
  </si>
  <si>
    <t>05015</t>
  </si>
  <si>
    <t>Juárez</t>
  </si>
  <si>
    <t>05-16</t>
  </si>
  <si>
    <t>05016</t>
  </si>
  <si>
    <t>Lamadrid</t>
  </si>
  <si>
    <t>05-17</t>
  </si>
  <si>
    <t>05017</t>
  </si>
  <si>
    <t>Matamoros</t>
  </si>
  <si>
    <t>05-18</t>
  </si>
  <si>
    <t>05018</t>
  </si>
  <si>
    <t>Monclova</t>
  </si>
  <si>
    <t>05-19</t>
  </si>
  <si>
    <t>05019</t>
  </si>
  <si>
    <t>05-20</t>
  </si>
  <si>
    <t>05020</t>
  </si>
  <si>
    <t>Múzquiz</t>
  </si>
  <si>
    <t>05-21</t>
  </si>
  <si>
    <t>05021</t>
  </si>
  <si>
    <t>Nadadores</t>
  </si>
  <si>
    <t>05-22</t>
  </si>
  <si>
    <t>05022</t>
  </si>
  <si>
    <t>Nava</t>
  </si>
  <si>
    <t>05-23</t>
  </si>
  <si>
    <t>05023</t>
  </si>
  <si>
    <t>Ocampo</t>
  </si>
  <si>
    <t>05-24</t>
  </si>
  <si>
    <t>05024</t>
  </si>
  <si>
    <t>Parras</t>
  </si>
  <si>
    <t>05-25</t>
  </si>
  <si>
    <t>05025</t>
  </si>
  <si>
    <t>Piedras Negras</t>
  </si>
  <si>
    <t>05-26</t>
  </si>
  <si>
    <t>05026</t>
  </si>
  <si>
    <t>Progreso</t>
  </si>
  <si>
    <t>05-27</t>
  </si>
  <si>
    <t>05027</t>
  </si>
  <si>
    <t>Ramos Arizpe</t>
  </si>
  <si>
    <t>05-28</t>
  </si>
  <si>
    <t>05028</t>
  </si>
  <si>
    <t>Sabinas</t>
  </si>
  <si>
    <t>05-29</t>
  </si>
  <si>
    <t>05029</t>
  </si>
  <si>
    <t>Sacramento</t>
  </si>
  <si>
    <t>05-30</t>
  </si>
  <si>
    <t>05030</t>
  </si>
  <si>
    <t>Saltillo</t>
  </si>
  <si>
    <t>05-31</t>
  </si>
  <si>
    <t>05031</t>
  </si>
  <si>
    <t>San Buenaventura</t>
  </si>
  <si>
    <t>05-32</t>
  </si>
  <si>
    <t>05032</t>
  </si>
  <si>
    <t>San Juan de Sabinas</t>
  </si>
  <si>
    <t>05-33</t>
  </si>
  <si>
    <t>05033</t>
  </si>
  <si>
    <t>San Pedro</t>
  </si>
  <si>
    <t>05-34</t>
  </si>
  <si>
    <t>05034</t>
  </si>
  <si>
    <t>Sierra Mojada</t>
  </si>
  <si>
    <t>05-35</t>
  </si>
  <si>
    <t>05035</t>
  </si>
  <si>
    <t>Torreón</t>
  </si>
  <si>
    <t>05-36</t>
  </si>
  <si>
    <t>05036</t>
  </si>
  <si>
    <t>Viesca</t>
  </si>
  <si>
    <t>05-37</t>
  </si>
  <si>
    <t>05037</t>
  </si>
  <si>
    <t>Villa Unión</t>
  </si>
  <si>
    <t>05-38</t>
  </si>
  <si>
    <t>05038</t>
  </si>
  <si>
    <t>Zaragoza</t>
  </si>
  <si>
    <t>06-1</t>
  </si>
  <si>
    <t>06</t>
  </si>
  <si>
    <t>06001</t>
  </si>
  <si>
    <t>Armería</t>
  </si>
  <si>
    <t>06-2</t>
  </si>
  <si>
    <t>06002</t>
  </si>
  <si>
    <t>06-3</t>
  </si>
  <si>
    <t>06003</t>
  </si>
  <si>
    <t>Comala</t>
  </si>
  <si>
    <t>06-4</t>
  </si>
  <si>
    <t>06004</t>
  </si>
  <si>
    <t>Coquimatlán</t>
  </si>
  <si>
    <t>06-5</t>
  </si>
  <si>
    <t>06005</t>
  </si>
  <si>
    <t>Cuauhtémoc</t>
  </si>
  <si>
    <t>06-6</t>
  </si>
  <si>
    <t>06006</t>
  </si>
  <si>
    <t>Ixtlahuacán</t>
  </si>
  <si>
    <t>06-7</t>
  </si>
  <si>
    <t>06007</t>
  </si>
  <si>
    <t>Manzanillo</t>
  </si>
  <si>
    <t>06-8</t>
  </si>
  <si>
    <t>06008</t>
  </si>
  <si>
    <t>Minatitlán</t>
  </si>
  <si>
    <t>06-9</t>
  </si>
  <si>
    <t>06009</t>
  </si>
  <si>
    <t>Tecomán</t>
  </si>
  <si>
    <t>06-10</t>
  </si>
  <si>
    <t>06010</t>
  </si>
  <si>
    <t>Villa de Álvarez</t>
  </si>
  <si>
    <t>07-1</t>
  </si>
  <si>
    <t>07</t>
  </si>
  <si>
    <t>07001</t>
  </si>
  <si>
    <t>Acacoyagua</t>
  </si>
  <si>
    <t>07-2</t>
  </si>
  <si>
    <t>07002</t>
  </si>
  <si>
    <t>Acala</t>
  </si>
  <si>
    <t>07-3</t>
  </si>
  <si>
    <t>07003</t>
  </si>
  <si>
    <t>Acapetahua</t>
  </si>
  <si>
    <t>07-4</t>
  </si>
  <si>
    <t>07004</t>
  </si>
  <si>
    <t>Altamirano</t>
  </si>
  <si>
    <t>07-5</t>
  </si>
  <si>
    <t>07005</t>
  </si>
  <si>
    <t>Amatán</t>
  </si>
  <si>
    <t>07-6</t>
  </si>
  <si>
    <t>07006</t>
  </si>
  <si>
    <t>Amatenango de la Frontera</t>
  </si>
  <si>
    <t>07-7</t>
  </si>
  <si>
    <t>07007</t>
  </si>
  <si>
    <t>Amatenango del Valle</t>
  </si>
  <si>
    <t>07-8</t>
  </si>
  <si>
    <t>07008</t>
  </si>
  <si>
    <t>Angel Albino Corzo</t>
  </si>
  <si>
    <t>07-9</t>
  </si>
  <si>
    <t>07009</t>
  </si>
  <si>
    <t>Arriaga</t>
  </si>
  <si>
    <t>07-10</t>
  </si>
  <si>
    <t>07010</t>
  </si>
  <si>
    <t>Bejucal de Ocampo</t>
  </si>
  <si>
    <t>07-11</t>
  </si>
  <si>
    <t>07011</t>
  </si>
  <si>
    <t>Bella Vista</t>
  </si>
  <si>
    <t>07-12</t>
  </si>
  <si>
    <t>07012</t>
  </si>
  <si>
    <t>Berriozábal</t>
  </si>
  <si>
    <t>07-13</t>
  </si>
  <si>
    <t>07013</t>
  </si>
  <si>
    <t>Bochil</t>
  </si>
  <si>
    <t>07-14</t>
  </si>
  <si>
    <t>07014</t>
  </si>
  <si>
    <t>El Bosque</t>
  </si>
  <si>
    <t>07-15</t>
  </si>
  <si>
    <t>07015</t>
  </si>
  <si>
    <t>Cacahoatán</t>
  </si>
  <si>
    <t>07-16</t>
  </si>
  <si>
    <t>07016</t>
  </si>
  <si>
    <t>Catazajá</t>
  </si>
  <si>
    <t>07-17</t>
  </si>
  <si>
    <t>07017</t>
  </si>
  <si>
    <t>Cintalapa</t>
  </si>
  <si>
    <t>07-18</t>
  </si>
  <si>
    <t>07018</t>
  </si>
  <si>
    <t>Coapilla</t>
  </si>
  <si>
    <t>07-19</t>
  </si>
  <si>
    <t>07019</t>
  </si>
  <si>
    <t>Comitán de Domínguez</t>
  </si>
  <si>
    <t>07-20</t>
  </si>
  <si>
    <t>07020</t>
  </si>
  <si>
    <t>La Concordia</t>
  </si>
  <si>
    <t>07-21</t>
  </si>
  <si>
    <t>07021</t>
  </si>
  <si>
    <t>Copainalá</t>
  </si>
  <si>
    <t>07-22</t>
  </si>
  <si>
    <t>07022</t>
  </si>
  <si>
    <t>Chalchihuitán</t>
  </si>
  <si>
    <t>07-23</t>
  </si>
  <si>
    <t>07023</t>
  </si>
  <si>
    <t>Chamula</t>
  </si>
  <si>
    <t>07-24</t>
  </si>
  <si>
    <t>07024</t>
  </si>
  <si>
    <t>Chanal</t>
  </si>
  <si>
    <t>07-25</t>
  </si>
  <si>
    <t>07025</t>
  </si>
  <si>
    <t>Chapultenango</t>
  </si>
  <si>
    <t>07-26</t>
  </si>
  <si>
    <t>07026</t>
  </si>
  <si>
    <t>Chenalhó</t>
  </si>
  <si>
    <t>07-27</t>
  </si>
  <si>
    <t>07027</t>
  </si>
  <si>
    <t>Chiapa de Corzo</t>
  </si>
  <si>
    <t>07-28</t>
  </si>
  <si>
    <t>07028</t>
  </si>
  <si>
    <t>Chiapilla</t>
  </si>
  <si>
    <t>07-29</t>
  </si>
  <si>
    <t>07029</t>
  </si>
  <si>
    <t>Chicoasén</t>
  </si>
  <si>
    <t>07-30</t>
  </si>
  <si>
    <t>07030</t>
  </si>
  <si>
    <t>Chicomuselo</t>
  </si>
  <si>
    <t>07-31</t>
  </si>
  <si>
    <t>07031</t>
  </si>
  <si>
    <t>Chilón</t>
  </si>
  <si>
    <t>07-32</t>
  </si>
  <si>
    <t>07032</t>
  </si>
  <si>
    <t>Escuintla</t>
  </si>
  <si>
    <t>07-33</t>
  </si>
  <si>
    <t>07033</t>
  </si>
  <si>
    <t>Francisco León</t>
  </si>
  <si>
    <t>07-34</t>
  </si>
  <si>
    <t>07034</t>
  </si>
  <si>
    <t>Frontera Comalapa</t>
  </si>
  <si>
    <t>07-35</t>
  </si>
  <si>
    <t>07035</t>
  </si>
  <si>
    <t>Frontera Hidalgo</t>
  </si>
  <si>
    <t>07-36</t>
  </si>
  <si>
    <t>07036</t>
  </si>
  <si>
    <t>La Grandeza</t>
  </si>
  <si>
    <t>07-37</t>
  </si>
  <si>
    <t>07037</t>
  </si>
  <si>
    <t>Huehuetán</t>
  </si>
  <si>
    <t>07-38</t>
  </si>
  <si>
    <t>07038</t>
  </si>
  <si>
    <t>Huixtán</t>
  </si>
  <si>
    <t>07-39</t>
  </si>
  <si>
    <t>07039</t>
  </si>
  <si>
    <t>Huitiupán</t>
  </si>
  <si>
    <t>07-40</t>
  </si>
  <si>
    <t>07040</t>
  </si>
  <si>
    <t>Huixtla</t>
  </si>
  <si>
    <t>07-41</t>
  </si>
  <si>
    <t>07041</t>
  </si>
  <si>
    <t>La Independencia</t>
  </si>
  <si>
    <t>07-42</t>
  </si>
  <si>
    <t>07042</t>
  </si>
  <si>
    <t>Ixhuatán</t>
  </si>
  <si>
    <t>07-43</t>
  </si>
  <si>
    <t>07043</t>
  </si>
  <si>
    <t>Ixtacomitán</t>
  </si>
  <si>
    <t>07-44</t>
  </si>
  <si>
    <t>07044</t>
  </si>
  <si>
    <t>Ixtapa</t>
  </si>
  <si>
    <t>07-45</t>
  </si>
  <si>
    <t>07045</t>
  </si>
  <si>
    <t>Ixtapangajoya</t>
  </si>
  <si>
    <t>07-46</t>
  </si>
  <si>
    <t>07046</t>
  </si>
  <si>
    <t>Jiquipilas</t>
  </si>
  <si>
    <t>07-47</t>
  </si>
  <si>
    <t>07047</t>
  </si>
  <si>
    <t>Jitotol</t>
  </si>
  <si>
    <t>07-48</t>
  </si>
  <si>
    <t>07048</t>
  </si>
  <si>
    <t>07-49</t>
  </si>
  <si>
    <t>07049</t>
  </si>
  <si>
    <t>Larráinzar</t>
  </si>
  <si>
    <t>07-50</t>
  </si>
  <si>
    <t>07050</t>
  </si>
  <si>
    <t>La Libertad</t>
  </si>
  <si>
    <t>07-51</t>
  </si>
  <si>
    <t>07051</t>
  </si>
  <si>
    <t>Mapastepec</t>
  </si>
  <si>
    <t>07-52</t>
  </si>
  <si>
    <t>07052</t>
  </si>
  <si>
    <t>Las Margaritas</t>
  </si>
  <si>
    <t>07-53</t>
  </si>
  <si>
    <t>07053</t>
  </si>
  <si>
    <t>Mazapa de Madero</t>
  </si>
  <si>
    <t>07-54</t>
  </si>
  <si>
    <t>07054</t>
  </si>
  <si>
    <t>Mazatán</t>
  </si>
  <si>
    <t>07-55</t>
  </si>
  <si>
    <t>07055</t>
  </si>
  <si>
    <t>Metapa</t>
  </si>
  <si>
    <t>07-56</t>
  </si>
  <si>
    <t>07056</t>
  </si>
  <si>
    <t>Mitontic</t>
  </si>
  <si>
    <t>07-57</t>
  </si>
  <si>
    <t>07057</t>
  </si>
  <si>
    <t>Motozintla</t>
  </si>
  <si>
    <t>07-58</t>
  </si>
  <si>
    <t>07058</t>
  </si>
  <si>
    <t>Nicolás Ruíz</t>
  </si>
  <si>
    <t>07-59</t>
  </si>
  <si>
    <t>07059</t>
  </si>
  <si>
    <t>Ocosingo</t>
  </si>
  <si>
    <t>07-60</t>
  </si>
  <si>
    <t>07060</t>
  </si>
  <si>
    <t>Ocotepec</t>
  </si>
  <si>
    <t>07-61</t>
  </si>
  <si>
    <t>07061</t>
  </si>
  <si>
    <t>Ocozocoautla de Espinosa</t>
  </si>
  <si>
    <t>07-62</t>
  </si>
  <si>
    <t>07062</t>
  </si>
  <si>
    <t>Ostuacán</t>
  </si>
  <si>
    <t>07-63</t>
  </si>
  <si>
    <t>07063</t>
  </si>
  <si>
    <t>Osumacinta</t>
  </si>
  <si>
    <t>07-64</t>
  </si>
  <si>
    <t>07064</t>
  </si>
  <si>
    <t>Oxchuc</t>
  </si>
  <si>
    <t>07-65</t>
  </si>
  <si>
    <t>07065</t>
  </si>
  <si>
    <t>Palenque</t>
  </si>
  <si>
    <t>07-66</t>
  </si>
  <si>
    <t>07066</t>
  </si>
  <si>
    <t>Pantelhó</t>
  </si>
  <si>
    <t>07-67</t>
  </si>
  <si>
    <t>07067</t>
  </si>
  <si>
    <t>Pantepec</t>
  </si>
  <si>
    <t>07-68</t>
  </si>
  <si>
    <t>07068</t>
  </si>
  <si>
    <t>Pichucalco</t>
  </si>
  <si>
    <t>07-69</t>
  </si>
  <si>
    <t>07069</t>
  </si>
  <si>
    <t>Pijijiapan</t>
  </si>
  <si>
    <t>07-70</t>
  </si>
  <si>
    <t>07070</t>
  </si>
  <si>
    <t>El Porvenir</t>
  </si>
  <si>
    <t>07-71</t>
  </si>
  <si>
    <t>07071</t>
  </si>
  <si>
    <t>Villa Comaltitlán</t>
  </si>
  <si>
    <t>07-72</t>
  </si>
  <si>
    <t>07072</t>
  </si>
  <si>
    <t>Pueblo Nuevo Solistahuacán</t>
  </si>
  <si>
    <t>07-73</t>
  </si>
  <si>
    <t>07073</t>
  </si>
  <si>
    <t>Rayón</t>
  </si>
  <si>
    <t>07-74</t>
  </si>
  <si>
    <t>07074</t>
  </si>
  <si>
    <t>Reforma</t>
  </si>
  <si>
    <t>07-75</t>
  </si>
  <si>
    <t>07075</t>
  </si>
  <si>
    <t>Las Rosas</t>
  </si>
  <si>
    <t>07-76</t>
  </si>
  <si>
    <t>07076</t>
  </si>
  <si>
    <t>Sabanilla</t>
  </si>
  <si>
    <t>07-77</t>
  </si>
  <si>
    <t>07077</t>
  </si>
  <si>
    <t>Salto de Agua</t>
  </si>
  <si>
    <t>07-78</t>
  </si>
  <si>
    <t>07078</t>
  </si>
  <si>
    <t>San Cristóbal de las Casas</t>
  </si>
  <si>
    <t>07-79</t>
  </si>
  <si>
    <t>07079</t>
  </si>
  <si>
    <t>San Fernando</t>
  </si>
  <si>
    <t>07-80</t>
  </si>
  <si>
    <t>07080</t>
  </si>
  <si>
    <t>Siltepec</t>
  </si>
  <si>
    <t>07-81</t>
  </si>
  <si>
    <t>07081</t>
  </si>
  <si>
    <t>Simojovel</t>
  </si>
  <si>
    <t>07-82</t>
  </si>
  <si>
    <t>07082</t>
  </si>
  <si>
    <t>Sitalá</t>
  </si>
  <si>
    <t>07-83</t>
  </si>
  <si>
    <t>07083</t>
  </si>
  <si>
    <t>Socoltenango</t>
  </si>
  <si>
    <t>07-84</t>
  </si>
  <si>
    <t>07084</t>
  </si>
  <si>
    <t>Solosuchiapa</t>
  </si>
  <si>
    <t>07-85</t>
  </si>
  <si>
    <t>07085</t>
  </si>
  <si>
    <t>Soyaló</t>
  </si>
  <si>
    <t>07-86</t>
  </si>
  <si>
    <t>07086</t>
  </si>
  <si>
    <t>Suchiapa</t>
  </si>
  <si>
    <t>07-87</t>
  </si>
  <si>
    <t>07087</t>
  </si>
  <si>
    <t>Suchiate</t>
  </si>
  <si>
    <t>07-88</t>
  </si>
  <si>
    <t>07088</t>
  </si>
  <si>
    <t>Sunuapa</t>
  </si>
  <si>
    <t>07-89</t>
  </si>
  <si>
    <t>07089</t>
  </si>
  <si>
    <t>Tapachula</t>
  </si>
  <si>
    <t>07-90</t>
  </si>
  <si>
    <t>07090</t>
  </si>
  <si>
    <t>Tapalapa</t>
  </si>
  <si>
    <t>07-91</t>
  </si>
  <si>
    <t>07091</t>
  </si>
  <si>
    <t>Tapilula</t>
  </si>
  <si>
    <t>07-92</t>
  </si>
  <si>
    <t>07092</t>
  </si>
  <si>
    <t>Tecpatán</t>
  </si>
  <si>
    <t>07-93</t>
  </si>
  <si>
    <t>07093</t>
  </si>
  <si>
    <t>Tenejapa</t>
  </si>
  <si>
    <t>07-94</t>
  </si>
  <si>
    <t>07094</t>
  </si>
  <si>
    <t>Teopisca</t>
  </si>
  <si>
    <t>07-95</t>
  </si>
  <si>
    <t>07096</t>
  </si>
  <si>
    <t>Tila</t>
  </si>
  <si>
    <t>07-96</t>
  </si>
  <si>
    <t>07097</t>
  </si>
  <si>
    <t>Tonalá</t>
  </si>
  <si>
    <t>07-97</t>
  </si>
  <si>
    <t>07098</t>
  </si>
  <si>
    <t>Totolapa</t>
  </si>
  <si>
    <t>07-98</t>
  </si>
  <si>
    <t>07099</t>
  </si>
  <si>
    <t>La Trinitaria</t>
  </si>
  <si>
    <t>07-99</t>
  </si>
  <si>
    <t>07100</t>
  </si>
  <si>
    <t>Tumbalá</t>
  </si>
  <si>
    <t>07-100</t>
  </si>
  <si>
    <t>07101</t>
  </si>
  <si>
    <t>Tuxtla Gutiérrez</t>
  </si>
  <si>
    <t>07-101</t>
  </si>
  <si>
    <t>07102</t>
  </si>
  <si>
    <t>Tuxtla Chico</t>
  </si>
  <si>
    <t>07-102</t>
  </si>
  <si>
    <t>07103</t>
  </si>
  <si>
    <t>Tuzantán</t>
  </si>
  <si>
    <t>07-103</t>
  </si>
  <si>
    <t>07104</t>
  </si>
  <si>
    <t>Tzimol</t>
  </si>
  <si>
    <t>07-104</t>
  </si>
  <si>
    <t>07105</t>
  </si>
  <si>
    <t>Unión Juárez</t>
  </si>
  <si>
    <t>07-105</t>
  </si>
  <si>
    <t>07106</t>
  </si>
  <si>
    <t>Venustiano Carranza</t>
  </si>
  <si>
    <t>07-106</t>
  </si>
  <si>
    <t>07107</t>
  </si>
  <si>
    <t>Villa Corzo</t>
  </si>
  <si>
    <t>07-107</t>
  </si>
  <si>
    <t>07108</t>
  </si>
  <si>
    <t>Villaflores</t>
  </si>
  <si>
    <t>07-108</t>
  </si>
  <si>
    <t>07109</t>
  </si>
  <si>
    <t>Yajalón</t>
  </si>
  <si>
    <t>07-109</t>
  </si>
  <si>
    <t>07110</t>
  </si>
  <si>
    <t>San Lucas</t>
  </si>
  <si>
    <t>07-110</t>
  </si>
  <si>
    <t>07111</t>
  </si>
  <si>
    <t>Zinacantán</t>
  </si>
  <si>
    <t>07-111</t>
  </si>
  <si>
    <t>07112</t>
  </si>
  <si>
    <t>San Juan Cancuc</t>
  </si>
  <si>
    <t>07-112</t>
  </si>
  <si>
    <t>07113</t>
  </si>
  <si>
    <t>Aldama</t>
  </si>
  <si>
    <t>07-113</t>
  </si>
  <si>
    <t>07114</t>
  </si>
  <si>
    <t>Benemérito de las Américas</t>
  </si>
  <si>
    <t>07-114</t>
  </si>
  <si>
    <t>07115</t>
  </si>
  <si>
    <t>Maravilla Tenejapa</t>
  </si>
  <si>
    <t>07-115</t>
  </si>
  <si>
    <t>07116</t>
  </si>
  <si>
    <t>Marqués de Comillas</t>
  </si>
  <si>
    <t>07-116</t>
  </si>
  <si>
    <t>07117</t>
  </si>
  <si>
    <t>Montecristo de Guerrero</t>
  </si>
  <si>
    <t>07-117</t>
  </si>
  <si>
    <t>07118</t>
  </si>
  <si>
    <t>San Andrés Duraznal</t>
  </si>
  <si>
    <t>07-118</t>
  </si>
  <si>
    <t>07119</t>
  </si>
  <si>
    <t>Santiago el Pinar</t>
  </si>
  <si>
    <t>07-119</t>
  </si>
  <si>
    <t>07120</t>
  </si>
  <si>
    <t>CAPITÁN LUIS ÁNGEL VIDAL</t>
  </si>
  <si>
    <t>07-120</t>
  </si>
  <si>
    <t>07121</t>
  </si>
  <si>
    <t>RINCÓN CHAMULA SAN PEDRO</t>
  </si>
  <si>
    <t>07-121</t>
  </si>
  <si>
    <t>07122</t>
  </si>
  <si>
    <t>EL PARRAL</t>
  </si>
  <si>
    <t>07-122</t>
  </si>
  <si>
    <t>07123</t>
  </si>
  <si>
    <t>EMILIANO ZAPATA</t>
  </si>
  <si>
    <t>07-123</t>
  </si>
  <si>
    <t>07124</t>
  </si>
  <si>
    <t>MEZCALAPA</t>
  </si>
  <si>
    <t>07-124</t>
  </si>
  <si>
    <t>07125</t>
  </si>
  <si>
    <t>HONDURAS DE LA SIERRA</t>
  </si>
  <si>
    <t>08-1</t>
  </si>
  <si>
    <t>08</t>
  </si>
  <si>
    <t>08001</t>
  </si>
  <si>
    <t>Ahumada</t>
  </si>
  <si>
    <t>08-2</t>
  </si>
  <si>
    <t>08002</t>
  </si>
  <si>
    <t>08-3</t>
  </si>
  <si>
    <t>08003</t>
  </si>
  <si>
    <t>08-4</t>
  </si>
  <si>
    <t>08004</t>
  </si>
  <si>
    <t>Aquiles Serdán</t>
  </si>
  <si>
    <t>08-5</t>
  </si>
  <si>
    <t>08005</t>
  </si>
  <si>
    <t>Ascensión</t>
  </si>
  <si>
    <t>08-6</t>
  </si>
  <si>
    <t>08006</t>
  </si>
  <si>
    <t>Bachíniva</t>
  </si>
  <si>
    <t>08-7</t>
  </si>
  <si>
    <t>08007</t>
  </si>
  <si>
    <t>Balleza</t>
  </si>
  <si>
    <t>08-8</t>
  </si>
  <si>
    <t>08008</t>
  </si>
  <si>
    <t>Batopilas</t>
  </si>
  <si>
    <t>08-9</t>
  </si>
  <si>
    <t>08009</t>
  </si>
  <si>
    <t>Bocoyna</t>
  </si>
  <si>
    <t>08-10</t>
  </si>
  <si>
    <t>08010</t>
  </si>
  <si>
    <t>Buenaventura</t>
  </si>
  <si>
    <t>08-11</t>
  </si>
  <si>
    <t>08011</t>
  </si>
  <si>
    <t>Camargo</t>
  </si>
  <si>
    <t>08-12</t>
  </si>
  <si>
    <t>08012</t>
  </si>
  <si>
    <t>Carichí</t>
  </si>
  <si>
    <t>08-13</t>
  </si>
  <si>
    <t>08013</t>
  </si>
  <si>
    <t>Casas Grandes</t>
  </si>
  <si>
    <t>08-14</t>
  </si>
  <si>
    <t>08014</t>
  </si>
  <si>
    <t>Coronado</t>
  </si>
  <si>
    <t>08-15</t>
  </si>
  <si>
    <t>08015</t>
  </si>
  <si>
    <t>Coyame del Sotol</t>
  </si>
  <si>
    <t>08-16</t>
  </si>
  <si>
    <t>08016</t>
  </si>
  <si>
    <t>La Cruz</t>
  </si>
  <si>
    <t>08-17</t>
  </si>
  <si>
    <t>08017</t>
  </si>
  <si>
    <t>08-18</t>
  </si>
  <si>
    <t>08018</t>
  </si>
  <si>
    <t>Cusihuiriachi</t>
  </si>
  <si>
    <t>08-19</t>
  </si>
  <si>
    <t>08019</t>
  </si>
  <si>
    <t>08-20</t>
  </si>
  <si>
    <t>08020</t>
  </si>
  <si>
    <t>Chínipas</t>
  </si>
  <si>
    <t>08-21</t>
  </si>
  <si>
    <t>08021</t>
  </si>
  <si>
    <t>Delicias</t>
  </si>
  <si>
    <t>08-22</t>
  </si>
  <si>
    <t>08022</t>
  </si>
  <si>
    <t>Dr. Belisario Domínguez</t>
  </si>
  <si>
    <t>08-23</t>
  </si>
  <si>
    <t>08023</t>
  </si>
  <si>
    <t>Galeana</t>
  </si>
  <si>
    <t>08-24</t>
  </si>
  <si>
    <t>08024</t>
  </si>
  <si>
    <t>Santa Isabel</t>
  </si>
  <si>
    <t>08-25</t>
  </si>
  <si>
    <t>08025</t>
  </si>
  <si>
    <t>Gómez Farías</t>
  </si>
  <si>
    <t>08-26</t>
  </si>
  <si>
    <t>08026</t>
  </si>
  <si>
    <t>Gran Morelos</t>
  </si>
  <si>
    <t>08-27</t>
  </si>
  <si>
    <t>08027</t>
  </si>
  <si>
    <t>Guachochi</t>
  </si>
  <si>
    <t>08-28</t>
  </si>
  <si>
    <t>08028</t>
  </si>
  <si>
    <t>Guadalupe</t>
  </si>
  <si>
    <t>08-29</t>
  </si>
  <si>
    <t>08029</t>
  </si>
  <si>
    <t>Guadalupe y Calvo</t>
  </si>
  <si>
    <t>08-30</t>
  </si>
  <si>
    <t>08030</t>
  </si>
  <si>
    <t>Guazapares</t>
  </si>
  <si>
    <t>08-31</t>
  </si>
  <si>
    <t>08031</t>
  </si>
  <si>
    <t>08-32</t>
  </si>
  <si>
    <t>08032</t>
  </si>
  <si>
    <t>Hidalgo del Parral</t>
  </si>
  <si>
    <t>08-33</t>
  </si>
  <si>
    <t>08033</t>
  </si>
  <si>
    <t>Huejotitán</t>
  </si>
  <si>
    <t>08-34</t>
  </si>
  <si>
    <t>08034</t>
  </si>
  <si>
    <t>Ignacio Zaragoza</t>
  </si>
  <si>
    <t>08-35</t>
  </si>
  <si>
    <t>08035</t>
  </si>
  <si>
    <t>Janos</t>
  </si>
  <si>
    <t>08-36</t>
  </si>
  <si>
    <t>08036</t>
  </si>
  <si>
    <t>08-37</t>
  </si>
  <si>
    <t>08037</t>
  </si>
  <si>
    <t>08-38</t>
  </si>
  <si>
    <t>08038</t>
  </si>
  <si>
    <t>Julimes</t>
  </si>
  <si>
    <t>08-39</t>
  </si>
  <si>
    <t>08039</t>
  </si>
  <si>
    <t>López</t>
  </si>
  <si>
    <t>08-40</t>
  </si>
  <si>
    <t>08040</t>
  </si>
  <si>
    <t>Madera</t>
  </si>
  <si>
    <t>08-41</t>
  </si>
  <si>
    <t>08041</t>
  </si>
  <si>
    <t>Maguarichi</t>
  </si>
  <si>
    <t>08-42</t>
  </si>
  <si>
    <t>08042</t>
  </si>
  <si>
    <t>Manuel Benavides</t>
  </si>
  <si>
    <t>08-43</t>
  </si>
  <si>
    <t>08043</t>
  </si>
  <si>
    <t>Matachí</t>
  </si>
  <si>
    <t>08-44</t>
  </si>
  <si>
    <t>08044</t>
  </si>
  <si>
    <t>08-45</t>
  </si>
  <si>
    <t>08045</t>
  </si>
  <si>
    <t>Meoqui</t>
  </si>
  <si>
    <t>08-46</t>
  </si>
  <si>
    <t>08046</t>
  </si>
  <si>
    <t>08-47</t>
  </si>
  <si>
    <t>08047</t>
  </si>
  <si>
    <t>Moris</t>
  </si>
  <si>
    <t>08-48</t>
  </si>
  <si>
    <t>08048</t>
  </si>
  <si>
    <t>Namiquipa</t>
  </si>
  <si>
    <t>08-49</t>
  </si>
  <si>
    <t>08049</t>
  </si>
  <si>
    <t>Nonoava</t>
  </si>
  <si>
    <t>08-50</t>
  </si>
  <si>
    <t>08050</t>
  </si>
  <si>
    <t>Nuevo Casas Grandes</t>
  </si>
  <si>
    <t>08-51</t>
  </si>
  <si>
    <t>08051</t>
  </si>
  <si>
    <t>08-52</t>
  </si>
  <si>
    <t>08052</t>
  </si>
  <si>
    <t>Ojinaga</t>
  </si>
  <si>
    <t>08-53</t>
  </si>
  <si>
    <t>08053</t>
  </si>
  <si>
    <t>Praxedis G. Guerrero</t>
  </si>
  <si>
    <t>08-54</t>
  </si>
  <si>
    <t>08054</t>
  </si>
  <si>
    <t>Riva Palacio</t>
  </si>
  <si>
    <t>08-55</t>
  </si>
  <si>
    <t>08055</t>
  </si>
  <si>
    <t>Rosales</t>
  </si>
  <si>
    <t>08-56</t>
  </si>
  <si>
    <t>08056</t>
  </si>
  <si>
    <t>Rosario</t>
  </si>
  <si>
    <t>08-57</t>
  </si>
  <si>
    <t>08057</t>
  </si>
  <si>
    <t>San Francisco de Borja</t>
  </si>
  <si>
    <t>08-58</t>
  </si>
  <si>
    <t>08058</t>
  </si>
  <si>
    <t>San Francisco de Conchos</t>
  </si>
  <si>
    <t>08-59</t>
  </si>
  <si>
    <t>08059</t>
  </si>
  <si>
    <t>San Francisco del Oro</t>
  </si>
  <si>
    <t>08-60</t>
  </si>
  <si>
    <t>08060</t>
  </si>
  <si>
    <t>Santa Bárbara</t>
  </si>
  <si>
    <t>08-61</t>
  </si>
  <si>
    <t>08061</t>
  </si>
  <si>
    <t>Satevó</t>
  </si>
  <si>
    <t>08-62</t>
  </si>
  <si>
    <t>08062</t>
  </si>
  <si>
    <t>Saucillo</t>
  </si>
  <si>
    <t>08-63</t>
  </si>
  <si>
    <t>08063</t>
  </si>
  <si>
    <t>Temósachic</t>
  </si>
  <si>
    <t>08-64</t>
  </si>
  <si>
    <t>08064</t>
  </si>
  <si>
    <t>El Tule</t>
  </si>
  <si>
    <t>08-65</t>
  </si>
  <si>
    <t>08065</t>
  </si>
  <si>
    <t>Urique</t>
  </si>
  <si>
    <t>08-66</t>
  </si>
  <si>
    <t>08066</t>
  </si>
  <si>
    <t>Uruachi</t>
  </si>
  <si>
    <t>08-67</t>
  </si>
  <si>
    <t>08067</t>
  </si>
  <si>
    <t>Valle de Zaragoza</t>
  </si>
  <si>
    <t>09-1</t>
  </si>
  <si>
    <t>09</t>
  </si>
  <si>
    <t>09002</t>
  </si>
  <si>
    <t>Azcapotzalco</t>
  </si>
  <si>
    <t>09-2</t>
  </si>
  <si>
    <t>09003</t>
  </si>
  <si>
    <t>Coyoacán</t>
  </si>
  <si>
    <t>09-3</t>
  </si>
  <si>
    <t>09004</t>
  </si>
  <si>
    <t>Cuajimalpa de Morelos</t>
  </si>
  <si>
    <t>09-4</t>
  </si>
  <si>
    <t>09005</t>
  </si>
  <si>
    <t>Gustavo A. Madero</t>
  </si>
  <si>
    <t>09-5</t>
  </si>
  <si>
    <t>09006</t>
  </si>
  <si>
    <t>Iztacalco</t>
  </si>
  <si>
    <t>09-6</t>
  </si>
  <si>
    <t>09007</t>
  </si>
  <si>
    <t>Iztapalapa</t>
  </si>
  <si>
    <t>09-7</t>
  </si>
  <si>
    <t>09008</t>
  </si>
  <si>
    <t>La Magdalena Contreras</t>
  </si>
  <si>
    <t>09-8</t>
  </si>
  <si>
    <t>09009</t>
  </si>
  <si>
    <t>Milpa Alta</t>
  </si>
  <si>
    <t>09-9</t>
  </si>
  <si>
    <t>09010</t>
  </si>
  <si>
    <t>Álvaro Obregón</t>
  </si>
  <si>
    <t>09-10</t>
  </si>
  <si>
    <t>09011</t>
  </si>
  <si>
    <t>Tláhuac</t>
  </si>
  <si>
    <t>09-11</t>
  </si>
  <si>
    <t>09012</t>
  </si>
  <si>
    <t>Tlalpan</t>
  </si>
  <si>
    <t>09-12</t>
  </si>
  <si>
    <t>09013</t>
  </si>
  <si>
    <t>Xochimilco</t>
  </si>
  <si>
    <t>09-13</t>
  </si>
  <si>
    <t>09014</t>
  </si>
  <si>
    <t>Benito Juárez</t>
  </si>
  <si>
    <t>09-14</t>
  </si>
  <si>
    <t>09015</t>
  </si>
  <si>
    <t>09-15</t>
  </si>
  <si>
    <t>09016</t>
  </si>
  <si>
    <t>Miguel Hidalgo</t>
  </si>
  <si>
    <t>09-16</t>
  </si>
  <si>
    <t>09017</t>
  </si>
  <si>
    <t>10-1</t>
  </si>
  <si>
    <t>10</t>
  </si>
  <si>
    <t>10001</t>
  </si>
  <si>
    <t>Canatlán</t>
  </si>
  <si>
    <t>10-2</t>
  </si>
  <si>
    <t>10002</t>
  </si>
  <si>
    <t>Canelas</t>
  </si>
  <si>
    <t>10-3</t>
  </si>
  <si>
    <t>10003</t>
  </si>
  <si>
    <t>Coneto de Comonfort</t>
  </si>
  <si>
    <t>10-4</t>
  </si>
  <si>
    <t>10004</t>
  </si>
  <si>
    <t>Cuencamé</t>
  </si>
  <si>
    <t>10-5</t>
  </si>
  <si>
    <t>10005</t>
  </si>
  <si>
    <t>10-6</t>
  </si>
  <si>
    <t>10006</t>
  </si>
  <si>
    <t>General Simón Bolívar</t>
  </si>
  <si>
    <t>10-7</t>
  </si>
  <si>
    <t>10007</t>
  </si>
  <si>
    <t>Gómez Palacio</t>
  </si>
  <si>
    <t>10-8</t>
  </si>
  <si>
    <t>10008</t>
  </si>
  <si>
    <t>Guadalupe Victoria</t>
  </si>
  <si>
    <t>10-9</t>
  </si>
  <si>
    <t>10009</t>
  </si>
  <si>
    <t>Guanaceví</t>
  </si>
  <si>
    <t>10-10</t>
  </si>
  <si>
    <t>10010</t>
  </si>
  <si>
    <t>10-11</t>
  </si>
  <si>
    <t>10011</t>
  </si>
  <si>
    <t>Indé</t>
  </si>
  <si>
    <t>10-12</t>
  </si>
  <si>
    <t>10012</t>
  </si>
  <si>
    <t>Lerdo</t>
  </si>
  <si>
    <t>10-13</t>
  </si>
  <si>
    <t>10013</t>
  </si>
  <si>
    <t>Mapimí</t>
  </si>
  <si>
    <t>10-14</t>
  </si>
  <si>
    <t>10014</t>
  </si>
  <si>
    <t>Mezquital</t>
  </si>
  <si>
    <t>10-15</t>
  </si>
  <si>
    <t>10015</t>
  </si>
  <si>
    <t>Nazas</t>
  </si>
  <si>
    <t>10-16</t>
  </si>
  <si>
    <t>10016</t>
  </si>
  <si>
    <t>Nombre de Dios</t>
  </si>
  <si>
    <t>10-17</t>
  </si>
  <si>
    <t>10017</t>
  </si>
  <si>
    <t>10-18</t>
  </si>
  <si>
    <t>10018</t>
  </si>
  <si>
    <t>El Oro</t>
  </si>
  <si>
    <t>10-19</t>
  </si>
  <si>
    <t>10019</t>
  </si>
  <si>
    <t>Otáez</t>
  </si>
  <si>
    <t>10-20</t>
  </si>
  <si>
    <t>10020</t>
  </si>
  <si>
    <t>Pánuco de Coronado</t>
  </si>
  <si>
    <t>10-21</t>
  </si>
  <si>
    <t>10021</t>
  </si>
  <si>
    <t>Peñón Blanco</t>
  </si>
  <si>
    <t>10-22</t>
  </si>
  <si>
    <t>10022</t>
  </si>
  <si>
    <t>Poanas</t>
  </si>
  <si>
    <t>10-23</t>
  </si>
  <si>
    <t>10023</t>
  </si>
  <si>
    <t>Pueblo Nuevo</t>
  </si>
  <si>
    <t>10-24</t>
  </si>
  <si>
    <t>10024</t>
  </si>
  <si>
    <t>Rodeo</t>
  </si>
  <si>
    <t>10-25</t>
  </si>
  <si>
    <t>10025</t>
  </si>
  <si>
    <t>San Bernardo</t>
  </si>
  <si>
    <t>10-26</t>
  </si>
  <si>
    <t>10026</t>
  </si>
  <si>
    <t>San Dimas</t>
  </si>
  <si>
    <t>10-27</t>
  </si>
  <si>
    <t>10027</t>
  </si>
  <si>
    <t>San Juan de Guadalupe</t>
  </si>
  <si>
    <t>10-28</t>
  </si>
  <si>
    <t>10028</t>
  </si>
  <si>
    <t>San Juan del Río</t>
  </si>
  <si>
    <t>10-29</t>
  </si>
  <si>
    <t>10029</t>
  </si>
  <si>
    <t>San Luis del Cordero</t>
  </si>
  <si>
    <t>10-30</t>
  </si>
  <si>
    <t>10030</t>
  </si>
  <si>
    <t>San Pedro del Gallo</t>
  </si>
  <si>
    <t>10-31</t>
  </si>
  <si>
    <t>10031</t>
  </si>
  <si>
    <t>Santa Clara</t>
  </si>
  <si>
    <t>10-32</t>
  </si>
  <si>
    <t>10032</t>
  </si>
  <si>
    <t>Santiago Papasquiaro</t>
  </si>
  <si>
    <t>10-33</t>
  </si>
  <si>
    <t>10033</t>
  </si>
  <si>
    <t>Súchil</t>
  </si>
  <si>
    <t>10-34</t>
  </si>
  <si>
    <t>10034</t>
  </si>
  <si>
    <t>Tamazula</t>
  </si>
  <si>
    <t>10-35</t>
  </si>
  <si>
    <t>10035</t>
  </si>
  <si>
    <t>Tepehuanes</t>
  </si>
  <si>
    <t>10-36</t>
  </si>
  <si>
    <t>10036</t>
  </si>
  <si>
    <t>Tlahualilo</t>
  </si>
  <si>
    <t>10-37</t>
  </si>
  <si>
    <t>10037</t>
  </si>
  <si>
    <t>Topia</t>
  </si>
  <si>
    <t>10-38</t>
  </si>
  <si>
    <t>10038</t>
  </si>
  <si>
    <t>Vicente Guerrero</t>
  </si>
  <si>
    <t>10-39</t>
  </si>
  <si>
    <t>10039</t>
  </si>
  <si>
    <t>Nuevo Ideal</t>
  </si>
  <si>
    <t>11-1</t>
  </si>
  <si>
    <t>11</t>
  </si>
  <si>
    <t>11001</t>
  </si>
  <si>
    <t>11-2</t>
  </si>
  <si>
    <t>11002</t>
  </si>
  <si>
    <t>Acámbaro</t>
  </si>
  <si>
    <t>11-3</t>
  </si>
  <si>
    <t>11003</t>
  </si>
  <si>
    <t>San Miguel de Allende</t>
  </si>
  <si>
    <t>11-4</t>
  </si>
  <si>
    <t>11004</t>
  </si>
  <si>
    <t>Apaseo el Alto</t>
  </si>
  <si>
    <t>11-5</t>
  </si>
  <si>
    <t>11005</t>
  </si>
  <si>
    <t>Apaseo el Grande</t>
  </si>
  <si>
    <t>11-6</t>
  </si>
  <si>
    <t>11006</t>
  </si>
  <si>
    <t>Atarjea</t>
  </si>
  <si>
    <t>11-7</t>
  </si>
  <si>
    <t>11007</t>
  </si>
  <si>
    <t>Celaya</t>
  </si>
  <si>
    <t>11-8</t>
  </si>
  <si>
    <t>11008</t>
  </si>
  <si>
    <t>Manuel Doblado</t>
  </si>
  <si>
    <t>11-9</t>
  </si>
  <si>
    <t>11009</t>
  </si>
  <si>
    <t>Comonfort</t>
  </si>
  <si>
    <t>11-10</t>
  </si>
  <si>
    <t>11010</t>
  </si>
  <si>
    <t>Coroneo</t>
  </si>
  <si>
    <t>11-11</t>
  </si>
  <si>
    <t>11011</t>
  </si>
  <si>
    <t>Cortazar</t>
  </si>
  <si>
    <t>11-12</t>
  </si>
  <si>
    <t>11012</t>
  </si>
  <si>
    <t>Cuerámaro</t>
  </si>
  <si>
    <t>11-13</t>
  </si>
  <si>
    <t>11013</t>
  </si>
  <si>
    <t>Doctor Mora</t>
  </si>
  <si>
    <t>11-14</t>
  </si>
  <si>
    <t>11014</t>
  </si>
  <si>
    <t>Dolores Hidalgo Cuna de la Independencia Nacional</t>
  </si>
  <si>
    <t>11-15</t>
  </si>
  <si>
    <t>11015</t>
  </si>
  <si>
    <t>11-16</t>
  </si>
  <si>
    <t>11016</t>
  </si>
  <si>
    <t>Huanímaro</t>
  </si>
  <si>
    <t>11-17</t>
  </si>
  <si>
    <t>11017</t>
  </si>
  <si>
    <t>Irapuato</t>
  </si>
  <si>
    <t>11-18</t>
  </si>
  <si>
    <t>11018</t>
  </si>
  <si>
    <t>Jaral del Progreso</t>
  </si>
  <si>
    <t>11-19</t>
  </si>
  <si>
    <t>11019</t>
  </si>
  <si>
    <t>Jerécuaro</t>
  </si>
  <si>
    <t>11-20</t>
  </si>
  <si>
    <t>11020</t>
  </si>
  <si>
    <t>León</t>
  </si>
  <si>
    <t>11-21</t>
  </si>
  <si>
    <t>11021</t>
  </si>
  <si>
    <t>Moroleón</t>
  </si>
  <si>
    <t>11-22</t>
  </si>
  <si>
    <t>11022</t>
  </si>
  <si>
    <t>11-23</t>
  </si>
  <si>
    <t>11023</t>
  </si>
  <si>
    <t>Pénjamo</t>
  </si>
  <si>
    <t>11-24</t>
  </si>
  <si>
    <t>11024</t>
  </si>
  <si>
    <t>11-25</t>
  </si>
  <si>
    <t>11025</t>
  </si>
  <si>
    <t>Purísima del Rincón</t>
  </si>
  <si>
    <t>11-26</t>
  </si>
  <si>
    <t>11026</t>
  </si>
  <si>
    <t>Romita</t>
  </si>
  <si>
    <t>11-27</t>
  </si>
  <si>
    <t>11027</t>
  </si>
  <si>
    <t>Salamanca</t>
  </si>
  <si>
    <t>11-28</t>
  </si>
  <si>
    <t>11028</t>
  </si>
  <si>
    <t>Salvatierra</t>
  </si>
  <si>
    <t>11-29</t>
  </si>
  <si>
    <t>11029</t>
  </si>
  <si>
    <t>San Diego de la Unión</t>
  </si>
  <si>
    <t>11-30</t>
  </si>
  <si>
    <t>11030</t>
  </si>
  <si>
    <t>San Felipe</t>
  </si>
  <si>
    <t>11-31</t>
  </si>
  <si>
    <t>11031</t>
  </si>
  <si>
    <t>San Francisco del Rincón</t>
  </si>
  <si>
    <t>11-32</t>
  </si>
  <si>
    <t>11032</t>
  </si>
  <si>
    <t>San José Iturbide</t>
  </si>
  <si>
    <t>11-33</t>
  </si>
  <si>
    <t>11033</t>
  </si>
  <si>
    <t>San Luis de la Paz</t>
  </si>
  <si>
    <t>11-34</t>
  </si>
  <si>
    <t>11034</t>
  </si>
  <si>
    <t>Santa Catarina</t>
  </si>
  <si>
    <t>11-35</t>
  </si>
  <si>
    <t>11035</t>
  </si>
  <si>
    <t>Santa Cruz de Juventino Rosas</t>
  </si>
  <si>
    <t>11-36</t>
  </si>
  <si>
    <t>11036</t>
  </si>
  <si>
    <t>Santiago Maravatío</t>
  </si>
  <si>
    <t>11-37</t>
  </si>
  <si>
    <t>11037</t>
  </si>
  <si>
    <t>Silao</t>
  </si>
  <si>
    <t>11-38</t>
  </si>
  <si>
    <t>11038</t>
  </si>
  <si>
    <t>Tarandacuao</t>
  </si>
  <si>
    <t>11-39</t>
  </si>
  <si>
    <t>11039</t>
  </si>
  <si>
    <t>Tarimoro</t>
  </si>
  <si>
    <t>11-40</t>
  </si>
  <si>
    <t>11040</t>
  </si>
  <si>
    <t>Tierra Blanca</t>
  </si>
  <si>
    <t>11-41</t>
  </si>
  <si>
    <t>11041</t>
  </si>
  <si>
    <t>Uriangato</t>
  </si>
  <si>
    <t>11-42</t>
  </si>
  <si>
    <t>11042</t>
  </si>
  <si>
    <t>Valle de Santiago</t>
  </si>
  <si>
    <t>11-43</t>
  </si>
  <si>
    <t>11043</t>
  </si>
  <si>
    <t>Victoria</t>
  </si>
  <si>
    <t>11-44</t>
  </si>
  <si>
    <t>11044</t>
  </si>
  <si>
    <t>Villagrán</t>
  </si>
  <si>
    <t>11-45</t>
  </si>
  <si>
    <t>11045</t>
  </si>
  <si>
    <t>Xichú</t>
  </si>
  <si>
    <t>11-46</t>
  </si>
  <si>
    <t>11046</t>
  </si>
  <si>
    <t>Yuriria</t>
  </si>
  <si>
    <t>12-1</t>
  </si>
  <si>
    <t>12</t>
  </si>
  <si>
    <t>12001</t>
  </si>
  <si>
    <t>Acapulco de Juárez</t>
  </si>
  <si>
    <t>12-2</t>
  </si>
  <si>
    <t>12002</t>
  </si>
  <si>
    <t>Ahuacuotzingo</t>
  </si>
  <si>
    <t>12-3</t>
  </si>
  <si>
    <t>12003</t>
  </si>
  <si>
    <t>Ajuchitlán del Progreso</t>
  </si>
  <si>
    <t>12-4</t>
  </si>
  <si>
    <t>12004</t>
  </si>
  <si>
    <t>Alcozauca de Guerrero</t>
  </si>
  <si>
    <t>12-5</t>
  </si>
  <si>
    <t>12005</t>
  </si>
  <si>
    <t>Alpoyeca</t>
  </si>
  <si>
    <t>12-6</t>
  </si>
  <si>
    <t>12006</t>
  </si>
  <si>
    <t>Apaxtla</t>
  </si>
  <si>
    <t>12-7</t>
  </si>
  <si>
    <t>12007</t>
  </si>
  <si>
    <t>Arcelia</t>
  </si>
  <si>
    <t>12-8</t>
  </si>
  <si>
    <t>12008</t>
  </si>
  <si>
    <t>Atenango del Río</t>
  </si>
  <si>
    <t>12-9</t>
  </si>
  <si>
    <t>12009</t>
  </si>
  <si>
    <t>Atlamajalcingo del Monte</t>
  </si>
  <si>
    <t>12-10</t>
  </si>
  <si>
    <t>12010</t>
  </si>
  <si>
    <t>Atlixtac</t>
  </si>
  <si>
    <t>12-11</t>
  </si>
  <si>
    <t>12011</t>
  </si>
  <si>
    <t>Atoyac de Álvarez</t>
  </si>
  <si>
    <t>12-12</t>
  </si>
  <si>
    <t>12012</t>
  </si>
  <si>
    <t>Ayutla de los Libres</t>
  </si>
  <si>
    <t>12-13</t>
  </si>
  <si>
    <t>12013</t>
  </si>
  <si>
    <t>Azoyú</t>
  </si>
  <si>
    <t>12-14</t>
  </si>
  <si>
    <t>12014</t>
  </si>
  <si>
    <t>12-15</t>
  </si>
  <si>
    <t>12015</t>
  </si>
  <si>
    <t>Buenavista de Cuéllar</t>
  </si>
  <si>
    <t>12-16</t>
  </si>
  <si>
    <t>12016</t>
  </si>
  <si>
    <t>Coahuayutla de José María Izazaga</t>
  </si>
  <si>
    <t>12-17</t>
  </si>
  <si>
    <t>12017</t>
  </si>
  <si>
    <t>Cocula</t>
  </si>
  <si>
    <t>12-18</t>
  </si>
  <si>
    <t>12018</t>
  </si>
  <si>
    <t>Copala</t>
  </si>
  <si>
    <t>12-19</t>
  </si>
  <si>
    <t>12019</t>
  </si>
  <si>
    <t>Copalillo</t>
  </si>
  <si>
    <t>12-20</t>
  </si>
  <si>
    <t>12020</t>
  </si>
  <si>
    <t>Copanatoyac</t>
  </si>
  <si>
    <t>12-21</t>
  </si>
  <si>
    <t>12021</t>
  </si>
  <si>
    <t>Coyuca de Benítez</t>
  </si>
  <si>
    <t>12-22</t>
  </si>
  <si>
    <t>12022</t>
  </si>
  <si>
    <t>Coyuca de Catalán</t>
  </si>
  <si>
    <t>12-23</t>
  </si>
  <si>
    <t>12023</t>
  </si>
  <si>
    <t>Cuajinicuilapa</t>
  </si>
  <si>
    <t>12-24</t>
  </si>
  <si>
    <t>12024</t>
  </si>
  <si>
    <t>Cualác</t>
  </si>
  <si>
    <t>12-25</t>
  </si>
  <si>
    <t>12025</t>
  </si>
  <si>
    <t>Cuautepec</t>
  </si>
  <si>
    <t>12-26</t>
  </si>
  <si>
    <t>12026</t>
  </si>
  <si>
    <t>Cuetzala del Progreso</t>
  </si>
  <si>
    <t>12-27</t>
  </si>
  <si>
    <t>12027</t>
  </si>
  <si>
    <t>Cutzamala de Pinzón</t>
  </si>
  <si>
    <t>12-28</t>
  </si>
  <si>
    <t>12028</t>
  </si>
  <si>
    <t>Chilapa de Álvarez</t>
  </si>
  <si>
    <t>12-29</t>
  </si>
  <si>
    <t>12029</t>
  </si>
  <si>
    <t>Chilpancingo de los Bravo</t>
  </si>
  <si>
    <t>12-30</t>
  </si>
  <si>
    <t>12030</t>
  </si>
  <si>
    <t>Florencio Villarreal</t>
  </si>
  <si>
    <t>12-31</t>
  </si>
  <si>
    <t>12031</t>
  </si>
  <si>
    <t>General Canuto A. Neri</t>
  </si>
  <si>
    <t>12-32</t>
  </si>
  <si>
    <t>12032</t>
  </si>
  <si>
    <t>General Heliodoro Castillo</t>
  </si>
  <si>
    <t>12-33</t>
  </si>
  <si>
    <t>12033</t>
  </si>
  <si>
    <t>Huamuxtitlán</t>
  </si>
  <si>
    <t>12-34</t>
  </si>
  <si>
    <t>12034</t>
  </si>
  <si>
    <t>Huitzuco de los Figueroa</t>
  </si>
  <si>
    <t>12-35</t>
  </si>
  <si>
    <t>12035</t>
  </si>
  <si>
    <t>Iguala de la Independencia</t>
  </si>
  <si>
    <t>12-36</t>
  </si>
  <si>
    <t>12036</t>
  </si>
  <si>
    <t>Igualapa</t>
  </si>
  <si>
    <t>12-37</t>
  </si>
  <si>
    <t>12037</t>
  </si>
  <si>
    <t>Ixcateopan de Cuauhtémoc</t>
  </si>
  <si>
    <t>12-38</t>
  </si>
  <si>
    <t>12038</t>
  </si>
  <si>
    <t>Zihuatanejo de Azueta</t>
  </si>
  <si>
    <t>12-39</t>
  </si>
  <si>
    <t>12039</t>
  </si>
  <si>
    <t>Juan R. Escudero</t>
  </si>
  <si>
    <t>12-40</t>
  </si>
  <si>
    <t>12040</t>
  </si>
  <si>
    <t>Leonardo Bravo</t>
  </si>
  <si>
    <t>12-41</t>
  </si>
  <si>
    <t>12041</t>
  </si>
  <si>
    <t>Malinaltepec</t>
  </si>
  <si>
    <t>12-42</t>
  </si>
  <si>
    <t>12042</t>
  </si>
  <si>
    <t>Mártir de Cuilapan</t>
  </si>
  <si>
    <t>12-43</t>
  </si>
  <si>
    <t>12043</t>
  </si>
  <si>
    <t>Metlatónoc</t>
  </si>
  <si>
    <t>12-44</t>
  </si>
  <si>
    <t>12044</t>
  </si>
  <si>
    <t>Mochitlán</t>
  </si>
  <si>
    <t>12-45</t>
  </si>
  <si>
    <t>12045</t>
  </si>
  <si>
    <t>Olinalá</t>
  </si>
  <si>
    <t>12-46</t>
  </si>
  <si>
    <t>12046</t>
  </si>
  <si>
    <t>Ometepec</t>
  </si>
  <si>
    <t>12-47</t>
  </si>
  <si>
    <t>12047</t>
  </si>
  <si>
    <t>Pedro Ascencio Alquisiras</t>
  </si>
  <si>
    <t>12-48</t>
  </si>
  <si>
    <t>12048</t>
  </si>
  <si>
    <t>Petatlán</t>
  </si>
  <si>
    <t>12-49</t>
  </si>
  <si>
    <t>12049</t>
  </si>
  <si>
    <t>Pilcaya</t>
  </si>
  <si>
    <t>12-50</t>
  </si>
  <si>
    <t>12050</t>
  </si>
  <si>
    <t>Pungarabato</t>
  </si>
  <si>
    <t>12-51</t>
  </si>
  <si>
    <t>12051</t>
  </si>
  <si>
    <t>Quechultenango</t>
  </si>
  <si>
    <t>12-52</t>
  </si>
  <si>
    <t>12052</t>
  </si>
  <si>
    <t>San Luis Acatlán</t>
  </si>
  <si>
    <t>12-53</t>
  </si>
  <si>
    <t>12053</t>
  </si>
  <si>
    <t>San Marcos</t>
  </si>
  <si>
    <t>12-54</t>
  </si>
  <si>
    <t>12054</t>
  </si>
  <si>
    <t>San Miguel Totolapan</t>
  </si>
  <si>
    <t>12-55</t>
  </si>
  <si>
    <t>12055</t>
  </si>
  <si>
    <t>Taxco de Alarcón</t>
  </si>
  <si>
    <t>12-56</t>
  </si>
  <si>
    <t>12056</t>
  </si>
  <si>
    <t>Tecoanapa</t>
  </si>
  <si>
    <t>12-57</t>
  </si>
  <si>
    <t>12057</t>
  </si>
  <si>
    <t>Técpan de Galeana</t>
  </si>
  <si>
    <t>12-58</t>
  </si>
  <si>
    <t>12058</t>
  </si>
  <si>
    <t>Teloloapan</t>
  </si>
  <si>
    <t>12-59</t>
  </si>
  <si>
    <t>12059</t>
  </si>
  <si>
    <t>Tepecoacuilco de Trujano</t>
  </si>
  <si>
    <t>12-60</t>
  </si>
  <si>
    <t>12060</t>
  </si>
  <si>
    <t>Tetipac</t>
  </si>
  <si>
    <t>12-61</t>
  </si>
  <si>
    <t>12061</t>
  </si>
  <si>
    <t>Tixtla de Guerrero</t>
  </si>
  <si>
    <t>12-62</t>
  </si>
  <si>
    <t>12062</t>
  </si>
  <si>
    <t>Tlacoachistlahuaca</t>
  </si>
  <si>
    <t>12-63</t>
  </si>
  <si>
    <t>12063</t>
  </si>
  <si>
    <t>Tlacoapa</t>
  </si>
  <si>
    <t>12-64</t>
  </si>
  <si>
    <t>12064</t>
  </si>
  <si>
    <t>Tlalchapa</t>
  </si>
  <si>
    <t>12-65</t>
  </si>
  <si>
    <t>12065</t>
  </si>
  <si>
    <t>Tlalixtaquilla de Maldonado</t>
  </si>
  <si>
    <t>12-66</t>
  </si>
  <si>
    <t>12066</t>
  </si>
  <si>
    <t>Tlapa de Comonfort</t>
  </si>
  <si>
    <t>12-67</t>
  </si>
  <si>
    <t>12067</t>
  </si>
  <si>
    <t>Tlapehuala</t>
  </si>
  <si>
    <t>12-68</t>
  </si>
  <si>
    <t>12068</t>
  </si>
  <si>
    <t>La Unión de Isidoro Montes de Oca</t>
  </si>
  <si>
    <t>12-69</t>
  </si>
  <si>
    <t>12069</t>
  </si>
  <si>
    <t>Xalpatláhuac</t>
  </si>
  <si>
    <t>12-70</t>
  </si>
  <si>
    <t>12070</t>
  </si>
  <si>
    <t>Xochihuehuetlán</t>
  </si>
  <si>
    <t>12-71</t>
  </si>
  <si>
    <t>12071</t>
  </si>
  <si>
    <t>Xochistlahuaca</t>
  </si>
  <si>
    <t>12-72</t>
  </si>
  <si>
    <t>12072</t>
  </si>
  <si>
    <t>Zapotitlán Tablas</t>
  </si>
  <si>
    <t>12-73</t>
  </si>
  <si>
    <t>12073</t>
  </si>
  <si>
    <t>Zirándaro</t>
  </si>
  <si>
    <t>12-74</t>
  </si>
  <si>
    <t>12074</t>
  </si>
  <si>
    <t>Zitlala</t>
  </si>
  <si>
    <t>12-75</t>
  </si>
  <si>
    <t>12075</t>
  </si>
  <si>
    <t>Eduardo Neri</t>
  </si>
  <si>
    <t>12-76</t>
  </si>
  <si>
    <t>12076</t>
  </si>
  <si>
    <t>Acatepec</t>
  </si>
  <si>
    <t>12-77</t>
  </si>
  <si>
    <t>12077</t>
  </si>
  <si>
    <t>Marquelia</t>
  </si>
  <si>
    <t>12-78</t>
  </si>
  <si>
    <t>12078</t>
  </si>
  <si>
    <t>Cochoapa el Grande</t>
  </si>
  <si>
    <t>12-79</t>
  </si>
  <si>
    <t>12079</t>
  </si>
  <si>
    <t>José Joaquín de Herrera</t>
  </si>
  <si>
    <t>12-80</t>
  </si>
  <si>
    <t>12080</t>
  </si>
  <si>
    <t>Juchitán</t>
  </si>
  <si>
    <t>12-81</t>
  </si>
  <si>
    <t>12081</t>
  </si>
  <si>
    <t>Iliatenco</t>
  </si>
  <si>
    <t>13-1</t>
  </si>
  <si>
    <t>13</t>
  </si>
  <si>
    <t>13001</t>
  </si>
  <si>
    <t>Acatlán</t>
  </si>
  <si>
    <t>13-2</t>
  </si>
  <si>
    <t>13002</t>
  </si>
  <si>
    <t>Acaxochitlán</t>
  </si>
  <si>
    <t>13-3</t>
  </si>
  <si>
    <t>13003</t>
  </si>
  <si>
    <t>Actopan</t>
  </si>
  <si>
    <t>13-4</t>
  </si>
  <si>
    <t>13004</t>
  </si>
  <si>
    <t>Agua Blanca de Iturbide</t>
  </si>
  <si>
    <t>13-5</t>
  </si>
  <si>
    <t>13005</t>
  </si>
  <si>
    <t>Ajacuba</t>
  </si>
  <si>
    <t>13-6</t>
  </si>
  <si>
    <t>13006</t>
  </si>
  <si>
    <t>Alfajayucan</t>
  </si>
  <si>
    <t>13-7</t>
  </si>
  <si>
    <t>13007</t>
  </si>
  <si>
    <t>Almoloya</t>
  </si>
  <si>
    <t>13-8</t>
  </si>
  <si>
    <t>13008</t>
  </si>
  <si>
    <t>Apan</t>
  </si>
  <si>
    <t>13-9</t>
  </si>
  <si>
    <t>13009</t>
  </si>
  <si>
    <t>El Arenal</t>
  </si>
  <si>
    <t>13-10</t>
  </si>
  <si>
    <t>13010</t>
  </si>
  <si>
    <t>Atitalaquia</t>
  </si>
  <si>
    <t>13-11</t>
  </si>
  <si>
    <t>13011</t>
  </si>
  <si>
    <t>Atlapexco</t>
  </si>
  <si>
    <t>13-12</t>
  </si>
  <si>
    <t>13012</t>
  </si>
  <si>
    <t>Atotonilco el Grande</t>
  </si>
  <si>
    <t>13-13</t>
  </si>
  <si>
    <t>13013</t>
  </si>
  <si>
    <t>Atotonilco de Tula</t>
  </si>
  <si>
    <t>13-14</t>
  </si>
  <si>
    <t>13014</t>
  </si>
  <si>
    <t>Calnali</t>
  </si>
  <si>
    <t>13-15</t>
  </si>
  <si>
    <t>13015</t>
  </si>
  <si>
    <t>Cardonal</t>
  </si>
  <si>
    <t>13-16</t>
  </si>
  <si>
    <t>13016</t>
  </si>
  <si>
    <t>Cuautepec de Hinojosa</t>
  </si>
  <si>
    <t>13-17</t>
  </si>
  <si>
    <t>13017</t>
  </si>
  <si>
    <t>Chapantongo</t>
  </si>
  <si>
    <t>13-18</t>
  </si>
  <si>
    <t>13018</t>
  </si>
  <si>
    <t>Chapulhuacán</t>
  </si>
  <si>
    <t>13-19</t>
  </si>
  <si>
    <t>13019</t>
  </si>
  <si>
    <t>Chilcuautla</t>
  </si>
  <si>
    <t>13-20</t>
  </si>
  <si>
    <t>13020</t>
  </si>
  <si>
    <t>Eloxochitlán</t>
  </si>
  <si>
    <t>13-21</t>
  </si>
  <si>
    <t>13021</t>
  </si>
  <si>
    <t>Emiliano Zapata</t>
  </si>
  <si>
    <t>13-22</t>
  </si>
  <si>
    <t>13022</t>
  </si>
  <si>
    <t>Epazoyucan</t>
  </si>
  <si>
    <t>13-23</t>
  </si>
  <si>
    <t>13023</t>
  </si>
  <si>
    <t>13-24</t>
  </si>
  <si>
    <t>13024</t>
  </si>
  <si>
    <t>Huasca de Ocampo</t>
  </si>
  <si>
    <t>13-25</t>
  </si>
  <si>
    <t>13025</t>
  </si>
  <si>
    <t>Huautla</t>
  </si>
  <si>
    <t>13-26</t>
  </si>
  <si>
    <t>13026</t>
  </si>
  <si>
    <t>Huazalingo</t>
  </si>
  <si>
    <t>13-27</t>
  </si>
  <si>
    <t>13027</t>
  </si>
  <si>
    <t>Huehuetla</t>
  </si>
  <si>
    <t>13-28</t>
  </si>
  <si>
    <t>13028</t>
  </si>
  <si>
    <t>Huejutla de Reyes</t>
  </si>
  <si>
    <t>13-29</t>
  </si>
  <si>
    <t>13029</t>
  </si>
  <si>
    <t>Huichapan</t>
  </si>
  <si>
    <t>13-30</t>
  </si>
  <si>
    <t>13030</t>
  </si>
  <si>
    <t>Ixmiquilpan</t>
  </si>
  <si>
    <t>13-31</t>
  </si>
  <si>
    <t>13031</t>
  </si>
  <si>
    <t>Jacala de Ledezma</t>
  </si>
  <si>
    <t>13-32</t>
  </si>
  <si>
    <t>13032</t>
  </si>
  <si>
    <t>Jaltocán</t>
  </si>
  <si>
    <t>13-33</t>
  </si>
  <si>
    <t>13033</t>
  </si>
  <si>
    <t>Juárez Hidalgo</t>
  </si>
  <si>
    <t>13-34</t>
  </si>
  <si>
    <t>13034</t>
  </si>
  <si>
    <t>Lolotla</t>
  </si>
  <si>
    <t>13-35</t>
  </si>
  <si>
    <t>13035</t>
  </si>
  <si>
    <t>Metepec</t>
  </si>
  <si>
    <t>13-36</t>
  </si>
  <si>
    <t>13036</t>
  </si>
  <si>
    <t>San Agustín Metzquititlán</t>
  </si>
  <si>
    <t>13-37</t>
  </si>
  <si>
    <t>13037</t>
  </si>
  <si>
    <t>Metztitlán</t>
  </si>
  <si>
    <t>13-38</t>
  </si>
  <si>
    <t>13038</t>
  </si>
  <si>
    <t>Mineral del Chico</t>
  </si>
  <si>
    <t>13-39</t>
  </si>
  <si>
    <t>13039</t>
  </si>
  <si>
    <t>Mineral del Monte</t>
  </si>
  <si>
    <t>13-40</t>
  </si>
  <si>
    <t>13040</t>
  </si>
  <si>
    <t>La Misión</t>
  </si>
  <si>
    <t>13-41</t>
  </si>
  <si>
    <t>13041</t>
  </si>
  <si>
    <t>Mixquiahuala de Juárez</t>
  </si>
  <si>
    <t>13-42</t>
  </si>
  <si>
    <t>13042</t>
  </si>
  <si>
    <t>Molango de Escamilla</t>
  </si>
  <si>
    <t>13-43</t>
  </si>
  <si>
    <t>13043</t>
  </si>
  <si>
    <t>Nicolás Flores</t>
  </si>
  <si>
    <t>13-44</t>
  </si>
  <si>
    <t>13044</t>
  </si>
  <si>
    <t>Nopala de Villagrán</t>
  </si>
  <si>
    <t>13-45</t>
  </si>
  <si>
    <t>13045</t>
  </si>
  <si>
    <t>Omitlán de Juárez</t>
  </si>
  <si>
    <t>13-46</t>
  </si>
  <si>
    <t>13046</t>
  </si>
  <si>
    <t>San Felipe Orizatlán</t>
  </si>
  <si>
    <t>13-47</t>
  </si>
  <si>
    <t>13047</t>
  </si>
  <si>
    <t>Pacula</t>
  </si>
  <si>
    <t>13-48</t>
  </si>
  <si>
    <t>13048</t>
  </si>
  <si>
    <t>Pachuca de Soto</t>
  </si>
  <si>
    <t>13-49</t>
  </si>
  <si>
    <t>13049</t>
  </si>
  <si>
    <t>Pisaflores</t>
  </si>
  <si>
    <t>13-50</t>
  </si>
  <si>
    <t>13050</t>
  </si>
  <si>
    <t>Progreso de Obregón</t>
  </si>
  <si>
    <t>13-51</t>
  </si>
  <si>
    <t>13051</t>
  </si>
  <si>
    <t>Mineral de la Reforma</t>
  </si>
  <si>
    <t>13-52</t>
  </si>
  <si>
    <t>13052</t>
  </si>
  <si>
    <t>San Agustín Tlaxiaca</t>
  </si>
  <si>
    <t>13-53</t>
  </si>
  <si>
    <t>13053</t>
  </si>
  <si>
    <t>San Bartolo Tutotepec</t>
  </si>
  <si>
    <t>13-54</t>
  </si>
  <si>
    <t>13054</t>
  </si>
  <si>
    <t>San Salvador</t>
  </si>
  <si>
    <t>13-55</t>
  </si>
  <si>
    <t>13055</t>
  </si>
  <si>
    <t>Santiago de Anaya</t>
  </si>
  <si>
    <t>13-56</t>
  </si>
  <si>
    <t>13056</t>
  </si>
  <si>
    <t>Santiago Tulantepec de Lugo Guerrero</t>
  </si>
  <si>
    <t>13-57</t>
  </si>
  <si>
    <t>13057</t>
  </si>
  <si>
    <t>Singuilucan</t>
  </si>
  <si>
    <t>13-58</t>
  </si>
  <si>
    <t>13058</t>
  </si>
  <si>
    <t>Tasquillo</t>
  </si>
  <si>
    <t>13-59</t>
  </si>
  <si>
    <t>13059</t>
  </si>
  <si>
    <t>Tecozautla</t>
  </si>
  <si>
    <t>13-60</t>
  </si>
  <si>
    <t>13060</t>
  </si>
  <si>
    <t>Tenango de Doria</t>
  </si>
  <si>
    <t>13-61</t>
  </si>
  <si>
    <t>13061</t>
  </si>
  <si>
    <t>Tepeapulco</t>
  </si>
  <si>
    <t>13-62</t>
  </si>
  <si>
    <t>13062</t>
  </si>
  <si>
    <t>Tepehuacán de Guerrero</t>
  </si>
  <si>
    <t>13-63</t>
  </si>
  <si>
    <t>13063</t>
  </si>
  <si>
    <t>Tepeji del Río de Ocampo</t>
  </si>
  <si>
    <t>13-64</t>
  </si>
  <si>
    <t>13064</t>
  </si>
  <si>
    <t>Tepetitlán</t>
  </si>
  <si>
    <t>13-65</t>
  </si>
  <si>
    <t>13065</t>
  </si>
  <si>
    <t>Tetepango</t>
  </si>
  <si>
    <t>13-66</t>
  </si>
  <si>
    <t>13066</t>
  </si>
  <si>
    <t>Villa de Tezontepec</t>
  </si>
  <si>
    <t>13-67</t>
  </si>
  <si>
    <t>13067</t>
  </si>
  <si>
    <t>Tezontepec de Aldama</t>
  </si>
  <si>
    <t>13-68</t>
  </si>
  <si>
    <t>13068</t>
  </si>
  <si>
    <t>Tianguistengo</t>
  </si>
  <si>
    <t>13-69</t>
  </si>
  <si>
    <t>13069</t>
  </si>
  <si>
    <t>Tizayuca</t>
  </si>
  <si>
    <t>13-70</t>
  </si>
  <si>
    <t>13070</t>
  </si>
  <si>
    <t>Tlahuelilpan</t>
  </si>
  <si>
    <t>13-71</t>
  </si>
  <si>
    <t>13071</t>
  </si>
  <si>
    <t>Tlahuiltepa</t>
  </si>
  <si>
    <t>13-72</t>
  </si>
  <si>
    <t>13072</t>
  </si>
  <si>
    <t>Tlanalapa</t>
  </si>
  <si>
    <t>13-73</t>
  </si>
  <si>
    <t>13073</t>
  </si>
  <si>
    <t>Tlanchinol</t>
  </si>
  <si>
    <t>13-74</t>
  </si>
  <si>
    <t>13074</t>
  </si>
  <si>
    <t>Tlaxcoapan</t>
  </si>
  <si>
    <t>13-75</t>
  </si>
  <si>
    <t>13075</t>
  </si>
  <si>
    <t>Tolcayuca</t>
  </si>
  <si>
    <t>13-76</t>
  </si>
  <si>
    <t>13076</t>
  </si>
  <si>
    <t>Tula de Allende</t>
  </si>
  <si>
    <t>13-77</t>
  </si>
  <si>
    <t>13077</t>
  </si>
  <si>
    <t>Tulancingo de Bravo</t>
  </si>
  <si>
    <t>13-78</t>
  </si>
  <si>
    <t>13078</t>
  </si>
  <si>
    <t>Xochiatipan</t>
  </si>
  <si>
    <t>13-79</t>
  </si>
  <si>
    <t>13079</t>
  </si>
  <si>
    <t>Xochicoatlán</t>
  </si>
  <si>
    <t>13-80</t>
  </si>
  <si>
    <t>13080</t>
  </si>
  <si>
    <t>Yahualica</t>
  </si>
  <si>
    <t>13-81</t>
  </si>
  <si>
    <t>13081</t>
  </si>
  <si>
    <t>Zacualtipán de Ángeles</t>
  </si>
  <si>
    <t>13-82</t>
  </si>
  <si>
    <t>13082</t>
  </si>
  <si>
    <t>Zapotlán de Juárez</t>
  </si>
  <si>
    <t>13-83</t>
  </si>
  <si>
    <t>13083</t>
  </si>
  <si>
    <t>Zempoala</t>
  </si>
  <si>
    <t>13-84</t>
  </si>
  <si>
    <t>13084</t>
  </si>
  <si>
    <t>Zimapán</t>
  </si>
  <si>
    <t>14-1</t>
  </si>
  <si>
    <t>14</t>
  </si>
  <si>
    <t>14001</t>
  </si>
  <si>
    <t>Acatic</t>
  </si>
  <si>
    <t>14-2</t>
  </si>
  <si>
    <t>14002</t>
  </si>
  <si>
    <t>Acatlán de Juárez</t>
  </si>
  <si>
    <t>14-3</t>
  </si>
  <si>
    <t>14003</t>
  </si>
  <si>
    <t>Ahualulco de Mercado</t>
  </si>
  <si>
    <t>14-4</t>
  </si>
  <si>
    <t>14004</t>
  </si>
  <si>
    <t>Amacueca</t>
  </si>
  <si>
    <t>14-5</t>
  </si>
  <si>
    <t>14005</t>
  </si>
  <si>
    <t>Amatitán</t>
  </si>
  <si>
    <t>14-6</t>
  </si>
  <si>
    <t>14006</t>
  </si>
  <si>
    <t>Ameca</t>
  </si>
  <si>
    <t>14-7</t>
  </si>
  <si>
    <t>14007</t>
  </si>
  <si>
    <t>San Juanito de Escobedo</t>
  </si>
  <si>
    <t>14-8</t>
  </si>
  <si>
    <t>14008</t>
  </si>
  <si>
    <t>Arandas</t>
  </si>
  <si>
    <t>14-9</t>
  </si>
  <si>
    <t>14009</t>
  </si>
  <si>
    <t>14-10</t>
  </si>
  <si>
    <t>14010</t>
  </si>
  <si>
    <t>Atemajac de Brizuela</t>
  </si>
  <si>
    <t>14-11</t>
  </si>
  <si>
    <t>14011</t>
  </si>
  <si>
    <t>Atengo</t>
  </si>
  <si>
    <t>14-12</t>
  </si>
  <si>
    <t>14012</t>
  </si>
  <si>
    <t>Atenguillo</t>
  </si>
  <si>
    <t>14-13</t>
  </si>
  <si>
    <t>14013</t>
  </si>
  <si>
    <t>Atotonilco el Alto</t>
  </si>
  <si>
    <t>14-14</t>
  </si>
  <si>
    <t>14014</t>
  </si>
  <si>
    <t>Atoyac</t>
  </si>
  <si>
    <t>14-15</t>
  </si>
  <si>
    <t>14015</t>
  </si>
  <si>
    <t>Autlán de Navarro</t>
  </si>
  <si>
    <t>14-16</t>
  </si>
  <si>
    <t>14016</t>
  </si>
  <si>
    <t>Ayotlán</t>
  </si>
  <si>
    <t>14-17</t>
  </si>
  <si>
    <t>14017</t>
  </si>
  <si>
    <t>Ayutla</t>
  </si>
  <si>
    <t>14-18</t>
  </si>
  <si>
    <t>14018</t>
  </si>
  <si>
    <t>La Barca</t>
  </si>
  <si>
    <t>14-19</t>
  </si>
  <si>
    <t>14019</t>
  </si>
  <si>
    <t>Bolaños</t>
  </si>
  <si>
    <t>14-20</t>
  </si>
  <si>
    <t>14020</t>
  </si>
  <si>
    <t>Cabo Corrientes</t>
  </si>
  <si>
    <t>14-21</t>
  </si>
  <si>
    <t>14021</t>
  </si>
  <si>
    <t>Casimiro Castillo</t>
  </si>
  <si>
    <t>14-22</t>
  </si>
  <si>
    <t>14022</t>
  </si>
  <si>
    <t>Cihuatlán</t>
  </si>
  <si>
    <t>14-23</t>
  </si>
  <si>
    <t>14023</t>
  </si>
  <si>
    <t>Zapotlán el Grande</t>
  </si>
  <si>
    <t>14-24</t>
  </si>
  <si>
    <t>14024</t>
  </si>
  <si>
    <t>14-25</t>
  </si>
  <si>
    <t>14025</t>
  </si>
  <si>
    <t>Colotlán</t>
  </si>
  <si>
    <t>14-26</t>
  </si>
  <si>
    <t>14026</t>
  </si>
  <si>
    <t>Concepción de Buenos Aires</t>
  </si>
  <si>
    <t>14-27</t>
  </si>
  <si>
    <t>14027</t>
  </si>
  <si>
    <t>Cuautitlán de García Barragán</t>
  </si>
  <si>
    <t>14-28</t>
  </si>
  <si>
    <t>14028</t>
  </si>
  <si>
    <t>Cuautla</t>
  </si>
  <si>
    <t>14-29</t>
  </si>
  <si>
    <t>14029</t>
  </si>
  <si>
    <t>Cuquío</t>
  </si>
  <si>
    <t>14-30</t>
  </si>
  <si>
    <t>14030</t>
  </si>
  <si>
    <t>Chapala</t>
  </si>
  <si>
    <t>14-31</t>
  </si>
  <si>
    <t>14031</t>
  </si>
  <si>
    <t>Chimaltitán</t>
  </si>
  <si>
    <t>14-32</t>
  </si>
  <si>
    <t>14032</t>
  </si>
  <si>
    <t>Chiquilistlán</t>
  </si>
  <si>
    <t>14-33</t>
  </si>
  <si>
    <t>14033</t>
  </si>
  <si>
    <t>Degollado</t>
  </si>
  <si>
    <t>14-34</t>
  </si>
  <si>
    <t>14034</t>
  </si>
  <si>
    <t>Ejutla</t>
  </si>
  <si>
    <t>14-35</t>
  </si>
  <si>
    <t>14035</t>
  </si>
  <si>
    <t>Encarnación de Díaz</t>
  </si>
  <si>
    <t>14-36</t>
  </si>
  <si>
    <t>14036</t>
  </si>
  <si>
    <t>Etzatlán</t>
  </si>
  <si>
    <t>14-37</t>
  </si>
  <si>
    <t>14037</t>
  </si>
  <si>
    <t>El Grullo</t>
  </si>
  <si>
    <t>14-38</t>
  </si>
  <si>
    <t>14038</t>
  </si>
  <si>
    <t>Guachinango</t>
  </si>
  <si>
    <t>14-39</t>
  </si>
  <si>
    <t>14039</t>
  </si>
  <si>
    <t>Guadalajara</t>
  </si>
  <si>
    <t>14-40</t>
  </si>
  <si>
    <t>14040</t>
  </si>
  <si>
    <t>Hostotipaquillo</t>
  </si>
  <si>
    <t>14-41</t>
  </si>
  <si>
    <t>14041</t>
  </si>
  <si>
    <t>Huejúcar</t>
  </si>
  <si>
    <t>14-42</t>
  </si>
  <si>
    <t>14042</t>
  </si>
  <si>
    <t>Huejuquilla el Alto</t>
  </si>
  <si>
    <t>14-43</t>
  </si>
  <si>
    <t>14043</t>
  </si>
  <si>
    <t>La Huerta</t>
  </si>
  <si>
    <t>14-44</t>
  </si>
  <si>
    <t>14044</t>
  </si>
  <si>
    <t>Ixtlahuacán de los Membrillos</t>
  </si>
  <si>
    <t>14-45</t>
  </si>
  <si>
    <t>14045</t>
  </si>
  <si>
    <t>Ixtlahuacán del Río</t>
  </si>
  <si>
    <t>14-46</t>
  </si>
  <si>
    <t>14046</t>
  </si>
  <si>
    <t>Jalostotitlán</t>
  </si>
  <si>
    <t>14-47</t>
  </si>
  <si>
    <t>14047</t>
  </si>
  <si>
    <t>Jamay</t>
  </si>
  <si>
    <t>14-48</t>
  </si>
  <si>
    <t>14048</t>
  </si>
  <si>
    <t>14-49</t>
  </si>
  <si>
    <t>14049</t>
  </si>
  <si>
    <t>Jilotlán de los Dolores</t>
  </si>
  <si>
    <t>14-50</t>
  </si>
  <si>
    <t>14050</t>
  </si>
  <si>
    <t>Jocotepec</t>
  </si>
  <si>
    <t>14-51</t>
  </si>
  <si>
    <t>14051</t>
  </si>
  <si>
    <t>Juanacatlán</t>
  </si>
  <si>
    <t>14-52</t>
  </si>
  <si>
    <t>14052</t>
  </si>
  <si>
    <t>Juchitlán</t>
  </si>
  <si>
    <t>14-53</t>
  </si>
  <si>
    <t>14053</t>
  </si>
  <si>
    <t>Lagos de Moreno</t>
  </si>
  <si>
    <t>14-54</t>
  </si>
  <si>
    <t>14054</t>
  </si>
  <si>
    <t>El Limón</t>
  </si>
  <si>
    <t>14-55</t>
  </si>
  <si>
    <t>14055</t>
  </si>
  <si>
    <t>Magdalena</t>
  </si>
  <si>
    <t>14-56</t>
  </si>
  <si>
    <t>14056</t>
  </si>
  <si>
    <t>Santa María del Oro</t>
  </si>
  <si>
    <t>14-57</t>
  </si>
  <si>
    <t>14057</t>
  </si>
  <si>
    <t>La Manzanilla de la Paz</t>
  </si>
  <si>
    <t>14-58</t>
  </si>
  <si>
    <t>14058</t>
  </si>
  <si>
    <t>Mascota</t>
  </si>
  <si>
    <t>14-59</t>
  </si>
  <si>
    <t>14059</t>
  </si>
  <si>
    <t>Mazamitla</t>
  </si>
  <si>
    <t>14-60</t>
  </si>
  <si>
    <t>14060</t>
  </si>
  <si>
    <t>Mexticacán</t>
  </si>
  <si>
    <t>14-61</t>
  </si>
  <si>
    <t>14061</t>
  </si>
  <si>
    <t>Mezquitic</t>
  </si>
  <si>
    <t>14-62</t>
  </si>
  <si>
    <t>14062</t>
  </si>
  <si>
    <t>Mixtlán</t>
  </si>
  <si>
    <t>14-63</t>
  </si>
  <si>
    <t>14063</t>
  </si>
  <si>
    <t>Ocotlán</t>
  </si>
  <si>
    <t>14-64</t>
  </si>
  <si>
    <t>14064</t>
  </si>
  <si>
    <t>Ojuelos de Jalisco</t>
  </si>
  <si>
    <t>14-65</t>
  </si>
  <si>
    <t>14065</t>
  </si>
  <si>
    <t>Pihuamo</t>
  </si>
  <si>
    <t>14-66</t>
  </si>
  <si>
    <t>14066</t>
  </si>
  <si>
    <t>Poncitlán</t>
  </si>
  <si>
    <t>14-67</t>
  </si>
  <si>
    <t>14067</t>
  </si>
  <si>
    <t>Puerto Vallarta</t>
  </si>
  <si>
    <t>14-68</t>
  </si>
  <si>
    <t>14068</t>
  </si>
  <si>
    <t>Villa Purificación</t>
  </si>
  <si>
    <t>14-69</t>
  </si>
  <si>
    <t>14069</t>
  </si>
  <si>
    <t>Quitupan</t>
  </si>
  <si>
    <t>14-70</t>
  </si>
  <si>
    <t>14070</t>
  </si>
  <si>
    <t>El Salto</t>
  </si>
  <si>
    <t>14-71</t>
  </si>
  <si>
    <t>14071</t>
  </si>
  <si>
    <t>San Cristóbal de la Barranca</t>
  </si>
  <si>
    <t>14-72</t>
  </si>
  <si>
    <t>14072</t>
  </si>
  <si>
    <t>San Diego de Alejandría</t>
  </si>
  <si>
    <t>14-73</t>
  </si>
  <si>
    <t>14073</t>
  </si>
  <si>
    <t>San Juan de los Lagos</t>
  </si>
  <si>
    <t>14-74</t>
  </si>
  <si>
    <t>14074</t>
  </si>
  <si>
    <t>San Julián</t>
  </si>
  <si>
    <t>14-75</t>
  </si>
  <si>
    <t>14075</t>
  </si>
  <si>
    <t>14-76</t>
  </si>
  <si>
    <t>14076</t>
  </si>
  <si>
    <t>San Martín de Bolaños</t>
  </si>
  <si>
    <t>14-77</t>
  </si>
  <si>
    <t>14077</t>
  </si>
  <si>
    <t>San Martín Hidalgo</t>
  </si>
  <si>
    <t>14-78</t>
  </si>
  <si>
    <t>14078</t>
  </si>
  <si>
    <t>San Miguel el Alto</t>
  </si>
  <si>
    <t>14-79</t>
  </si>
  <si>
    <t>14079</t>
  </si>
  <si>
    <t>14-80</t>
  </si>
  <si>
    <t>14080</t>
  </si>
  <si>
    <t>San Sebastián del Oeste</t>
  </si>
  <si>
    <t>14-81</t>
  </si>
  <si>
    <t>14081</t>
  </si>
  <si>
    <t>Santa María de los Ángeles</t>
  </si>
  <si>
    <t>14-82</t>
  </si>
  <si>
    <t>14082</t>
  </si>
  <si>
    <t>Sayula</t>
  </si>
  <si>
    <t>14-83</t>
  </si>
  <si>
    <t>14083</t>
  </si>
  <si>
    <t>Tala</t>
  </si>
  <si>
    <t>14-84</t>
  </si>
  <si>
    <t>14084</t>
  </si>
  <si>
    <t>Talpa de Allende</t>
  </si>
  <si>
    <t>14-85</t>
  </si>
  <si>
    <t>14085</t>
  </si>
  <si>
    <t>Tamazula de Gordiano</t>
  </si>
  <si>
    <t>14-86</t>
  </si>
  <si>
    <t>14086</t>
  </si>
  <si>
    <t>Tapalpa</t>
  </si>
  <si>
    <t>14-87</t>
  </si>
  <si>
    <t>14087</t>
  </si>
  <si>
    <t>Tecalitlán</t>
  </si>
  <si>
    <t>14-88</t>
  </si>
  <si>
    <t>14088</t>
  </si>
  <si>
    <t>Tecolotlán</t>
  </si>
  <si>
    <t>14-89</t>
  </si>
  <si>
    <t>14089</t>
  </si>
  <si>
    <t>Techaluta de Montenegro</t>
  </si>
  <si>
    <t>14-90</t>
  </si>
  <si>
    <t>14090</t>
  </si>
  <si>
    <t>Tenamaxtlán</t>
  </si>
  <si>
    <t>14-91</t>
  </si>
  <si>
    <t>14091</t>
  </si>
  <si>
    <t>Teocaltiche</t>
  </si>
  <si>
    <t>14-92</t>
  </si>
  <si>
    <t>14092</t>
  </si>
  <si>
    <t>Teocuitatlán de Corona</t>
  </si>
  <si>
    <t>14-93</t>
  </si>
  <si>
    <t>14093</t>
  </si>
  <si>
    <t>Tepatitlán de Morelos</t>
  </si>
  <si>
    <t>14-94</t>
  </si>
  <si>
    <t>14094</t>
  </si>
  <si>
    <t>Tequila</t>
  </si>
  <si>
    <t>14-95</t>
  </si>
  <si>
    <t>14095</t>
  </si>
  <si>
    <t>Teuchitlán</t>
  </si>
  <si>
    <t>14-96</t>
  </si>
  <si>
    <t>14096</t>
  </si>
  <si>
    <t>Tizapán el Alto</t>
  </si>
  <si>
    <t>14-97</t>
  </si>
  <si>
    <t>14097</t>
  </si>
  <si>
    <t>Tlajomulco de Zúñiga</t>
  </si>
  <si>
    <t>14-98</t>
  </si>
  <si>
    <t>14098</t>
  </si>
  <si>
    <t>San Pedro Tlaquepaque</t>
  </si>
  <si>
    <t>14-99</t>
  </si>
  <si>
    <t>14099</t>
  </si>
  <si>
    <t>Tolimán</t>
  </si>
  <si>
    <t>14-100</t>
  </si>
  <si>
    <t>14100</t>
  </si>
  <si>
    <t>Tomatlán</t>
  </si>
  <si>
    <t>14-101</t>
  </si>
  <si>
    <t>14101</t>
  </si>
  <si>
    <t>14-102</t>
  </si>
  <si>
    <t>14102</t>
  </si>
  <si>
    <t>Tonaya</t>
  </si>
  <si>
    <t>14-103</t>
  </si>
  <si>
    <t>14103</t>
  </si>
  <si>
    <t>Tonila</t>
  </si>
  <si>
    <t>14-104</t>
  </si>
  <si>
    <t>14104</t>
  </si>
  <si>
    <t>Totatiche</t>
  </si>
  <si>
    <t>14-105</t>
  </si>
  <si>
    <t>14105</t>
  </si>
  <si>
    <t>Tototlán</t>
  </si>
  <si>
    <t>14-106</t>
  </si>
  <si>
    <t>14106</t>
  </si>
  <si>
    <t>Tuxcacuesco</t>
  </si>
  <si>
    <t>14-107</t>
  </si>
  <si>
    <t>14107</t>
  </si>
  <si>
    <t>Tuxcueca</t>
  </si>
  <si>
    <t>14-108</t>
  </si>
  <si>
    <t>14108</t>
  </si>
  <si>
    <t>Tuxpan</t>
  </si>
  <si>
    <t>14-109</t>
  </si>
  <si>
    <t>14109</t>
  </si>
  <si>
    <t>Unión de San Antonio</t>
  </si>
  <si>
    <t>14-110</t>
  </si>
  <si>
    <t>14110</t>
  </si>
  <si>
    <t>Unión de Tula</t>
  </si>
  <si>
    <t>14-111</t>
  </si>
  <si>
    <t>14111</t>
  </si>
  <si>
    <t>Valle de Guadalupe</t>
  </si>
  <si>
    <t>14-112</t>
  </si>
  <si>
    <t>14112</t>
  </si>
  <si>
    <t>Valle de Juárez</t>
  </si>
  <si>
    <t>14-113</t>
  </si>
  <si>
    <t>14113</t>
  </si>
  <si>
    <t>San Gabriel</t>
  </si>
  <si>
    <t>14-114</t>
  </si>
  <si>
    <t>14114</t>
  </si>
  <si>
    <t>Villa Corona</t>
  </si>
  <si>
    <t>14-115</t>
  </si>
  <si>
    <t>14115</t>
  </si>
  <si>
    <t>Villa Guerrero</t>
  </si>
  <si>
    <t>14-116</t>
  </si>
  <si>
    <t>14116</t>
  </si>
  <si>
    <t>Villa Hidalgo</t>
  </si>
  <si>
    <t>14-117</t>
  </si>
  <si>
    <t>14117</t>
  </si>
  <si>
    <t>Cañadas de Obregón</t>
  </si>
  <si>
    <t>14-118</t>
  </si>
  <si>
    <t>14118</t>
  </si>
  <si>
    <t>Yahualica de González Gallo</t>
  </si>
  <si>
    <t>14-119</t>
  </si>
  <si>
    <t>14119</t>
  </si>
  <si>
    <t>Zacoalco de Torres</t>
  </si>
  <si>
    <t>14-120</t>
  </si>
  <si>
    <t>14120</t>
  </si>
  <si>
    <t>Zapopan</t>
  </si>
  <si>
    <t>14-121</t>
  </si>
  <si>
    <t>14121</t>
  </si>
  <si>
    <t>Zapotiltic</t>
  </si>
  <si>
    <t>14-122</t>
  </si>
  <si>
    <t>14122</t>
  </si>
  <si>
    <t>Zapotitlán de Vadillo</t>
  </si>
  <si>
    <t>14-123</t>
  </si>
  <si>
    <t>14123</t>
  </si>
  <si>
    <t>Zapotlán del Rey</t>
  </si>
  <si>
    <t>14-124</t>
  </si>
  <si>
    <t>14124</t>
  </si>
  <si>
    <t>Zapotlanejo</t>
  </si>
  <si>
    <t>14-125</t>
  </si>
  <si>
    <t>14125</t>
  </si>
  <si>
    <t>San Ignacio Cerro Gordo</t>
  </si>
  <si>
    <t>15-1</t>
  </si>
  <si>
    <t>15</t>
  </si>
  <si>
    <t>15002</t>
  </si>
  <si>
    <t>Acolman</t>
  </si>
  <si>
    <t>15-2</t>
  </si>
  <si>
    <t>15009</t>
  </si>
  <si>
    <t>Amecameca</t>
  </si>
  <si>
    <t>15-3</t>
  </si>
  <si>
    <t>15010</t>
  </si>
  <si>
    <t>Apaxco</t>
  </si>
  <si>
    <t>15-4</t>
  </si>
  <si>
    <t>15011</t>
  </si>
  <si>
    <t>Atenco</t>
  </si>
  <si>
    <t>15-5</t>
  </si>
  <si>
    <t>15013</t>
  </si>
  <si>
    <t>Atizapán de zaragoza</t>
  </si>
  <si>
    <t>15-6</t>
  </si>
  <si>
    <t>15015</t>
  </si>
  <si>
    <t>Atlautla</t>
  </si>
  <si>
    <t>15-7</t>
  </si>
  <si>
    <t>15016</t>
  </si>
  <si>
    <t>Axapusco</t>
  </si>
  <si>
    <t>15-8</t>
  </si>
  <si>
    <t>15017</t>
  </si>
  <si>
    <t>Ayapango</t>
  </si>
  <si>
    <t>15-9</t>
  </si>
  <si>
    <t>15020</t>
  </si>
  <si>
    <t>Coacalco de berriozábal</t>
  </si>
  <si>
    <t>15-10</t>
  </si>
  <si>
    <t>15022</t>
  </si>
  <si>
    <t>Cocotitlán</t>
  </si>
  <si>
    <t>15-11</t>
  </si>
  <si>
    <t>15023</t>
  </si>
  <si>
    <t>Coyotepec</t>
  </si>
  <si>
    <t>15-12</t>
  </si>
  <si>
    <t>15024</t>
  </si>
  <si>
    <t>Cuautitlán</t>
  </si>
  <si>
    <t>15-13</t>
  </si>
  <si>
    <t>15025</t>
  </si>
  <si>
    <t>Chalco</t>
  </si>
  <si>
    <t>15-14</t>
  </si>
  <si>
    <t>15028</t>
  </si>
  <si>
    <t>Chiautla</t>
  </si>
  <si>
    <t>15-15</t>
  </si>
  <si>
    <t>15029</t>
  </si>
  <si>
    <t>Chicoloapan</t>
  </si>
  <si>
    <t>15-16</t>
  </si>
  <si>
    <t>15030</t>
  </si>
  <si>
    <t>Chiconcuac</t>
  </si>
  <si>
    <t>15-17</t>
  </si>
  <si>
    <t>15031</t>
  </si>
  <si>
    <t>Chimalhuacán</t>
  </si>
  <si>
    <t>15-18</t>
  </si>
  <si>
    <t>15033</t>
  </si>
  <si>
    <t>Ecatepec de Morelos</t>
  </si>
  <si>
    <t>15-19</t>
  </si>
  <si>
    <t>15034</t>
  </si>
  <si>
    <t>Ecatzingo</t>
  </si>
  <si>
    <t>15-20</t>
  </si>
  <si>
    <t>15035</t>
  </si>
  <si>
    <t>Huehuetoca</t>
  </si>
  <si>
    <t>15-21</t>
  </si>
  <si>
    <t>15036</t>
  </si>
  <si>
    <t>Hueypoxtla</t>
  </si>
  <si>
    <t>15-22</t>
  </si>
  <si>
    <t>15037</t>
  </si>
  <si>
    <t>Huixquilucan</t>
  </si>
  <si>
    <t>15-23</t>
  </si>
  <si>
    <t>15039</t>
  </si>
  <si>
    <t>Ixtapaluca</t>
  </si>
  <si>
    <t>15-24</t>
  </si>
  <si>
    <t>15044</t>
  </si>
  <si>
    <t>Jaltenco</t>
  </si>
  <si>
    <t>15-25</t>
  </si>
  <si>
    <t>15050</t>
  </si>
  <si>
    <t>Juchitepec</t>
  </si>
  <si>
    <t>15-26</t>
  </si>
  <si>
    <t>15053</t>
  </si>
  <si>
    <t>Melchor ocampo</t>
  </si>
  <si>
    <t>15-27</t>
  </si>
  <si>
    <t>15057</t>
  </si>
  <si>
    <t>Naucalpan de juárez</t>
  </si>
  <si>
    <t>15-28</t>
  </si>
  <si>
    <t>15058</t>
  </si>
  <si>
    <t>Nezahualcóyotl</t>
  </si>
  <si>
    <t>15-29</t>
  </si>
  <si>
    <t>15059</t>
  </si>
  <si>
    <t>Nextlalpan</t>
  </si>
  <si>
    <t>15-30</t>
  </si>
  <si>
    <t>15061</t>
  </si>
  <si>
    <t>Nopaltepec</t>
  </si>
  <si>
    <t>15-31</t>
  </si>
  <si>
    <t>15065</t>
  </si>
  <si>
    <t>Otumba</t>
  </si>
  <si>
    <t>15-32</t>
  </si>
  <si>
    <t>15068</t>
  </si>
  <si>
    <t>Ozumba</t>
  </si>
  <si>
    <t>15-33</t>
  </si>
  <si>
    <t>15069</t>
  </si>
  <si>
    <t>Papalotla</t>
  </si>
  <si>
    <t>15-34</t>
  </si>
  <si>
    <t>15070</t>
  </si>
  <si>
    <t>15-35</t>
  </si>
  <si>
    <t>15075</t>
  </si>
  <si>
    <t>San martín de las pirámides</t>
  </si>
  <si>
    <t>15-36</t>
  </si>
  <si>
    <t>15081</t>
  </si>
  <si>
    <t>Tecámac</t>
  </si>
  <si>
    <t>15-37</t>
  </si>
  <si>
    <t>15083</t>
  </si>
  <si>
    <t>Temamatla</t>
  </si>
  <si>
    <t>15-38</t>
  </si>
  <si>
    <t>15084</t>
  </si>
  <si>
    <t>Temascalapa</t>
  </si>
  <si>
    <t>15-39</t>
  </si>
  <si>
    <t>15089</t>
  </si>
  <si>
    <t>Tenango del aire</t>
  </si>
  <si>
    <t>15-40</t>
  </si>
  <si>
    <t>15091</t>
  </si>
  <si>
    <t>Teoloyucán</t>
  </si>
  <si>
    <t>15-41</t>
  </si>
  <si>
    <t>15092</t>
  </si>
  <si>
    <t>Teotihuacán</t>
  </si>
  <si>
    <t>15-42</t>
  </si>
  <si>
    <t>15093</t>
  </si>
  <si>
    <t>Tepetlaoxtoc</t>
  </si>
  <si>
    <t>15-43</t>
  </si>
  <si>
    <t>15094</t>
  </si>
  <si>
    <t>Tepetlixpa</t>
  </si>
  <si>
    <t>15-44</t>
  </si>
  <si>
    <t>15096</t>
  </si>
  <si>
    <t>Tequixquiac</t>
  </si>
  <si>
    <t>15-45</t>
  </si>
  <si>
    <t>15099</t>
  </si>
  <si>
    <t>Texcoco</t>
  </si>
  <si>
    <t>15-46</t>
  </si>
  <si>
    <t>15100</t>
  </si>
  <si>
    <t>Tezoyuca</t>
  </si>
  <si>
    <t>15-47</t>
  </si>
  <si>
    <t>15103</t>
  </si>
  <si>
    <t>Tlalmanalco</t>
  </si>
  <si>
    <t>15-48</t>
  </si>
  <si>
    <t>15104</t>
  </si>
  <si>
    <t>Tlalnepantla de baz</t>
  </si>
  <si>
    <t>15-49</t>
  </si>
  <si>
    <t>15108</t>
  </si>
  <si>
    <t>Tultepec</t>
  </si>
  <si>
    <t>15-50</t>
  </si>
  <si>
    <t>15109</t>
  </si>
  <si>
    <t>Tultitlán</t>
  </si>
  <si>
    <t>15-51</t>
  </si>
  <si>
    <t>15120</t>
  </si>
  <si>
    <t>Zumpango</t>
  </si>
  <si>
    <t>15-52</t>
  </si>
  <si>
    <t>15121</t>
  </si>
  <si>
    <t>Cuautitlán izcalli</t>
  </si>
  <si>
    <t>15-53</t>
  </si>
  <si>
    <t>15122</t>
  </si>
  <si>
    <t>Valle de chalco solidaridad</t>
  </si>
  <si>
    <t>15-54</t>
  </si>
  <si>
    <t>15125</t>
  </si>
  <si>
    <t>Tonanitla</t>
  </si>
  <si>
    <t>15-55</t>
  </si>
  <si>
    <t>15001</t>
  </si>
  <si>
    <t>Acambay</t>
  </si>
  <si>
    <t>15-56</t>
  </si>
  <si>
    <t>15003</t>
  </si>
  <si>
    <t>Aculco</t>
  </si>
  <si>
    <t>15-57</t>
  </si>
  <si>
    <t>15004</t>
  </si>
  <si>
    <t>Almoloya de alquisiras</t>
  </si>
  <si>
    <t>15-58</t>
  </si>
  <si>
    <t>15005</t>
  </si>
  <si>
    <t>Almoloya de juárez</t>
  </si>
  <si>
    <t>15-59</t>
  </si>
  <si>
    <t>15006</t>
  </si>
  <si>
    <t>Almoloya del río</t>
  </si>
  <si>
    <t>15-60</t>
  </si>
  <si>
    <t>15007</t>
  </si>
  <si>
    <t>Amanalco</t>
  </si>
  <si>
    <t>15-61</t>
  </si>
  <si>
    <t>15008</t>
  </si>
  <si>
    <t>Amatepec</t>
  </si>
  <si>
    <t>15-62</t>
  </si>
  <si>
    <t>15012</t>
  </si>
  <si>
    <t>Atizapán</t>
  </si>
  <si>
    <t>15-63</t>
  </si>
  <si>
    <t>15014</t>
  </si>
  <si>
    <t>Atlacomulco</t>
  </si>
  <si>
    <t>15-64</t>
  </si>
  <si>
    <t>15018</t>
  </si>
  <si>
    <t>Calimaya</t>
  </si>
  <si>
    <t>15-65</t>
  </si>
  <si>
    <t>15019</t>
  </si>
  <si>
    <t>Capulhuac</t>
  </si>
  <si>
    <t>15-66</t>
  </si>
  <si>
    <t>15021</t>
  </si>
  <si>
    <t>Coatepec harinas</t>
  </si>
  <si>
    <t>15-67</t>
  </si>
  <si>
    <t>15026</t>
  </si>
  <si>
    <t>Chapa de mota</t>
  </si>
  <si>
    <t>15-68</t>
  </si>
  <si>
    <t>15027</t>
  </si>
  <si>
    <t>Chapultepec</t>
  </si>
  <si>
    <t>15-69</t>
  </si>
  <si>
    <t>15032</t>
  </si>
  <si>
    <t>Donato guerra</t>
  </si>
  <si>
    <t>15-70</t>
  </si>
  <si>
    <t>15038</t>
  </si>
  <si>
    <t>Isidro fabela</t>
  </si>
  <si>
    <t>15-71</t>
  </si>
  <si>
    <t>15040</t>
  </si>
  <si>
    <t>Ixtapan de la sal</t>
  </si>
  <si>
    <t>15-72</t>
  </si>
  <si>
    <t>15041</t>
  </si>
  <si>
    <t>Ixtapan del oro</t>
  </si>
  <si>
    <t>15-73</t>
  </si>
  <si>
    <t>15042</t>
  </si>
  <si>
    <t>Ixtlahuaca</t>
  </si>
  <si>
    <t>15-74</t>
  </si>
  <si>
    <t>15043</t>
  </si>
  <si>
    <t>Xalatlaco</t>
  </si>
  <si>
    <t>15-75</t>
  </si>
  <si>
    <t>15045</t>
  </si>
  <si>
    <t>Jilotepec</t>
  </si>
  <si>
    <t>15-76</t>
  </si>
  <si>
    <t>15046</t>
  </si>
  <si>
    <t>Jilotzingo</t>
  </si>
  <si>
    <t>15-77</t>
  </si>
  <si>
    <t>15047</t>
  </si>
  <si>
    <t>Jiquipilco</t>
  </si>
  <si>
    <t>15-78</t>
  </si>
  <si>
    <t>15048</t>
  </si>
  <si>
    <t>Jocotitlán</t>
  </si>
  <si>
    <t>15-79</t>
  </si>
  <si>
    <t>15049</t>
  </si>
  <si>
    <t>Joquicingo</t>
  </si>
  <si>
    <t>15-80</t>
  </si>
  <si>
    <t>15051</t>
  </si>
  <si>
    <t>Lerma</t>
  </si>
  <si>
    <t>15-81</t>
  </si>
  <si>
    <t>15052</t>
  </si>
  <si>
    <t>Malinalco</t>
  </si>
  <si>
    <t>15-82</t>
  </si>
  <si>
    <t>15054</t>
  </si>
  <si>
    <t>15-83</t>
  </si>
  <si>
    <t>15055</t>
  </si>
  <si>
    <t>Mexicaltzingo</t>
  </si>
  <si>
    <t>15-84</t>
  </si>
  <si>
    <t>15056</t>
  </si>
  <si>
    <t>15-85</t>
  </si>
  <si>
    <t>15060</t>
  </si>
  <si>
    <t>Nicolás romero</t>
  </si>
  <si>
    <t>15-86</t>
  </si>
  <si>
    <t>15062</t>
  </si>
  <si>
    <t>Ocoyoacac</t>
  </si>
  <si>
    <t>15-87</t>
  </si>
  <si>
    <t>15063</t>
  </si>
  <si>
    <t>Ocuilan</t>
  </si>
  <si>
    <t>15-88</t>
  </si>
  <si>
    <t>15064</t>
  </si>
  <si>
    <t>15-89</t>
  </si>
  <si>
    <t>15066</t>
  </si>
  <si>
    <t>Otzoloapan</t>
  </si>
  <si>
    <t>15-90</t>
  </si>
  <si>
    <t>15067</t>
  </si>
  <si>
    <t>Otzolotepec</t>
  </si>
  <si>
    <t>15-91</t>
  </si>
  <si>
    <t>15071</t>
  </si>
  <si>
    <t>Polotitlán</t>
  </si>
  <si>
    <t>15-92</t>
  </si>
  <si>
    <t>15072</t>
  </si>
  <si>
    <t>15-93</t>
  </si>
  <si>
    <t>15073</t>
  </si>
  <si>
    <t>San Antonio la Isla</t>
  </si>
  <si>
    <t>15-94</t>
  </si>
  <si>
    <t>15074</t>
  </si>
  <si>
    <t>San Felipe del Progreso</t>
  </si>
  <si>
    <t>15-95</t>
  </si>
  <si>
    <t>15076</t>
  </si>
  <si>
    <t>San Mateo Atenco</t>
  </si>
  <si>
    <t>15-96</t>
  </si>
  <si>
    <t>15077</t>
  </si>
  <si>
    <t>San Simón de Guerrero</t>
  </si>
  <si>
    <t>15-97</t>
  </si>
  <si>
    <t>15078</t>
  </si>
  <si>
    <t>Santo Tomás</t>
  </si>
  <si>
    <t>15-98</t>
  </si>
  <si>
    <t>15079</t>
  </si>
  <si>
    <t>Soyaniquilpan de Juárez</t>
  </si>
  <si>
    <t>15-99</t>
  </si>
  <si>
    <t>15080</t>
  </si>
  <si>
    <t>Sultepec</t>
  </si>
  <si>
    <t>15-100</t>
  </si>
  <si>
    <t>15082</t>
  </si>
  <si>
    <t>Tejupilco</t>
  </si>
  <si>
    <t>15-101</t>
  </si>
  <si>
    <t>15085</t>
  </si>
  <si>
    <t>Temascalcingo</t>
  </si>
  <si>
    <t>15-102</t>
  </si>
  <si>
    <t>15086</t>
  </si>
  <si>
    <t>Temascaltepec</t>
  </si>
  <si>
    <t>15-103</t>
  </si>
  <si>
    <t>15087</t>
  </si>
  <si>
    <t>Temoaya</t>
  </si>
  <si>
    <t>15-104</t>
  </si>
  <si>
    <t>15088</t>
  </si>
  <si>
    <t>Tenancingo</t>
  </si>
  <si>
    <t>15-105</t>
  </si>
  <si>
    <t>15090</t>
  </si>
  <si>
    <t>Tenango del valle</t>
  </si>
  <si>
    <t>15-106</t>
  </si>
  <si>
    <t>15095</t>
  </si>
  <si>
    <t>Tepotzotlán</t>
  </si>
  <si>
    <t>15-107</t>
  </si>
  <si>
    <t>15097</t>
  </si>
  <si>
    <t>Texcaltitlán</t>
  </si>
  <si>
    <t>15-108</t>
  </si>
  <si>
    <t>15098</t>
  </si>
  <si>
    <t>Texcalyacac</t>
  </si>
  <si>
    <t>15-109</t>
  </si>
  <si>
    <t>15101</t>
  </si>
  <si>
    <t>Tianguistenco</t>
  </si>
  <si>
    <t>15-110</t>
  </si>
  <si>
    <t>15102</t>
  </si>
  <si>
    <t>Timilpan</t>
  </si>
  <si>
    <t>15-111</t>
  </si>
  <si>
    <t>15105</t>
  </si>
  <si>
    <t>Tlatlaya</t>
  </si>
  <si>
    <t>15-112</t>
  </si>
  <si>
    <t>15106</t>
  </si>
  <si>
    <t>Toluca</t>
  </si>
  <si>
    <t>15-113</t>
  </si>
  <si>
    <t>15107</t>
  </si>
  <si>
    <t>Tonatico</t>
  </si>
  <si>
    <t>15-114</t>
  </si>
  <si>
    <t>15110</t>
  </si>
  <si>
    <t>Valle de Bravo</t>
  </si>
  <si>
    <t>15-115</t>
  </si>
  <si>
    <t>15111</t>
  </si>
  <si>
    <t>Villa de Allende</t>
  </si>
  <si>
    <t>15-116</t>
  </si>
  <si>
    <t>15112</t>
  </si>
  <si>
    <t>Villa del Carbón</t>
  </si>
  <si>
    <t>15-117</t>
  </si>
  <si>
    <t>15113</t>
  </si>
  <si>
    <t>15-118</t>
  </si>
  <si>
    <t>15114</t>
  </si>
  <si>
    <t>Villa victoria</t>
  </si>
  <si>
    <t>15-119</t>
  </si>
  <si>
    <t>15115</t>
  </si>
  <si>
    <t>Xonacatlán</t>
  </si>
  <si>
    <t>15-120</t>
  </si>
  <si>
    <t>15116</t>
  </si>
  <si>
    <t>Zacazonapan</t>
  </si>
  <si>
    <t>15-121</t>
  </si>
  <si>
    <t>15117</t>
  </si>
  <si>
    <t>Zacualpan</t>
  </si>
  <si>
    <t>15-122</t>
  </si>
  <si>
    <t>15118</t>
  </si>
  <si>
    <t>Zinacantepec</t>
  </si>
  <si>
    <t>15-123</t>
  </si>
  <si>
    <t>15119</t>
  </si>
  <si>
    <t>Zumpahuacán</t>
  </si>
  <si>
    <t>15-124</t>
  </si>
  <si>
    <t>15123</t>
  </si>
  <si>
    <t>Luvianos</t>
  </si>
  <si>
    <t>15-125</t>
  </si>
  <si>
    <t>15124</t>
  </si>
  <si>
    <t>San José del Rincón</t>
  </si>
  <si>
    <t>16-1</t>
  </si>
  <si>
    <t>16</t>
  </si>
  <si>
    <t>16001</t>
  </si>
  <si>
    <t>Acuitzio</t>
  </si>
  <si>
    <t>16-2</t>
  </si>
  <si>
    <t>16002</t>
  </si>
  <si>
    <t>Aguililla</t>
  </si>
  <si>
    <t>16-3</t>
  </si>
  <si>
    <t>16003</t>
  </si>
  <si>
    <t>16-4</t>
  </si>
  <si>
    <t>16004</t>
  </si>
  <si>
    <t>Angamacutiro</t>
  </si>
  <si>
    <t>16-5</t>
  </si>
  <si>
    <t>16005</t>
  </si>
  <si>
    <t>Angangueo</t>
  </si>
  <si>
    <t>16-6</t>
  </si>
  <si>
    <t>16006</t>
  </si>
  <si>
    <t>Apatzingán</t>
  </si>
  <si>
    <t>16-7</t>
  </si>
  <si>
    <t>16007</t>
  </si>
  <si>
    <t>Aporo</t>
  </si>
  <si>
    <t>16-8</t>
  </si>
  <si>
    <t>16008</t>
  </si>
  <si>
    <t>Aquila</t>
  </si>
  <si>
    <t>16-9</t>
  </si>
  <si>
    <t>16009</t>
  </si>
  <si>
    <t>Ario</t>
  </si>
  <si>
    <t>16-10</t>
  </si>
  <si>
    <t>16010</t>
  </si>
  <si>
    <t>16-11</t>
  </si>
  <si>
    <t>16011</t>
  </si>
  <si>
    <t>Briseñas</t>
  </si>
  <si>
    <t>16-12</t>
  </si>
  <si>
    <t>16012</t>
  </si>
  <si>
    <t>Buenavista</t>
  </si>
  <si>
    <t>16-13</t>
  </si>
  <si>
    <t>16013</t>
  </si>
  <si>
    <t>Carácuaro</t>
  </si>
  <si>
    <t>16-14</t>
  </si>
  <si>
    <t>16014</t>
  </si>
  <si>
    <t>Coahuayana</t>
  </si>
  <si>
    <t>16-15</t>
  </si>
  <si>
    <t>16015</t>
  </si>
  <si>
    <t>Coalcomán de Vázquez Pallares</t>
  </si>
  <si>
    <t>16-16</t>
  </si>
  <si>
    <t>16016</t>
  </si>
  <si>
    <t>Coeneo</t>
  </si>
  <si>
    <t>16-17</t>
  </si>
  <si>
    <t>16017</t>
  </si>
  <si>
    <t>Contepec</t>
  </si>
  <si>
    <t>16-18</t>
  </si>
  <si>
    <t>16018</t>
  </si>
  <si>
    <t>Copándaro</t>
  </si>
  <si>
    <t>16-19</t>
  </si>
  <si>
    <t>16019</t>
  </si>
  <si>
    <t>Cotija</t>
  </si>
  <si>
    <t>16-20</t>
  </si>
  <si>
    <t>16020</t>
  </si>
  <si>
    <t>Cuitzeo</t>
  </si>
  <si>
    <t>16-21</t>
  </si>
  <si>
    <t>16021</t>
  </si>
  <si>
    <t>Charapan</t>
  </si>
  <si>
    <t>16-22</t>
  </si>
  <si>
    <t>16022</t>
  </si>
  <si>
    <t>Charo</t>
  </si>
  <si>
    <t>16-23</t>
  </si>
  <si>
    <t>16023</t>
  </si>
  <si>
    <t>Chavinda</t>
  </si>
  <si>
    <t>16-24</t>
  </si>
  <si>
    <t>16024</t>
  </si>
  <si>
    <t>Cherán</t>
  </si>
  <si>
    <t>16-25</t>
  </si>
  <si>
    <t>16025</t>
  </si>
  <si>
    <t>Chilchota</t>
  </si>
  <si>
    <t>16-26</t>
  </si>
  <si>
    <t>16026</t>
  </si>
  <si>
    <t>Chinicuila</t>
  </si>
  <si>
    <t>16-27</t>
  </si>
  <si>
    <t>16027</t>
  </si>
  <si>
    <t>Chucándiro</t>
  </si>
  <si>
    <t>16-28</t>
  </si>
  <si>
    <t>16028</t>
  </si>
  <si>
    <t>Churintzio</t>
  </si>
  <si>
    <t>16-29</t>
  </si>
  <si>
    <t>16029</t>
  </si>
  <si>
    <t>Churumuco</t>
  </si>
  <si>
    <t>16-30</t>
  </si>
  <si>
    <t>16030</t>
  </si>
  <si>
    <t>Ecuandureo</t>
  </si>
  <si>
    <t>16-31</t>
  </si>
  <si>
    <t>16031</t>
  </si>
  <si>
    <t>Epitacio Huerta</t>
  </si>
  <si>
    <t>16-32</t>
  </si>
  <si>
    <t>16032</t>
  </si>
  <si>
    <t>Erongarícuaro</t>
  </si>
  <si>
    <t>16-33</t>
  </si>
  <si>
    <t>16033</t>
  </si>
  <si>
    <t>Gabriel Zamora</t>
  </si>
  <si>
    <t>16-34</t>
  </si>
  <si>
    <t>16034</t>
  </si>
  <si>
    <t>16-35</t>
  </si>
  <si>
    <t>16035</t>
  </si>
  <si>
    <t>La Huacana</t>
  </si>
  <si>
    <t>16-36</t>
  </si>
  <si>
    <t>16036</t>
  </si>
  <si>
    <t>Huandacareo</t>
  </si>
  <si>
    <t>16-37</t>
  </si>
  <si>
    <t>16037</t>
  </si>
  <si>
    <t>Huaniqueo</t>
  </si>
  <si>
    <t>16-38</t>
  </si>
  <si>
    <t>16038</t>
  </si>
  <si>
    <t>Huetamo</t>
  </si>
  <si>
    <t>16-39</t>
  </si>
  <si>
    <t>16039</t>
  </si>
  <si>
    <t>Huiramba</t>
  </si>
  <si>
    <t>16-40</t>
  </si>
  <si>
    <t>16040</t>
  </si>
  <si>
    <t>Indaparapeo</t>
  </si>
  <si>
    <t>16-41</t>
  </si>
  <si>
    <t>16041</t>
  </si>
  <si>
    <t>Irimbo</t>
  </si>
  <si>
    <t>16-42</t>
  </si>
  <si>
    <t>16042</t>
  </si>
  <si>
    <t>Ixtlán</t>
  </si>
  <si>
    <t>16-43</t>
  </si>
  <si>
    <t>16043</t>
  </si>
  <si>
    <t>Jacona</t>
  </si>
  <si>
    <t>16-44</t>
  </si>
  <si>
    <t>16044</t>
  </si>
  <si>
    <t>16-45</t>
  </si>
  <si>
    <t>16045</t>
  </si>
  <si>
    <t>Jiquilpan</t>
  </si>
  <si>
    <t>16-46</t>
  </si>
  <si>
    <t>16046</t>
  </si>
  <si>
    <t>16-47</t>
  </si>
  <si>
    <t>16047</t>
  </si>
  <si>
    <t>Jungapeo</t>
  </si>
  <si>
    <t>16-48</t>
  </si>
  <si>
    <t>16048</t>
  </si>
  <si>
    <t>Lagunillas</t>
  </si>
  <si>
    <t>16-49</t>
  </si>
  <si>
    <t>16049</t>
  </si>
  <si>
    <t>Madero</t>
  </si>
  <si>
    <t>16-50</t>
  </si>
  <si>
    <t>16050</t>
  </si>
  <si>
    <t>Maravatío</t>
  </si>
  <si>
    <t>16-51</t>
  </si>
  <si>
    <t>16051</t>
  </si>
  <si>
    <t>Marcos Castellanos</t>
  </si>
  <si>
    <t>16-52</t>
  </si>
  <si>
    <t>16052</t>
  </si>
  <si>
    <t>Lázaro Cárdenas</t>
  </si>
  <si>
    <t>16-53</t>
  </si>
  <si>
    <t>16053</t>
  </si>
  <si>
    <t>Morelia</t>
  </si>
  <si>
    <t>16-54</t>
  </si>
  <si>
    <t>16054</t>
  </si>
  <si>
    <t>16-55</t>
  </si>
  <si>
    <t>16055</t>
  </si>
  <si>
    <t>Múgica</t>
  </si>
  <si>
    <t>16-56</t>
  </si>
  <si>
    <t>16056</t>
  </si>
  <si>
    <t>Nahuatzen</t>
  </si>
  <si>
    <t>16-57</t>
  </si>
  <si>
    <t>16057</t>
  </si>
  <si>
    <t>Nocupétaro</t>
  </si>
  <si>
    <t>16-58</t>
  </si>
  <si>
    <t>16058</t>
  </si>
  <si>
    <t>Nuevo Parangaricutiro</t>
  </si>
  <si>
    <t>16-59</t>
  </si>
  <si>
    <t>16059</t>
  </si>
  <si>
    <t>Nuevo Urecho</t>
  </si>
  <si>
    <t>16-60</t>
  </si>
  <si>
    <t>16060</t>
  </si>
  <si>
    <t>Numarán</t>
  </si>
  <si>
    <t>16-61</t>
  </si>
  <si>
    <t>16061</t>
  </si>
  <si>
    <t>16-62</t>
  </si>
  <si>
    <t>16062</t>
  </si>
  <si>
    <t>Pajacuarán</t>
  </si>
  <si>
    <t>16-63</t>
  </si>
  <si>
    <t>16063</t>
  </si>
  <si>
    <t>Panindícuaro</t>
  </si>
  <si>
    <t>16-64</t>
  </si>
  <si>
    <t>16064</t>
  </si>
  <si>
    <t>Parácuaro</t>
  </si>
  <si>
    <t>16-65</t>
  </si>
  <si>
    <t>16065</t>
  </si>
  <si>
    <t>Paracho</t>
  </si>
  <si>
    <t>16-66</t>
  </si>
  <si>
    <t>16066</t>
  </si>
  <si>
    <t>Pátzcuaro</t>
  </si>
  <si>
    <t>16-67</t>
  </si>
  <si>
    <t>16067</t>
  </si>
  <si>
    <t>Penjamillo</t>
  </si>
  <si>
    <t>16-68</t>
  </si>
  <si>
    <t>16068</t>
  </si>
  <si>
    <t>Peribán</t>
  </si>
  <si>
    <t>16-69</t>
  </si>
  <si>
    <t>16069</t>
  </si>
  <si>
    <t>La Piedad</t>
  </si>
  <si>
    <t>16-70</t>
  </si>
  <si>
    <t>16070</t>
  </si>
  <si>
    <t>Purépero</t>
  </si>
  <si>
    <t>16-71</t>
  </si>
  <si>
    <t>16071</t>
  </si>
  <si>
    <t>Puruándiro</t>
  </si>
  <si>
    <t>16-72</t>
  </si>
  <si>
    <t>16072</t>
  </si>
  <si>
    <t>Queréndaro</t>
  </si>
  <si>
    <t>16-73</t>
  </si>
  <si>
    <t>16073</t>
  </si>
  <si>
    <t>Quiroga</t>
  </si>
  <si>
    <t>16-74</t>
  </si>
  <si>
    <t>16074</t>
  </si>
  <si>
    <t>Cojumatlán de Régules</t>
  </si>
  <si>
    <t>16-75</t>
  </si>
  <si>
    <t>16075</t>
  </si>
  <si>
    <t>Los Reyes</t>
  </si>
  <si>
    <t>16-76</t>
  </si>
  <si>
    <t>16076</t>
  </si>
  <si>
    <t>Sahuayo</t>
  </si>
  <si>
    <t>16-77</t>
  </si>
  <si>
    <t>16077</t>
  </si>
  <si>
    <t>16-78</t>
  </si>
  <si>
    <t>16078</t>
  </si>
  <si>
    <t>Santa Ana Maya</t>
  </si>
  <si>
    <t>16-79</t>
  </si>
  <si>
    <t>16079</t>
  </si>
  <si>
    <t>Salvador Escalante</t>
  </si>
  <si>
    <t>16-80</t>
  </si>
  <si>
    <t>16080</t>
  </si>
  <si>
    <t>Senguio</t>
  </si>
  <si>
    <t>16-81</t>
  </si>
  <si>
    <t>16081</t>
  </si>
  <si>
    <t>Susupuato</t>
  </si>
  <si>
    <t>16-82</t>
  </si>
  <si>
    <t>16082</t>
  </si>
  <si>
    <t>Tacámbaro</t>
  </si>
  <si>
    <t>16-83</t>
  </si>
  <si>
    <t>16083</t>
  </si>
  <si>
    <t>Tancítaro</t>
  </si>
  <si>
    <t>16-84</t>
  </si>
  <si>
    <t>16084</t>
  </si>
  <si>
    <t>Tangamandapio</t>
  </si>
  <si>
    <t>16-85</t>
  </si>
  <si>
    <t>16085</t>
  </si>
  <si>
    <t>Tangancícuaro</t>
  </si>
  <si>
    <t>16-86</t>
  </si>
  <si>
    <t>16086</t>
  </si>
  <si>
    <t>Tanhuato</t>
  </si>
  <si>
    <t>16-87</t>
  </si>
  <si>
    <t>16087</t>
  </si>
  <si>
    <t>Taretan</t>
  </si>
  <si>
    <t>16-88</t>
  </si>
  <si>
    <t>16088</t>
  </si>
  <si>
    <t>Tarímbaro</t>
  </si>
  <si>
    <t>16-89</t>
  </si>
  <si>
    <t>16089</t>
  </si>
  <si>
    <t>Tepalcatepec</t>
  </si>
  <si>
    <t>16-90</t>
  </si>
  <si>
    <t>16090</t>
  </si>
  <si>
    <t>Tingambato</t>
  </si>
  <si>
    <t>16-91</t>
  </si>
  <si>
    <t>16091</t>
  </si>
  <si>
    <t>Tingüindín</t>
  </si>
  <si>
    <t>16-92</t>
  </si>
  <si>
    <t>16092</t>
  </si>
  <si>
    <t>Tiquicheo de Nicolás Romero</t>
  </si>
  <si>
    <t>16-93</t>
  </si>
  <si>
    <t>16093</t>
  </si>
  <si>
    <t>Tlalpujahua</t>
  </si>
  <si>
    <t>16-94</t>
  </si>
  <si>
    <t>16094</t>
  </si>
  <si>
    <t>Tlazazalca</t>
  </si>
  <si>
    <t>16-95</t>
  </si>
  <si>
    <t>16095</t>
  </si>
  <si>
    <t>Tocumbo</t>
  </si>
  <si>
    <t>16-96</t>
  </si>
  <si>
    <t>16096</t>
  </si>
  <si>
    <t>Tumbiscatío</t>
  </si>
  <si>
    <t>16-97</t>
  </si>
  <si>
    <t>16097</t>
  </si>
  <si>
    <t>Turicato</t>
  </si>
  <si>
    <t>16-98</t>
  </si>
  <si>
    <t>16098</t>
  </si>
  <si>
    <t>16-99</t>
  </si>
  <si>
    <t>16099</t>
  </si>
  <si>
    <t>Tuzantla</t>
  </si>
  <si>
    <t>16-100</t>
  </si>
  <si>
    <t>16100</t>
  </si>
  <si>
    <t>Tzintzuntzan</t>
  </si>
  <si>
    <t>16-101</t>
  </si>
  <si>
    <t>16101</t>
  </si>
  <si>
    <t>Tzitzio</t>
  </si>
  <si>
    <t>16-102</t>
  </si>
  <si>
    <t>16102</t>
  </si>
  <si>
    <t>Uruapan</t>
  </si>
  <si>
    <t>16-103</t>
  </si>
  <si>
    <t>16103</t>
  </si>
  <si>
    <t>16-104</t>
  </si>
  <si>
    <t>16104</t>
  </si>
  <si>
    <t>Villamar</t>
  </si>
  <si>
    <t>16-105</t>
  </si>
  <si>
    <t>16105</t>
  </si>
  <si>
    <t>Vista Hermosa</t>
  </si>
  <si>
    <t>16-106</t>
  </si>
  <si>
    <t>16106</t>
  </si>
  <si>
    <t>Yurécuaro</t>
  </si>
  <si>
    <t>16-107</t>
  </si>
  <si>
    <t>16107</t>
  </si>
  <si>
    <t>Zacapu</t>
  </si>
  <si>
    <t>16-108</t>
  </si>
  <si>
    <t>16108</t>
  </si>
  <si>
    <t>Zamora</t>
  </si>
  <si>
    <t>16-109</t>
  </si>
  <si>
    <t>16109</t>
  </si>
  <si>
    <t>Zináparo</t>
  </si>
  <si>
    <t>16-110</t>
  </si>
  <si>
    <t>16110</t>
  </si>
  <si>
    <t>Zinapécuaro</t>
  </si>
  <si>
    <t>16-111</t>
  </si>
  <si>
    <t>16111</t>
  </si>
  <si>
    <t>Ziracuaretiro</t>
  </si>
  <si>
    <t>16-112</t>
  </si>
  <si>
    <t>16112</t>
  </si>
  <si>
    <t>Zitácuaro</t>
  </si>
  <si>
    <t>16-113</t>
  </si>
  <si>
    <t>16113</t>
  </si>
  <si>
    <t>José Sixto Verduzco</t>
  </si>
  <si>
    <t>17-1</t>
  </si>
  <si>
    <t>17</t>
  </si>
  <si>
    <t>17001</t>
  </si>
  <si>
    <t>Amacuzac</t>
  </si>
  <si>
    <t>17-2</t>
  </si>
  <si>
    <t>17002</t>
  </si>
  <si>
    <t>Atlatlahucan</t>
  </si>
  <si>
    <t>17-3</t>
  </si>
  <si>
    <t>17003</t>
  </si>
  <si>
    <t>Axochiapan</t>
  </si>
  <si>
    <t>17-4</t>
  </si>
  <si>
    <t>17004</t>
  </si>
  <si>
    <t>Ayala</t>
  </si>
  <si>
    <t>17-5</t>
  </si>
  <si>
    <t>17005</t>
  </si>
  <si>
    <t>Coatlán del Río</t>
  </si>
  <si>
    <t>17-6</t>
  </si>
  <si>
    <t>17006</t>
  </si>
  <si>
    <t>17-7</t>
  </si>
  <si>
    <t>17007</t>
  </si>
  <si>
    <t>Cuernavaca</t>
  </si>
  <si>
    <t>17-8</t>
  </si>
  <si>
    <t>17008</t>
  </si>
  <si>
    <t>17-9</t>
  </si>
  <si>
    <t>17009</t>
  </si>
  <si>
    <t>Huitzilac</t>
  </si>
  <si>
    <t>17-10</t>
  </si>
  <si>
    <t>17010</t>
  </si>
  <si>
    <t>Jantetelco</t>
  </si>
  <si>
    <t>17-11</t>
  </si>
  <si>
    <t>17011</t>
  </si>
  <si>
    <t>Jiutepec</t>
  </si>
  <si>
    <t>17-12</t>
  </si>
  <si>
    <t>17012</t>
  </si>
  <si>
    <t>Jojutla</t>
  </si>
  <si>
    <t>17-13</t>
  </si>
  <si>
    <t>17013</t>
  </si>
  <si>
    <t>Jonacatepec</t>
  </si>
  <si>
    <t>17-14</t>
  </si>
  <si>
    <t>17014</t>
  </si>
  <si>
    <t>Mazatepec</t>
  </si>
  <si>
    <t>17-15</t>
  </si>
  <si>
    <t>17015</t>
  </si>
  <si>
    <t>Miacatlán</t>
  </si>
  <si>
    <t>17-16</t>
  </si>
  <si>
    <t>17016</t>
  </si>
  <si>
    <t>Ocuituco</t>
  </si>
  <si>
    <t>17-17</t>
  </si>
  <si>
    <t>17017</t>
  </si>
  <si>
    <t>Puente de Ixtla</t>
  </si>
  <si>
    <t>17-18</t>
  </si>
  <si>
    <t>17018</t>
  </si>
  <si>
    <t>Temixco</t>
  </si>
  <si>
    <t>17-19</t>
  </si>
  <si>
    <t>17019</t>
  </si>
  <si>
    <t>Tepalcingo</t>
  </si>
  <si>
    <t>17-20</t>
  </si>
  <si>
    <t>17020</t>
  </si>
  <si>
    <t>Tepoztlán</t>
  </si>
  <si>
    <t>17-21</t>
  </si>
  <si>
    <t>17021</t>
  </si>
  <si>
    <t>Tetecala</t>
  </si>
  <si>
    <t>17-22</t>
  </si>
  <si>
    <t>17022</t>
  </si>
  <si>
    <t>Tetela del Volcán</t>
  </si>
  <si>
    <t>17-23</t>
  </si>
  <si>
    <t>17023</t>
  </si>
  <si>
    <t>Tlalnepantla</t>
  </si>
  <si>
    <t>17-24</t>
  </si>
  <si>
    <t>17024</t>
  </si>
  <si>
    <t>Tlaltizapán de Zapata</t>
  </si>
  <si>
    <t>17-25</t>
  </si>
  <si>
    <t>17025</t>
  </si>
  <si>
    <t>Tlaquiltenango</t>
  </si>
  <si>
    <t>17-26</t>
  </si>
  <si>
    <t>17026</t>
  </si>
  <si>
    <t>Tlayacapan</t>
  </si>
  <si>
    <t>17-27</t>
  </si>
  <si>
    <t>17027</t>
  </si>
  <si>
    <t>Totolapan</t>
  </si>
  <si>
    <t>17-28</t>
  </si>
  <si>
    <t>17028</t>
  </si>
  <si>
    <t>Xochitepec</t>
  </si>
  <si>
    <t>17-29</t>
  </si>
  <si>
    <t>17029</t>
  </si>
  <si>
    <t>Yautepec</t>
  </si>
  <si>
    <t>17-30</t>
  </si>
  <si>
    <t>17030</t>
  </si>
  <si>
    <t>Yecapixtla</t>
  </si>
  <si>
    <t>17-31</t>
  </si>
  <si>
    <t>17031</t>
  </si>
  <si>
    <t>Zacatepec</t>
  </si>
  <si>
    <t>17-32</t>
  </si>
  <si>
    <t>17032</t>
  </si>
  <si>
    <t>17-33</t>
  </si>
  <si>
    <t>17033</t>
  </si>
  <si>
    <t>Temoac</t>
  </si>
  <si>
    <t>17-34</t>
  </si>
  <si>
    <t>Coatetelco</t>
  </si>
  <si>
    <t>17-35</t>
  </si>
  <si>
    <t>Xoxocotla</t>
  </si>
  <si>
    <t>17-36</t>
  </si>
  <si>
    <t>HUEYAPAN</t>
  </si>
  <si>
    <t>17-37</t>
  </si>
  <si>
    <t>18001</t>
  </si>
  <si>
    <t>Acaponeta</t>
  </si>
  <si>
    <t>18-1</t>
  </si>
  <si>
    <t>18</t>
  </si>
  <si>
    <t>18002</t>
  </si>
  <si>
    <t>Ahuacatlán</t>
  </si>
  <si>
    <t>18-2</t>
  </si>
  <si>
    <t>18003</t>
  </si>
  <si>
    <t>Amatlán de Cañas</t>
  </si>
  <si>
    <t>18-3</t>
  </si>
  <si>
    <t>18004</t>
  </si>
  <si>
    <t>Compostela</t>
  </si>
  <si>
    <t>18-4</t>
  </si>
  <si>
    <t>18005</t>
  </si>
  <si>
    <t>Huajicori</t>
  </si>
  <si>
    <t>18-5</t>
  </si>
  <si>
    <t>18006</t>
  </si>
  <si>
    <t>Ixtlán del Río</t>
  </si>
  <si>
    <t>18-6</t>
  </si>
  <si>
    <t>18007</t>
  </si>
  <si>
    <t>Jala</t>
  </si>
  <si>
    <t>18-7</t>
  </si>
  <si>
    <t>18008</t>
  </si>
  <si>
    <t>Xalisco</t>
  </si>
  <si>
    <t>18-8</t>
  </si>
  <si>
    <t>18009</t>
  </si>
  <si>
    <t>Del Nayar</t>
  </si>
  <si>
    <t>18-9</t>
  </si>
  <si>
    <t>18010</t>
  </si>
  <si>
    <t>Rosamorada</t>
  </si>
  <si>
    <t>18-10</t>
  </si>
  <si>
    <t>18011</t>
  </si>
  <si>
    <t>Ruíz</t>
  </si>
  <si>
    <t>18-11</t>
  </si>
  <si>
    <t>18012</t>
  </si>
  <si>
    <t>San Blas</t>
  </si>
  <si>
    <t>18-12</t>
  </si>
  <si>
    <t>18013</t>
  </si>
  <si>
    <t>San Pedro Lagunillas</t>
  </si>
  <si>
    <t>18-13</t>
  </si>
  <si>
    <t>18014</t>
  </si>
  <si>
    <t>18-14</t>
  </si>
  <si>
    <t>18015</t>
  </si>
  <si>
    <t>Santiago Ixcuintla</t>
  </si>
  <si>
    <t>18-15</t>
  </si>
  <si>
    <t>18016</t>
  </si>
  <si>
    <t>Tecuala</t>
  </si>
  <si>
    <t>18-16</t>
  </si>
  <si>
    <t>18017</t>
  </si>
  <si>
    <t>Tepic</t>
  </si>
  <si>
    <t>18-17</t>
  </si>
  <si>
    <t>18018</t>
  </si>
  <si>
    <t>18-18</t>
  </si>
  <si>
    <t>18019</t>
  </si>
  <si>
    <t>La Yesca</t>
  </si>
  <si>
    <t>18-19</t>
  </si>
  <si>
    <t>18020</t>
  </si>
  <si>
    <t>Bahía de Banderas</t>
  </si>
  <si>
    <t>19-1</t>
  </si>
  <si>
    <t>19</t>
  </si>
  <si>
    <t>19001</t>
  </si>
  <si>
    <t>19-2</t>
  </si>
  <si>
    <t>19002</t>
  </si>
  <si>
    <t>Agualeguas</t>
  </si>
  <si>
    <t>19-3</t>
  </si>
  <si>
    <t>19003</t>
  </si>
  <si>
    <t>Los Aldamas</t>
  </si>
  <si>
    <t>19-4</t>
  </si>
  <si>
    <t>19004</t>
  </si>
  <si>
    <t>19-5</t>
  </si>
  <si>
    <t>19005</t>
  </si>
  <si>
    <t>Anáhuac</t>
  </si>
  <si>
    <t>19-6</t>
  </si>
  <si>
    <t>19006</t>
  </si>
  <si>
    <t>Apodaca</t>
  </si>
  <si>
    <t>19-7</t>
  </si>
  <si>
    <t>19007</t>
  </si>
  <si>
    <t>Aramberri</t>
  </si>
  <si>
    <t>19-8</t>
  </si>
  <si>
    <t>19008</t>
  </si>
  <si>
    <t>Bustamante</t>
  </si>
  <si>
    <t>19-9</t>
  </si>
  <si>
    <t>19009</t>
  </si>
  <si>
    <t>Cadereyta Jiménez</t>
  </si>
  <si>
    <t>19-10</t>
  </si>
  <si>
    <t>19010</t>
  </si>
  <si>
    <t>El Carmen</t>
  </si>
  <si>
    <t>19-11</t>
  </si>
  <si>
    <t>19011</t>
  </si>
  <si>
    <t>Cerralvo</t>
  </si>
  <si>
    <t>19-12</t>
  </si>
  <si>
    <t>19012</t>
  </si>
  <si>
    <t>Ciénega de Flores</t>
  </si>
  <si>
    <t>19-13</t>
  </si>
  <si>
    <t>19013</t>
  </si>
  <si>
    <t>China</t>
  </si>
  <si>
    <t>19-14</t>
  </si>
  <si>
    <t>19014</t>
  </si>
  <si>
    <t>Doctor Arroyo</t>
  </si>
  <si>
    <t>19-15</t>
  </si>
  <si>
    <t>19015</t>
  </si>
  <si>
    <t>Doctor Coss</t>
  </si>
  <si>
    <t>19-16</t>
  </si>
  <si>
    <t>19016</t>
  </si>
  <si>
    <t>Doctor González</t>
  </si>
  <si>
    <t>19-17</t>
  </si>
  <si>
    <t>19017</t>
  </si>
  <si>
    <t>19-18</t>
  </si>
  <si>
    <t>19018</t>
  </si>
  <si>
    <t>García</t>
  </si>
  <si>
    <t>19-19</t>
  </si>
  <si>
    <t>19019</t>
  </si>
  <si>
    <t>San Pedro Garza García</t>
  </si>
  <si>
    <t>19-20</t>
  </si>
  <si>
    <t>19020</t>
  </si>
  <si>
    <t>General Bravo</t>
  </si>
  <si>
    <t>19-21</t>
  </si>
  <si>
    <t>19021</t>
  </si>
  <si>
    <t>General Escobedo</t>
  </si>
  <si>
    <t>19-22</t>
  </si>
  <si>
    <t>19022</t>
  </si>
  <si>
    <t>General Terán</t>
  </si>
  <si>
    <t>19-23</t>
  </si>
  <si>
    <t>19023</t>
  </si>
  <si>
    <t>General Treviño</t>
  </si>
  <si>
    <t>19-24</t>
  </si>
  <si>
    <t>19024</t>
  </si>
  <si>
    <t>General Zaragoza</t>
  </si>
  <si>
    <t>19-25</t>
  </si>
  <si>
    <t>19025</t>
  </si>
  <si>
    <t>General Zuazua</t>
  </si>
  <si>
    <t>19-26</t>
  </si>
  <si>
    <t>19026</t>
  </si>
  <si>
    <t>19-27</t>
  </si>
  <si>
    <t>19027</t>
  </si>
  <si>
    <t>Los Herreras</t>
  </si>
  <si>
    <t>19-28</t>
  </si>
  <si>
    <t>19028</t>
  </si>
  <si>
    <t>Higueras</t>
  </si>
  <si>
    <t>19-29</t>
  </si>
  <si>
    <t>19029</t>
  </si>
  <si>
    <t>Hualahuises</t>
  </si>
  <si>
    <t>19-30</t>
  </si>
  <si>
    <t>19030</t>
  </si>
  <si>
    <t>Iturbide</t>
  </si>
  <si>
    <t>19-31</t>
  </si>
  <si>
    <t>19031</t>
  </si>
  <si>
    <t>19-32</t>
  </si>
  <si>
    <t>19032</t>
  </si>
  <si>
    <t>Lampazos de Naranjo</t>
  </si>
  <si>
    <t>19-33</t>
  </si>
  <si>
    <t>19033</t>
  </si>
  <si>
    <t>Linares</t>
  </si>
  <si>
    <t>19-34</t>
  </si>
  <si>
    <t>19034</t>
  </si>
  <si>
    <t>Marín</t>
  </si>
  <si>
    <t>19-35</t>
  </si>
  <si>
    <t>19035</t>
  </si>
  <si>
    <t>Melchor Ocampo</t>
  </si>
  <si>
    <t>19-36</t>
  </si>
  <si>
    <t>19036</t>
  </si>
  <si>
    <t>Mier y Noriega</t>
  </si>
  <si>
    <t>19-37</t>
  </si>
  <si>
    <t>19037</t>
  </si>
  <si>
    <t>Mina</t>
  </si>
  <si>
    <t>19-38</t>
  </si>
  <si>
    <t>19038</t>
  </si>
  <si>
    <t>Montemorelos</t>
  </si>
  <si>
    <t>19-39</t>
  </si>
  <si>
    <t>19039</t>
  </si>
  <si>
    <t>Monterrey</t>
  </si>
  <si>
    <t>19-40</t>
  </si>
  <si>
    <t>19040</t>
  </si>
  <si>
    <t>Parás</t>
  </si>
  <si>
    <t>19-41</t>
  </si>
  <si>
    <t>19041</t>
  </si>
  <si>
    <t>Pesquería</t>
  </si>
  <si>
    <t>19-42</t>
  </si>
  <si>
    <t>19042</t>
  </si>
  <si>
    <t>Los Ramones</t>
  </si>
  <si>
    <t>19-43</t>
  </si>
  <si>
    <t>19043</t>
  </si>
  <si>
    <t>Rayones</t>
  </si>
  <si>
    <t>19-44</t>
  </si>
  <si>
    <t>19044</t>
  </si>
  <si>
    <t>Sabinas Hidalgo</t>
  </si>
  <si>
    <t>19-45</t>
  </si>
  <si>
    <t>19045</t>
  </si>
  <si>
    <t>Salinas Victoria</t>
  </si>
  <si>
    <t>19-46</t>
  </si>
  <si>
    <t>19046</t>
  </si>
  <si>
    <t>San Nicolás de los Garza</t>
  </si>
  <si>
    <t>19-47</t>
  </si>
  <si>
    <t>19047</t>
  </si>
  <si>
    <t>19-48</t>
  </si>
  <si>
    <t>19048</t>
  </si>
  <si>
    <t>19-49</t>
  </si>
  <si>
    <t>19049</t>
  </si>
  <si>
    <t>Santiago</t>
  </si>
  <si>
    <t>19-50</t>
  </si>
  <si>
    <t>19050</t>
  </si>
  <si>
    <t>Vallecillo</t>
  </si>
  <si>
    <t>19-51</t>
  </si>
  <si>
    <t>19051</t>
  </si>
  <si>
    <t>Villaldama</t>
  </si>
  <si>
    <t>20-1</t>
  </si>
  <si>
    <t>20</t>
  </si>
  <si>
    <t>20001</t>
  </si>
  <si>
    <t>Abejones</t>
  </si>
  <si>
    <t>20-2</t>
  </si>
  <si>
    <t>20002</t>
  </si>
  <si>
    <t>Acatlán de Pérez Figueroa</t>
  </si>
  <si>
    <t>20-3</t>
  </si>
  <si>
    <t>20003</t>
  </si>
  <si>
    <t>Asunción Cacalotepec</t>
  </si>
  <si>
    <t>20-4</t>
  </si>
  <si>
    <t>20004</t>
  </si>
  <si>
    <t>Asunción Cuyotepeji</t>
  </si>
  <si>
    <t>20-5</t>
  </si>
  <si>
    <t>20005</t>
  </si>
  <si>
    <t>Asunción Ixtaltepec</t>
  </si>
  <si>
    <t>20-6</t>
  </si>
  <si>
    <t>20006</t>
  </si>
  <si>
    <t>Asunción Nochixtlán</t>
  </si>
  <si>
    <t>20-7</t>
  </si>
  <si>
    <t>20007</t>
  </si>
  <si>
    <t>Asunción Ocotlán</t>
  </si>
  <si>
    <t>20-8</t>
  </si>
  <si>
    <t>20008</t>
  </si>
  <si>
    <t>Asunción Tlacolulita</t>
  </si>
  <si>
    <t>20-9</t>
  </si>
  <si>
    <t>20009</t>
  </si>
  <si>
    <t>Ayotzintepec</t>
  </si>
  <si>
    <t>20-10</t>
  </si>
  <si>
    <t>20010</t>
  </si>
  <si>
    <t>El Barrio de la Soledad</t>
  </si>
  <si>
    <t>20-11</t>
  </si>
  <si>
    <t>20011</t>
  </si>
  <si>
    <t>Calihualá</t>
  </si>
  <si>
    <t>20-12</t>
  </si>
  <si>
    <t>20012</t>
  </si>
  <si>
    <t>Candelaria Loxicha</t>
  </si>
  <si>
    <t>20-13</t>
  </si>
  <si>
    <t>20013</t>
  </si>
  <si>
    <t>Ciénega de Zimatlán</t>
  </si>
  <si>
    <t>20-14</t>
  </si>
  <si>
    <t>20014</t>
  </si>
  <si>
    <t>Ciudad Ixtepec</t>
  </si>
  <si>
    <t>20-15</t>
  </si>
  <si>
    <t>20015</t>
  </si>
  <si>
    <t>Coatecas Altas</t>
  </si>
  <si>
    <t>20-16</t>
  </si>
  <si>
    <t>20016</t>
  </si>
  <si>
    <t>Coicoyán de las Flores</t>
  </si>
  <si>
    <t>20-17</t>
  </si>
  <si>
    <t>20017</t>
  </si>
  <si>
    <t>La Compañía</t>
  </si>
  <si>
    <t>20-18</t>
  </si>
  <si>
    <t>20018</t>
  </si>
  <si>
    <t>Concepción Buenavista</t>
  </si>
  <si>
    <t>20-19</t>
  </si>
  <si>
    <t>20019</t>
  </si>
  <si>
    <t>Concepción Pápalo</t>
  </si>
  <si>
    <t>20-20</t>
  </si>
  <si>
    <t>20020</t>
  </si>
  <si>
    <t>Constancia del Rosario</t>
  </si>
  <si>
    <t>20-21</t>
  </si>
  <si>
    <t>20021</t>
  </si>
  <si>
    <t>Cosolapa</t>
  </si>
  <si>
    <t>20-22</t>
  </si>
  <si>
    <t>20022</t>
  </si>
  <si>
    <t>Cosoltepec</t>
  </si>
  <si>
    <t>20-23</t>
  </si>
  <si>
    <t>20023</t>
  </si>
  <si>
    <t>Cuilápam de Guerrero</t>
  </si>
  <si>
    <t>20-24</t>
  </si>
  <si>
    <t>20024</t>
  </si>
  <si>
    <t>Cuyamecalco Villa de Zaragoza</t>
  </si>
  <si>
    <t>20-25</t>
  </si>
  <si>
    <t>20025</t>
  </si>
  <si>
    <t>Chahuites</t>
  </si>
  <si>
    <t>20-26</t>
  </si>
  <si>
    <t>20026</t>
  </si>
  <si>
    <t>Chalcatongo de Hidalgo</t>
  </si>
  <si>
    <t>20-27</t>
  </si>
  <si>
    <t>20027</t>
  </si>
  <si>
    <t>Chiquihuitlán de Benito Juárez</t>
  </si>
  <si>
    <t>20-28</t>
  </si>
  <si>
    <t>20028</t>
  </si>
  <si>
    <t>Heroica Ciudad de Ejutla de Crespo</t>
  </si>
  <si>
    <t>20-29</t>
  </si>
  <si>
    <t>20029</t>
  </si>
  <si>
    <t>Eloxochitlán de Flores Magón</t>
  </si>
  <si>
    <t>20-30</t>
  </si>
  <si>
    <t>20030</t>
  </si>
  <si>
    <t>El Espinal</t>
  </si>
  <si>
    <t>20-31</t>
  </si>
  <si>
    <t>20031</t>
  </si>
  <si>
    <t>Tamazulápam del Espíritu Santo</t>
  </si>
  <si>
    <t>20-32</t>
  </si>
  <si>
    <t>20032</t>
  </si>
  <si>
    <t>Fresnillo de Trujano</t>
  </si>
  <si>
    <t>20-33</t>
  </si>
  <si>
    <t>20033</t>
  </si>
  <si>
    <t>Guadalupe Etla</t>
  </si>
  <si>
    <t>20-34</t>
  </si>
  <si>
    <t>20034</t>
  </si>
  <si>
    <t>Guadalupe de Ramírez</t>
  </si>
  <si>
    <t>20-35</t>
  </si>
  <si>
    <t>20035</t>
  </si>
  <si>
    <t>Guelatao de Juárez</t>
  </si>
  <si>
    <t>20-36</t>
  </si>
  <si>
    <t>20036</t>
  </si>
  <si>
    <t>Guevea de Humboldt</t>
  </si>
  <si>
    <t>20-37</t>
  </si>
  <si>
    <t>20037</t>
  </si>
  <si>
    <t>Mesones Hidalgo</t>
  </si>
  <si>
    <t>20-38</t>
  </si>
  <si>
    <t>20038</t>
  </si>
  <si>
    <t>20-39</t>
  </si>
  <si>
    <t>20039</t>
  </si>
  <si>
    <t>Heroica Ciudad de Huajuapan de León</t>
  </si>
  <si>
    <t>20-40</t>
  </si>
  <si>
    <t>20040</t>
  </si>
  <si>
    <t>Huautepec</t>
  </si>
  <si>
    <t>20-41</t>
  </si>
  <si>
    <t>20041</t>
  </si>
  <si>
    <t>Huautla de Jiménez</t>
  </si>
  <si>
    <t>20-42</t>
  </si>
  <si>
    <t>20042</t>
  </si>
  <si>
    <t>Ixtlán de Juárez</t>
  </si>
  <si>
    <t>20-43</t>
  </si>
  <si>
    <t>20043</t>
  </si>
  <si>
    <t>Heroica Ciudad de Juchitán de Zaragoza</t>
  </si>
  <si>
    <t>20-44</t>
  </si>
  <si>
    <t>20044</t>
  </si>
  <si>
    <t>Loma Bonita</t>
  </si>
  <si>
    <t>20-45</t>
  </si>
  <si>
    <t>20045</t>
  </si>
  <si>
    <t>Magdalena Apasco</t>
  </si>
  <si>
    <t>20-46</t>
  </si>
  <si>
    <t>20046</t>
  </si>
  <si>
    <t>Magdalena Jaltepec</t>
  </si>
  <si>
    <t>20-47</t>
  </si>
  <si>
    <t>20047</t>
  </si>
  <si>
    <t>Santa Magdalena Jicotlán</t>
  </si>
  <si>
    <t>20-48</t>
  </si>
  <si>
    <t>20048</t>
  </si>
  <si>
    <t>Magdalena Mixtepec</t>
  </si>
  <si>
    <t>20-49</t>
  </si>
  <si>
    <t>20049</t>
  </si>
  <si>
    <t>Magdalena Ocotlán</t>
  </si>
  <si>
    <t>20-50</t>
  </si>
  <si>
    <t>20050</t>
  </si>
  <si>
    <t>Magdalena Peñasco</t>
  </si>
  <si>
    <t>20-51</t>
  </si>
  <si>
    <t>20051</t>
  </si>
  <si>
    <t>Magdalena Teitipac</t>
  </si>
  <si>
    <t>20-52</t>
  </si>
  <si>
    <t>20052</t>
  </si>
  <si>
    <t>Magdalena Tequisistlán</t>
  </si>
  <si>
    <t>20-53</t>
  </si>
  <si>
    <t>20053</t>
  </si>
  <si>
    <t>Magdalena Tlacotepec</t>
  </si>
  <si>
    <t>20-54</t>
  </si>
  <si>
    <t>20054</t>
  </si>
  <si>
    <t>Magdalena Zahuatlán</t>
  </si>
  <si>
    <t>20-55</t>
  </si>
  <si>
    <t>20055</t>
  </si>
  <si>
    <t>Mariscala de Juárez</t>
  </si>
  <si>
    <t>20-56</t>
  </si>
  <si>
    <t>20056</t>
  </si>
  <si>
    <t>Mártires de Tacubaya</t>
  </si>
  <si>
    <t>20-57</t>
  </si>
  <si>
    <t>20057</t>
  </si>
  <si>
    <t>Matías Romero Avendaño</t>
  </si>
  <si>
    <t>20-58</t>
  </si>
  <si>
    <t>20058</t>
  </si>
  <si>
    <t>Mazatlán Villa de Flores</t>
  </si>
  <si>
    <t>20-59</t>
  </si>
  <si>
    <t>20059</t>
  </si>
  <si>
    <t>Miahuatlán de Porfirio Díaz</t>
  </si>
  <si>
    <t>20-60</t>
  </si>
  <si>
    <t>20060</t>
  </si>
  <si>
    <t>Mixistlán de la Reforma</t>
  </si>
  <si>
    <t>20-61</t>
  </si>
  <si>
    <t>20061</t>
  </si>
  <si>
    <t>Monjas</t>
  </si>
  <si>
    <t>20-62</t>
  </si>
  <si>
    <t>20062</t>
  </si>
  <si>
    <t>Natividad</t>
  </si>
  <si>
    <t>20-63</t>
  </si>
  <si>
    <t>20063</t>
  </si>
  <si>
    <t>Nazareno Etla</t>
  </si>
  <si>
    <t>20-64</t>
  </si>
  <si>
    <t>20064</t>
  </si>
  <si>
    <t>Nejapa de Madero</t>
  </si>
  <si>
    <t>20-65</t>
  </si>
  <si>
    <t>20065</t>
  </si>
  <si>
    <t>Ixpantepec Nieves</t>
  </si>
  <si>
    <t>20-66</t>
  </si>
  <si>
    <t>20066</t>
  </si>
  <si>
    <t>Santiago Niltepec</t>
  </si>
  <si>
    <t>20-67</t>
  </si>
  <si>
    <t>20067</t>
  </si>
  <si>
    <t>Oaxaca de Juárez</t>
  </si>
  <si>
    <t>20-68</t>
  </si>
  <si>
    <t>20068</t>
  </si>
  <si>
    <t>Ocotlán de Morelos</t>
  </si>
  <si>
    <t>20-69</t>
  </si>
  <si>
    <t>20069</t>
  </si>
  <si>
    <t>La Pe</t>
  </si>
  <si>
    <t>20-70</t>
  </si>
  <si>
    <t>20070</t>
  </si>
  <si>
    <t>Pinotepa de Don Luis</t>
  </si>
  <si>
    <t>20-71</t>
  </si>
  <si>
    <t>20071</t>
  </si>
  <si>
    <t>Pluma Hidalgo</t>
  </si>
  <si>
    <t>20-72</t>
  </si>
  <si>
    <t>20072</t>
  </si>
  <si>
    <t>San José del Progreso</t>
  </si>
  <si>
    <t>20-73</t>
  </si>
  <si>
    <t>20073</t>
  </si>
  <si>
    <t>Putla Villa de Guerrero</t>
  </si>
  <si>
    <t>20-74</t>
  </si>
  <si>
    <t>20074</t>
  </si>
  <si>
    <t>Santa Catarina Quioquitani</t>
  </si>
  <si>
    <t>20-75</t>
  </si>
  <si>
    <t>20075</t>
  </si>
  <si>
    <t>Reforma de Pineda</t>
  </si>
  <si>
    <t>20-76</t>
  </si>
  <si>
    <t>20076</t>
  </si>
  <si>
    <t>La Reforma</t>
  </si>
  <si>
    <t>20-77</t>
  </si>
  <si>
    <t>20077</t>
  </si>
  <si>
    <t>Reyes Etla</t>
  </si>
  <si>
    <t>20-78</t>
  </si>
  <si>
    <t>20078</t>
  </si>
  <si>
    <t>Rojas de Cuauhtémoc</t>
  </si>
  <si>
    <t>20-79</t>
  </si>
  <si>
    <t>20079</t>
  </si>
  <si>
    <t>Salina Cruz</t>
  </si>
  <si>
    <t>20-80</t>
  </si>
  <si>
    <t>20080</t>
  </si>
  <si>
    <t>San Agustín Amatengo</t>
  </si>
  <si>
    <t>20-81</t>
  </si>
  <si>
    <t>20081</t>
  </si>
  <si>
    <t>San Agustín Atenango</t>
  </si>
  <si>
    <t>20-82</t>
  </si>
  <si>
    <t>20082</t>
  </si>
  <si>
    <t>San Agustín Chayuco</t>
  </si>
  <si>
    <t>20-83</t>
  </si>
  <si>
    <t>20083</t>
  </si>
  <si>
    <t>San Agustín de las Juntas</t>
  </si>
  <si>
    <t>20-84</t>
  </si>
  <si>
    <t>20084</t>
  </si>
  <si>
    <t>San Agustín Etla</t>
  </si>
  <si>
    <t>20-85</t>
  </si>
  <si>
    <t>20085</t>
  </si>
  <si>
    <t>San Agustín Loxicha</t>
  </si>
  <si>
    <t>20-86</t>
  </si>
  <si>
    <t>20086</t>
  </si>
  <si>
    <t>San Agustín Tlacotepec</t>
  </si>
  <si>
    <t>20-87</t>
  </si>
  <si>
    <t>20087</t>
  </si>
  <si>
    <t>San Agustín Yatareni</t>
  </si>
  <si>
    <t>20-88</t>
  </si>
  <si>
    <t>20088</t>
  </si>
  <si>
    <t>San Andrés Cabecera Nueva</t>
  </si>
  <si>
    <t>20-89</t>
  </si>
  <si>
    <t>20089</t>
  </si>
  <si>
    <t>San Andrés Dinicuiti</t>
  </si>
  <si>
    <t>20-90</t>
  </si>
  <si>
    <t>20090</t>
  </si>
  <si>
    <t>San Andrés Huaxpaltepec</t>
  </si>
  <si>
    <t>20-91</t>
  </si>
  <si>
    <t>20091</t>
  </si>
  <si>
    <t>San Andrés Huayápam</t>
  </si>
  <si>
    <t>20-92</t>
  </si>
  <si>
    <t>20092</t>
  </si>
  <si>
    <t>San Andrés Ixtlahuaca</t>
  </si>
  <si>
    <t>20-93</t>
  </si>
  <si>
    <t>20093</t>
  </si>
  <si>
    <t>San Andrés Lagunas</t>
  </si>
  <si>
    <t>20-94</t>
  </si>
  <si>
    <t>20094</t>
  </si>
  <si>
    <t>San Andrés Nuxiño</t>
  </si>
  <si>
    <t>20-95</t>
  </si>
  <si>
    <t>20095</t>
  </si>
  <si>
    <t>San Andrés Paxtlán</t>
  </si>
  <si>
    <t>20-96</t>
  </si>
  <si>
    <t>20096</t>
  </si>
  <si>
    <t>San Andrés Sinaxtla</t>
  </si>
  <si>
    <t>20-97</t>
  </si>
  <si>
    <t>20097</t>
  </si>
  <si>
    <t>San Andrés Solaga</t>
  </si>
  <si>
    <t>20-98</t>
  </si>
  <si>
    <t>20098</t>
  </si>
  <si>
    <t>San Andrés Teotilálpam</t>
  </si>
  <si>
    <t>20-99</t>
  </si>
  <si>
    <t>20099</t>
  </si>
  <si>
    <t>San Andrés Tepetlapa</t>
  </si>
  <si>
    <t>20-100</t>
  </si>
  <si>
    <t>20100</t>
  </si>
  <si>
    <t>San Andrés Yaá</t>
  </si>
  <si>
    <t>20-101</t>
  </si>
  <si>
    <t>20101</t>
  </si>
  <si>
    <t>San Andrés Zabache</t>
  </si>
  <si>
    <t>20-102</t>
  </si>
  <si>
    <t>20102</t>
  </si>
  <si>
    <t>San Andrés Zautla</t>
  </si>
  <si>
    <t>20-103</t>
  </si>
  <si>
    <t>20103</t>
  </si>
  <si>
    <t>San Antonino Castillo Velasco</t>
  </si>
  <si>
    <t>20-104</t>
  </si>
  <si>
    <t>20104</t>
  </si>
  <si>
    <t>San Antonino el Alto</t>
  </si>
  <si>
    <t>20-105</t>
  </si>
  <si>
    <t>20105</t>
  </si>
  <si>
    <t>San Antonino Monte Verde</t>
  </si>
  <si>
    <t>20-106</t>
  </si>
  <si>
    <t>20106</t>
  </si>
  <si>
    <t>San Antonio Acutla</t>
  </si>
  <si>
    <t>20-107</t>
  </si>
  <si>
    <t>20107</t>
  </si>
  <si>
    <t>San Antonio de la Cal</t>
  </si>
  <si>
    <t>20-108</t>
  </si>
  <si>
    <t>20108</t>
  </si>
  <si>
    <t>San Antonio Huitepec</t>
  </si>
  <si>
    <t>20-109</t>
  </si>
  <si>
    <t>20109</t>
  </si>
  <si>
    <t>San Antonio Nanahuatípam</t>
  </si>
  <si>
    <t>20-110</t>
  </si>
  <si>
    <t>20110</t>
  </si>
  <si>
    <t>San Antonio Sinicahua</t>
  </si>
  <si>
    <t>20-111</t>
  </si>
  <si>
    <t>20111</t>
  </si>
  <si>
    <t>San Antonio Tepetlapa</t>
  </si>
  <si>
    <t>20-112</t>
  </si>
  <si>
    <t>20112</t>
  </si>
  <si>
    <t>San Baltazar Chichicápam</t>
  </si>
  <si>
    <t>20-113</t>
  </si>
  <si>
    <t>20113</t>
  </si>
  <si>
    <t>San Baltazar Loxicha</t>
  </si>
  <si>
    <t>20-114</t>
  </si>
  <si>
    <t>20114</t>
  </si>
  <si>
    <t>San Baltazar Yatzachi el Bajo</t>
  </si>
  <si>
    <t>20-115</t>
  </si>
  <si>
    <t>20115</t>
  </si>
  <si>
    <t>San Bartolo Coyotepec</t>
  </si>
  <si>
    <t>20-116</t>
  </si>
  <si>
    <t>20116</t>
  </si>
  <si>
    <t>San Bartolomé Ayautla</t>
  </si>
  <si>
    <t>20-117</t>
  </si>
  <si>
    <t>20117</t>
  </si>
  <si>
    <t>San Bartolomé Loxicha</t>
  </si>
  <si>
    <t>20-118</t>
  </si>
  <si>
    <t>20118</t>
  </si>
  <si>
    <t>San Bartolomé Quialana</t>
  </si>
  <si>
    <t>20-119</t>
  </si>
  <si>
    <t>20119</t>
  </si>
  <si>
    <t>San Bartolomé Yucuañe</t>
  </si>
  <si>
    <t>20-120</t>
  </si>
  <si>
    <t>20120</t>
  </si>
  <si>
    <t>San Bartolomé Zoogocho</t>
  </si>
  <si>
    <t>20-121</t>
  </si>
  <si>
    <t>20121</t>
  </si>
  <si>
    <t>San Bartolo Soyaltepec</t>
  </si>
  <si>
    <t>20-122</t>
  </si>
  <si>
    <t>20122</t>
  </si>
  <si>
    <t>San Bartolo Yautepec</t>
  </si>
  <si>
    <t>20-123</t>
  </si>
  <si>
    <t>20123</t>
  </si>
  <si>
    <t>San Bernardo Mixtepec</t>
  </si>
  <si>
    <t>20-124</t>
  </si>
  <si>
    <t>20124</t>
  </si>
  <si>
    <t>San Blas Atempa</t>
  </si>
  <si>
    <t>20-125</t>
  </si>
  <si>
    <t>20125</t>
  </si>
  <si>
    <t>San Carlos Yautepec</t>
  </si>
  <si>
    <t>20-126</t>
  </si>
  <si>
    <t>20126</t>
  </si>
  <si>
    <t>San Cristóbal Amatlán</t>
  </si>
  <si>
    <t>20-127</t>
  </si>
  <si>
    <t>20127</t>
  </si>
  <si>
    <t>San Cristóbal Amoltepec</t>
  </si>
  <si>
    <t>20-128</t>
  </si>
  <si>
    <t>20128</t>
  </si>
  <si>
    <t>San Cristóbal Lachirioag</t>
  </si>
  <si>
    <t>20-129</t>
  </si>
  <si>
    <t>20129</t>
  </si>
  <si>
    <t>San Cristóbal Suchixtlahuaca</t>
  </si>
  <si>
    <t>20-130</t>
  </si>
  <si>
    <t>20130</t>
  </si>
  <si>
    <t>San Dionisio del Mar</t>
  </si>
  <si>
    <t>20-131</t>
  </si>
  <si>
    <t>20131</t>
  </si>
  <si>
    <t>San Dionisio Ocotepec</t>
  </si>
  <si>
    <t>20-132</t>
  </si>
  <si>
    <t>20132</t>
  </si>
  <si>
    <t>San Dionisio Ocotlán</t>
  </si>
  <si>
    <t>20-133</t>
  </si>
  <si>
    <t>20133</t>
  </si>
  <si>
    <t>San Esteban Atatlahuca</t>
  </si>
  <si>
    <t>20-134</t>
  </si>
  <si>
    <t>20134</t>
  </si>
  <si>
    <t>San Felipe Jalapa de Díaz</t>
  </si>
  <si>
    <t>20-135</t>
  </si>
  <si>
    <t>20135</t>
  </si>
  <si>
    <t>San Felipe Tejalápam</t>
  </si>
  <si>
    <t>20-136</t>
  </si>
  <si>
    <t>20136</t>
  </si>
  <si>
    <t>San Felipe Usila</t>
  </si>
  <si>
    <t>20-137</t>
  </si>
  <si>
    <t>20137</t>
  </si>
  <si>
    <t>San Francisco Cahuacuá</t>
  </si>
  <si>
    <t>20-138</t>
  </si>
  <si>
    <t>20138</t>
  </si>
  <si>
    <t>San Francisco Cajonos</t>
  </si>
  <si>
    <t>20-139</t>
  </si>
  <si>
    <t>20139</t>
  </si>
  <si>
    <t>San Francisco Chapulapa</t>
  </si>
  <si>
    <t>20-140</t>
  </si>
  <si>
    <t>20140</t>
  </si>
  <si>
    <t>San Francisco Chindúa</t>
  </si>
  <si>
    <t>20-141</t>
  </si>
  <si>
    <t>20141</t>
  </si>
  <si>
    <t>San Francisco del Mar</t>
  </si>
  <si>
    <t>20-142</t>
  </si>
  <si>
    <t>20142</t>
  </si>
  <si>
    <t>San Francisco Huehuetlán</t>
  </si>
  <si>
    <t>20-143</t>
  </si>
  <si>
    <t>20143</t>
  </si>
  <si>
    <t>San Francisco Ixhuatán</t>
  </si>
  <si>
    <t>20-144</t>
  </si>
  <si>
    <t>20144</t>
  </si>
  <si>
    <t>San Francisco Jaltepetongo</t>
  </si>
  <si>
    <t>20-145</t>
  </si>
  <si>
    <t>20145</t>
  </si>
  <si>
    <t>San Francisco Lachigoló</t>
  </si>
  <si>
    <t>20-146</t>
  </si>
  <si>
    <t>20146</t>
  </si>
  <si>
    <t>San Francisco Logueche</t>
  </si>
  <si>
    <t>20-147</t>
  </si>
  <si>
    <t>20147</t>
  </si>
  <si>
    <t>San Francisco Nuxaño</t>
  </si>
  <si>
    <t>20-148</t>
  </si>
  <si>
    <t>20148</t>
  </si>
  <si>
    <t>San Francisco Ozolotepec</t>
  </si>
  <si>
    <t>20-149</t>
  </si>
  <si>
    <t>20149</t>
  </si>
  <si>
    <t>San Francisco Sola</t>
  </si>
  <si>
    <t>20-150</t>
  </si>
  <si>
    <t>20150</t>
  </si>
  <si>
    <t>San Francisco Telixtlahuaca</t>
  </si>
  <si>
    <t>20-151</t>
  </si>
  <si>
    <t>20151</t>
  </si>
  <si>
    <t>San Francisco Teopan</t>
  </si>
  <si>
    <t>20-152</t>
  </si>
  <si>
    <t>20152</t>
  </si>
  <si>
    <t>San Francisco Tlapancingo</t>
  </si>
  <si>
    <t>20-153</t>
  </si>
  <si>
    <t>20153</t>
  </si>
  <si>
    <t>San Gabriel Mixtepec</t>
  </si>
  <si>
    <t>20-154</t>
  </si>
  <si>
    <t>20154</t>
  </si>
  <si>
    <t>San Ildefonso Amatlán</t>
  </si>
  <si>
    <t>20-155</t>
  </si>
  <si>
    <t>20155</t>
  </si>
  <si>
    <t>San Ildefonso Sola</t>
  </si>
  <si>
    <t>20-156</t>
  </si>
  <si>
    <t>20156</t>
  </si>
  <si>
    <t>San Ildefonso Villa Alta</t>
  </si>
  <si>
    <t>20-157</t>
  </si>
  <si>
    <t>20157</t>
  </si>
  <si>
    <t>San Jacinto Amilpas</t>
  </si>
  <si>
    <t>20-158</t>
  </si>
  <si>
    <t>20158</t>
  </si>
  <si>
    <t>San Jacinto Tlacotepec</t>
  </si>
  <si>
    <t>20-159</t>
  </si>
  <si>
    <t>20159</t>
  </si>
  <si>
    <t>San Jerónimo Coatlán</t>
  </si>
  <si>
    <t>20-160</t>
  </si>
  <si>
    <t>20160</t>
  </si>
  <si>
    <t>San Jerónimo Silacayoapilla</t>
  </si>
  <si>
    <t>20-161</t>
  </si>
  <si>
    <t>20161</t>
  </si>
  <si>
    <t>San Jerónimo Sosola</t>
  </si>
  <si>
    <t>20-162</t>
  </si>
  <si>
    <t>20162</t>
  </si>
  <si>
    <t>San Jerónimo Taviche</t>
  </si>
  <si>
    <t>20-163</t>
  </si>
  <si>
    <t>20163</t>
  </si>
  <si>
    <t>San Jerónimo Tecóatl</t>
  </si>
  <si>
    <t>20-164</t>
  </si>
  <si>
    <t>20164</t>
  </si>
  <si>
    <t>San Jorge Nuchita</t>
  </si>
  <si>
    <t>20-165</t>
  </si>
  <si>
    <t>20165</t>
  </si>
  <si>
    <t>San José Ayuquila</t>
  </si>
  <si>
    <t>20-166</t>
  </si>
  <si>
    <t>20166</t>
  </si>
  <si>
    <t>San José Chiltepec</t>
  </si>
  <si>
    <t>20-167</t>
  </si>
  <si>
    <t>20167</t>
  </si>
  <si>
    <t>San José del Peñasco</t>
  </si>
  <si>
    <t>20-168</t>
  </si>
  <si>
    <t>20168</t>
  </si>
  <si>
    <t>San José Estancia Grande</t>
  </si>
  <si>
    <t>20-169</t>
  </si>
  <si>
    <t>20169</t>
  </si>
  <si>
    <t>San José Independencia</t>
  </si>
  <si>
    <t>20-170</t>
  </si>
  <si>
    <t>20170</t>
  </si>
  <si>
    <t>San José Lachiguiri</t>
  </si>
  <si>
    <t>20-171</t>
  </si>
  <si>
    <t>20171</t>
  </si>
  <si>
    <t>San José Tenango</t>
  </si>
  <si>
    <t>20-172</t>
  </si>
  <si>
    <t>20172</t>
  </si>
  <si>
    <t>San Juan Achiutla</t>
  </si>
  <si>
    <t>20-173</t>
  </si>
  <si>
    <t>20173</t>
  </si>
  <si>
    <t>San Juan Atepec</t>
  </si>
  <si>
    <t>20-174</t>
  </si>
  <si>
    <t>20174</t>
  </si>
  <si>
    <t>Ánimas Trujano</t>
  </si>
  <si>
    <t>20-175</t>
  </si>
  <si>
    <t>20175</t>
  </si>
  <si>
    <t>San Juan Bautista Atatlahuca</t>
  </si>
  <si>
    <t>20-176</t>
  </si>
  <si>
    <t>20176</t>
  </si>
  <si>
    <t>San Juan Bautista Coixtlahuaca</t>
  </si>
  <si>
    <t>20-177</t>
  </si>
  <si>
    <t>20177</t>
  </si>
  <si>
    <t>San Juan Bautista Cuicatlán</t>
  </si>
  <si>
    <t>20-178</t>
  </si>
  <si>
    <t>20178</t>
  </si>
  <si>
    <t>San Juan Bautista Guelache</t>
  </si>
  <si>
    <t>20-179</t>
  </si>
  <si>
    <t>20179</t>
  </si>
  <si>
    <t>San Juan Bautista Jayacatlán</t>
  </si>
  <si>
    <t>20-180</t>
  </si>
  <si>
    <t>20180</t>
  </si>
  <si>
    <t>San Juan Bautista Lo de Soto</t>
  </si>
  <si>
    <t>20-181</t>
  </si>
  <si>
    <t>20181</t>
  </si>
  <si>
    <t>San Juan Bautista Suchitepec</t>
  </si>
  <si>
    <t>20-182</t>
  </si>
  <si>
    <t>20182</t>
  </si>
  <si>
    <t>San Juan Bautista Tlacoatzintepec</t>
  </si>
  <si>
    <t>20-183</t>
  </si>
  <si>
    <t>20183</t>
  </si>
  <si>
    <t>San Juan Bautista Tlachichilco</t>
  </si>
  <si>
    <t>20-184</t>
  </si>
  <si>
    <t>20184</t>
  </si>
  <si>
    <t>San Juan Bautista Tuxtepec</t>
  </si>
  <si>
    <t>20-185</t>
  </si>
  <si>
    <t>20185</t>
  </si>
  <si>
    <t>San Juan Cacahuatepec</t>
  </si>
  <si>
    <t>20-186</t>
  </si>
  <si>
    <t>20186</t>
  </si>
  <si>
    <t>San Juan Cieneguilla</t>
  </si>
  <si>
    <t>20-187</t>
  </si>
  <si>
    <t>20187</t>
  </si>
  <si>
    <t>San Juan Coatzóspam</t>
  </si>
  <si>
    <t>20-188</t>
  </si>
  <si>
    <t>20188</t>
  </si>
  <si>
    <t>San Juan Colorado</t>
  </si>
  <si>
    <t>20-189</t>
  </si>
  <si>
    <t>20189</t>
  </si>
  <si>
    <t>San Juan Comaltepec</t>
  </si>
  <si>
    <t>20-190</t>
  </si>
  <si>
    <t>20190</t>
  </si>
  <si>
    <t>San Juan Cotzocón</t>
  </si>
  <si>
    <t>20-191</t>
  </si>
  <si>
    <t>20191</t>
  </si>
  <si>
    <t>San Juan Chicomezúchil</t>
  </si>
  <si>
    <t>20-192</t>
  </si>
  <si>
    <t>20192</t>
  </si>
  <si>
    <t>San Juan Chilateca</t>
  </si>
  <si>
    <t>20-193</t>
  </si>
  <si>
    <t>20193</t>
  </si>
  <si>
    <t>San Juan del Estado</t>
  </si>
  <si>
    <t>20-194</t>
  </si>
  <si>
    <t>20194</t>
  </si>
  <si>
    <t>20-195</t>
  </si>
  <si>
    <t>20195</t>
  </si>
  <si>
    <t>San Juan Diuxi</t>
  </si>
  <si>
    <t>20-196</t>
  </si>
  <si>
    <t>20196</t>
  </si>
  <si>
    <t>San Juan Evangelista Analco</t>
  </si>
  <si>
    <t>20-197</t>
  </si>
  <si>
    <t>20197</t>
  </si>
  <si>
    <t>San Juan Guelavía</t>
  </si>
  <si>
    <t>20-198</t>
  </si>
  <si>
    <t>20198</t>
  </si>
  <si>
    <t>San Juan Guichicovi</t>
  </si>
  <si>
    <t>20-199</t>
  </si>
  <si>
    <t>20199</t>
  </si>
  <si>
    <t>San Juan Ihualtepec</t>
  </si>
  <si>
    <t>20-200</t>
  </si>
  <si>
    <t>20200</t>
  </si>
  <si>
    <t>San Juan Juquila Mixes</t>
  </si>
  <si>
    <t>20-201</t>
  </si>
  <si>
    <t>20201</t>
  </si>
  <si>
    <t>San Juan Juquila Vijanos</t>
  </si>
  <si>
    <t>20-202</t>
  </si>
  <si>
    <t>20202</t>
  </si>
  <si>
    <t>San Juan Lachao</t>
  </si>
  <si>
    <t>20-203</t>
  </si>
  <si>
    <t>20203</t>
  </si>
  <si>
    <t>San Juan Lachigalla</t>
  </si>
  <si>
    <t>20-204</t>
  </si>
  <si>
    <t>20204</t>
  </si>
  <si>
    <t>San Juan Lajarcia</t>
  </si>
  <si>
    <t>20-205</t>
  </si>
  <si>
    <t>20205</t>
  </si>
  <si>
    <t>San Juan Lalana</t>
  </si>
  <si>
    <t>20-206</t>
  </si>
  <si>
    <t>20206</t>
  </si>
  <si>
    <t>San Juan de los Cués</t>
  </si>
  <si>
    <t>20-207</t>
  </si>
  <si>
    <t>20207</t>
  </si>
  <si>
    <t>San Juan Mazatlán</t>
  </si>
  <si>
    <t>20-208</t>
  </si>
  <si>
    <t>20208</t>
  </si>
  <si>
    <t>San Juan Mixtepec -Dto. 08 -</t>
  </si>
  <si>
    <t>20-209</t>
  </si>
  <si>
    <t>20209</t>
  </si>
  <si>
    <t>San Juan Mixtepec -Dto. 26 -</t>
  </si>
  <si>
    <t>20-210</t>
  </si>
  <si>
    <t>20210</t>
  </si>
  <si>
    <t>San Juan Ñumí</t>
  </si>
  <si>
    <t>20-211</t>
  </si>
  <si>
    <t>20211</t>
  </si>
  <si>
    <t>San Juan Ozolotepec</t>
  </si>
  <si>
    <t>20-212</t>
  </si>
  <si>
    <t>20212</t>
  </si>
  <si>
    <t>San Juan Petlapa</t>
  </si>
  <si>
    <t>20-213</t>
  </si>
  <si>
    <t>20213</t>
  </si>
  <si>
    <t>San Juan Quiahije</t>
  </si>
  <si>
    <t>20-214</t>
  </si>
  <si>
    <t>20214</t>
  </si>
  <si>
    <t>San Juan Quiotepec</t>
  </si>
  <si>
    <t>20-215</t>
  </si>
  <si>
    <t>20215</t>
  </si>
  <si>
    <t>San Juan Sayultepec</t>
  </si>
  <si>
    <t>20-216</t>
  </si>
  <si>
    <t>20216</t>
  </si>
  <si>
    <t>San Juan Tabaá</t>
  </si>
  <si>
    <t>20-217</t>
  </si>
  <si>
    <t>20217</t>
  </si>
  <si>
    <t>San Juan Tamazola</t>
  </si>
  <si>
    <t>20-218</t>
  </si>
  <si>
    <t>20218</t>
  </si>
  <si>
    <t>San Juan Teita</t>
  </si>
  <si>
    <t>20-219</t>
  </si>
  <si>
    <t>20219</t>
  </si>
  <si>
    <t>San Juan Teitipac</t>
  </si>
  <si>
    <t>20-220</t>
  </si>
  <si>
    <t>20220</t>
  </si>
  <si>
    <t>San Juan Tepeuxila</t>
  </si>
  <si>
    <t>20-221</t>
  </si>
  <si>
    <t>20221</t>
  </si>
  <si>
    <t>San Juan Teposcolula</t>
  </si>
  <si>
    <t>20-222</t>
  </si>
  <si>
    <t>20222</t>
  </si>
  <si>
    <t>San Juan Yaeé</t>
  </si>
  <si>
    <t>20-223</t>
  </si>
  <si>
    <t>20223</t>
  </si>
  <si>
    <t>San Juan Yatzona</t>
  </si>
  <si>
    <t>20-224</t>
  </si>
  <si>
    <t>20224</t>
  </si>
  <si>
    <t>San Juan Yucuita</t>
  </si>
  <si>
    <t>20-225</t>
  </si>
  <si>
    <t>20225</t>
  </si>
  <si>
    <t>San Lorenzo</t>
  </si>
  <si>
    <t>20-226</t>
  </si>
  <si>
    <t>20226</t>
  </si>
  <si>
    <t>San Lorenzo Albarradas</t>
  </si>
  <si>
    <t>20-227</t>
  </si>
  <si>
    <t>20227</t>
  </si>
  <si>
    <t>San Lorenzo Cacaotepec</t>
  </si>
  <si>
    <t>20-228</t>
  </si>
  <si>
    <t>20228</t>
  </si>
  <si>
    <t>San Lorenzo Cuaunecuiltitla</t>
  </si>
  <si>
    <t>20-229</t>
  </si>
  <si>
    <t>20229</t>
  </si>
  <si>
    <t>San Lorenzo Texmelúcan</t>
  </si>
  <si>
    <t>20-230</t>
  </si>
  <si>
    <t>20230</t>
  </si>
  <si>
    <t>San Lorenzo Victoria</t>
  </si>
  <si>
    <t>20-231</t>
  </si>
  <si>
    <t>20231</t>
  </si>
  <si>
    <t>San Lucas Camotlán</t>
  </si>
  <si>
    <t>20-232</t>
  </si>
  <si>
    <t>20232</t>
  </si>
  <si>
    <t>San Lucas Ojitlán</t>
  </si>
  <si>
    <t>20-233</t>
  </si>
  <si>
    <t>20233</t>
  </si>
  <si>
    <t>San Lucas Quiaviní</t>
  </si>
  <si>
    <t>20-234</t>
  </si>
  <si>
    <t>20234</t>
  </si>
  <si>
    <t>San Lucas Zoquiápam</t>
  </si>
  <si>
    <t>20-235</t>
  </si>
  <si>
    <t>20235</t>
  </si>
  <si>
    <t>San Luis Amatlán</t>
  </si>
  <si>
    <t>20-236</t>
  </si>
  <si>
    <t>20236</t>
  </si>
  <si>
    <t>San Marcial Ozolotepec</t>
  </si>
  <si>
    <t>20-237</t>
  </si>
  <si>
    <t>20237</t>
  </si>
  <si>
    <t>San Marcos Arteaga</t>
  </si>
  <si>
    <t>20-238</t>
  </si>
  <si>
    <t>20238</t>
  </si>
  <si>
    <t>San Martín de los Cansecos</t>
  </si>
  <si>
    <t>20-239</t>
  </si>
  <si>
    <t>20239</t>
  </si>
  <si>
    <t>San Martín Huamelúlpam</t>
  </si>
  <si>
    <t>20-240</t>
  </si>
  <si>
    <t>20240</t>
  </si>
  <si>
    <t>San Martín Itunyoso</t>
  </si>
  <si>
    <t>20-241</t>
  </si>
  <si>
    <t>20241</t>
  </si>
  <si>
    <t>San Martín Lachilá</t>
  </si>
  <si>
    <t>20-242</t>
  </si>
  <si>
    <t>20242</t>
  </si>
  <si>
    <t>San Martín Peras</t>
  </si>
  <si>
    <t>20-243</t>
  </si>
  <si>
    <t>20243</t>
  </si>
  <si>
    <t>San Martín Tilcajete</t>
  </si>
  <si>
    <t>20-244</t>
  </si>
  <si>
    <t>20244</t>
  </si>
  <si>
    <t>San Martín Toxpalan</t>
  </si>
  <si>
    <t>20-245</t>
  </si>
  <si>
    <t>20245</t>
  </si>
  <si>
    <t>San Martín Zacatepec</t>
  </si>
  <si>
    <t>20-246</t>
  </si>
  <si>
    <t>20246</t>
  </si>
  <si>
    <t>San Mateo Cajonos</t>
  </si>
  <si>
    <t>20-247</t>
  </si>
  <si>
    <t>20247</t>
  </si>
  <si>
    <t>Capulálpam de Méndez</t>
  </si>
  <si>
    <t>20-248</t>
  </si>
  <si>
    <t>20248</t>
  </si>
  <si>
    <t>San Mateo del Mar</t>
  </si>
  <si>
    <t>20-249</t>
  </si>
  <si>
    <t>20249</t>
  </si>
  <si>
    <t>San Mateo Yoloxochitlán</t>
  </si>
  <si>
    <t>20-250</t>
  </si>
  <si>
    <t>20250</t>
  </si>
  <si>
    <t>San Mateo Etlatongo</t>
  </si>
  <si>
    <t>20-251</t>
  </si>
  <si>
    <t>20251</t>
  </si>
  <si>
    <t>San Mateo Nejápam</t>
  </si>
  <si>
    <t>20-252</t>
  </si>
  <si>
    <t>20252</t>
  </si>
  <si>
    <t>San Mateo Peñasco</t>
  </si>
  <si>
    <t>20-253</t>
  </si>
  <si>
    <t>20253</t>
  </si>
  <si>
    <t>San Mateo Piñas</t>
  </si>
  <si>
    <t>20-254</t>
  </si>
  <si>
    <t>20254</t>
  </si>
  <si>
    <t>San Mateo Río Hondo</t>
  </si>
  <si>
    <t>20-255</t>
  </si>
  <si>
    <t>20255</t>
  </si>
  <si>
    <t>San Mateo Sindihui</t>
  </si>
  <si>
    <t>20-256</t>
  </si>
  <si>
    <t>20256</t>
  </si>
  <si>
    <t>San Mateo Tlapiltepec</t>
  </si>
  <si>
    <t>20-257</t>
  </si>
  <si>
    <t>20257</t>
  </si>
  <si>
    <t>San Melchor Betaza</t>
  </si>
  <si>
    <t>20-258</t>
  </si>
  <si>
    <t>20258</t>
  </si>
  <si>
    <t>San Miguel Achiutla</t>
  </si>
  <si>
    <t>20-259</t>
  </si>
  <si>
    <t>20259</t>
  </si>
  <si>
    <t>San Miguel Ahuehuetitlán</t>
  </si>
  <si>
    <t>20-260</t>
  </si>
  <si>
    <t>20260</t>
  </si>
  <si>
    <t>San Miguel Aloápam</t>
  </si>
  <si>
    <t>20-261</t>
  </si>
  <si>
    <t>20261</t>
  </si>
  <si>
    <t>San Miguel Amatitlán</t>
  </si>
  <si>
    <t>20-262</t>
  </si>
  <si>
    <t>20262</t>
  </si>
  <si>
    <t>San Miguel Amatlán</t>
  </si>
  <si>
    <t>20-263</t>
  </si>
  <si>
    <t>20263</t>
  </si>
  <si>
    <t>San Miguel Coatlán</t>
  </si>
  <si>
    <t>20-264</t>
  </si>
  <si>
    <t>20264</t>
  </si>
  <si>
    <t>San Miguel Chicahua</t>
  </si>
  <si>
    <t>20-265</t>
  </si>
  <si>
    <t>20265</t>
  </si>
  <si>
    <t>San Miguel Chimalapa</t>
  </si>
  <si>
    <t>20-266</t>
  </si>
  <si>
    <t>20266</t>
  </si>
  <si>
    <t>San Miguel del Puerto</t>
  </si>
  <si>
    <t>20-267</t>
  </si>
  <si>
    <t>20267</t>
  </si>
  <si>
    <t>San Miguel del Río</t>
  </si>
  <si>
    <t>20-268</t>
  </si>
  <si>
    <t>20268</t>
  </si>
  <si>
    <t>San Miguel Ejutla</t>
  </si>
  <si>
    <t>20-269</t>
  </si>
  <si>
    <t>20269</t>
  </si>
  <si>
    <t>San Miguel el Grande</t>
  </si>
  <si>
    <t>20-270</t>
  </si>
  <si>
    <t>20270</t>
  </si>
  <si>
    <t>San Miguel Huautla</t>
  </si>
  <si>
    <t>20-271</t>
  </si>
  <si>
    <t>20271</t>
  </si>
  <si>
    <t>San Miguel Mixtepec</t>
  </si>
  <si>
    <t>20-272</t>
  </si>
  <si>
    <t>20272</t>
  </si>
  <si>
    <t>San Miguel Panixtlahuaca</t>
  </si>
  <si>
    <t>20-273</t>
  </si>
  <si>
    <t>20273</t>
  </si>
  <si>
    <t>San Miguel Peras</t>
  </si>
  <si>
    <t>20-274</t>
  </si>
  <si>
    <t>20274</t>
  </si>
  <si>
    <t>San Miguel Piedras</t>
  </si>
  <si>
    <t>20-275</t>
  </si>
  <si>
    <t>20275</t>
  </si>
  <si>
    <t>San Miguel Quetzaltepec</t>
  </si>
  <si>
    <t>20-276</t>
  </si>
  <si>
    <t>20276</t>
  </si>
  <si>
    <t>San Miguel Santa Flor</t>
  </si>
  <si>
    <t>20-277</t>
  </si>
  <si>
    <t>20277</t>
  </si>
  <si>
    <t>Villa Sola de Vega</t>
  </si>
  <si>
    <t>20-278</t>
  </si>
  <si>
    <t>20278</t>
  </si>
  <si>
    <t>San Miguel Soyaltepec</t>
  </si>
  <si>
    <t>20-279</t>
  </si>
  <si>
    <t>20279</t>
  </si>
  <si>
    <t>San Miguel Suchixtepec</t>
  </si>
  <si>
    <t>20-280</t>
  </si>
  <si>
    <t>20280</t>
  </si>
  <si>
    <t>Villa Talea de Castro</t>
  </si>
  <si>
    <t>20-281</t>
  </si>
  <si>
    <t>20281</t>
  </si>
  <si>
    <t>San Miguel Tecomatlán</t>
  </si>
  <si>
    <t>20-282</t>
  </si>
  <si>
    <t>20282</t>
  </si>
  <si>
    <t>San Miguel Tenango</t>
  </si>
  <si>
    <t>20-283</t>
  </si>
  <si>
    <t>20283</t>
  </si>
  <si>
    <t>San Miguel Tequixtepec</t>
  </si>
  <si>
    <t>20-284</t>
  </si>
  <si>
    <t>20284</t>
  </si>
  <si>
    <t>San Miguel Tilquiápam</t>
  </si>
  <si>
    <t>20-285</t>
  </si>
  <si>
    <t>20285</t>
  </si>
  <si>
    <t>San Miguel Tlacamama</t>
  </si>
  <si>
    <t>20-286</t>
  </si>
  <si>
    <t>20286</t>
  </si>
  <si>
    <t>San Miguel Tlacotepec</t>
  </si>
  <si>
    <t>20-287</t>
  </si>
  <si>
    <t>20287</t>
  </si>
  <si>
    <t>San Miguel Tulancingo</t>
  </si>
  <si>
    <t>20-288</t>
  </si>
  <si>
    <t>20288</t>
  </si>
  <si>
    <t>San Miguel Yotao</t>
  </si>
  <si>
    <t>20-289</t>
  </si>
  <si>
    <t>20289</t>
  </si>
  <si>
    <t>San Nicolás</t>
  </si>
  <si>
    <t>20-290</t>
  </si>
  <si>
    <t>20290</t>
  </si>
  <si>
    <t>San Nicolás Hidalgo</t>
  </si>
  <si>
    <t>20-291</t>
  </si>
  <si>
    <t>20291</t>
  </si>
  <si>
    <t>San Pablo Coatlán</t>
  </si>
  <si>
    <t>20-292</t>
  </si>
  <si>
    <t>20292</t>
  </si>
  <si>
    <t>San Pablo Cuatro Venados</t>
  </si>
  <si>
    <t>20-293</t>
  </si>
  <si>
    <t>20293</t>
  </si>
  <si>
    <t>San Pablo Etla</t>
  </si>
  <si>
    <t>20-294</t>
  </si>
  <si>
    <t>20294</t>
  </si>
  <si>
    <t>San Pablo Huitzo</t>
  </si>
  <si>
    <t>20-295</t>
  </si>
  <si>
    <t>20295</t>
  </si>
  <si>
    <t>San Pablo Huixtepec</t>
  </si>
  <si>
    <t>20-296</t>
  </si>
  <si>
    <t>20296</t>
  </si>
  <si>
    <t>San Pablo Macuiltianguis</t>
  </si>
  <si>
    <t>20-297</t>
  </si>
  <si>
    <t>20297</t>
  </si>
  <si>
    <t>San Pablo Tijaltepec</t>
  </si>
  <si>
    <t>20-298</t>
  </si>
  <si>
    <t>20298</t>
  </si>
  <si>
    <t>San Pablo Villa de Mitla</t>
  </si>
  <si>
    <t>20-299</t>
  </si>
  <si>
    <t>20299</t>
  </si>
  <si>
    <t>San Pablo Yaganiza</t>
  </si>
  <si>
    <t>20-300</t>
  </si>
  <si>
    <t>20300</t>
  </si>
  <si>
    <t>San Pedro Amuzgos</t>
  </si>
  <si>
    <t>20-301</t>
  </si>
  <si>
    <t>20301</t>
  </si>
  <si>
    <t>San Pedro Apóstol</t>
  </si>
  <si>
    <t>20-302</t>
  </si>
  <si>
    <t>20302</t>
  </si>
  <si>
    <t>San Pedro Atoyac</t>
  </si>
  <si>
    <t>20-303</t>
  </si>
  <si>
    <t>20303</t>
  </si>
  <si>
    <t>San Pedro Cajonos</t>
  </si>
  <si>
    <t>20-304</t>
  </si>
  <si>
    <t>20304</t>
  </si>
  <si>
    <t>San Pedro Coxcaltepec Cántaros</t>
  </si>
  <si>
    <t>20-305</t>
  </si>
  <si>
    <t>20305</t>
  </si>
  <si>
    <t>San Pedro Comitancillo</t>
  </si>
  <si>
    <t>20-306</t>
  </si>
  <si>
    <t>20306</t>
  </si>
  <si>
    <t>San Pedro el Alto</t>
  </si>
  <si>
    <t>20-307</t>
  </si>
  <si>
    <t>20307</t>
  </si>
  <si>
    <t>San Pedro Huamelula</t>
  </si>
  <si>
    <t>20-308</t>
  </si>
  <si>
    <t>20308</t>
  </si>
  <si>
    <t>San Pedro Huilotepec</t>
  </si>
  <si>
    <t>20-309</t>
  </si>
  <si>
    <t>20309</t>
  </si>
  <si>
    <t>San Pedro Ixcatlán</t>
  </si>
  <si>
    <t>20-310</t>
  </si>
  <si>
    <t>20310</t>
  </si>
  <si>
    <t>San Pedro Ixtlahuaca</t>
  </si>
  <si>
    <t>20-311</t>
  </si>
  <si>
    <t>20311</t>
  </si>
  <si>
    <t>San Pedro Jaltepetongo</t>
  </si>
  <si>
    <t>20-312</t>
  </si>
  <si>
    <t>20312</t>
  </si>
  <si>
    <t>San Pedro Jicayán</t>
  </si>
  <si>
    <t>20-313</t>
  </si>
  <si>
    <t>20313</t>
  </si>
  <si>
    <t>San Pedro Jocotipac</t>
  </si>
  <si>
    <t>20-314</t>
  </si>
  <si>
    <t>20314</t>
  </si>
  <si>
    <t>San Pedro Juchatengo</t>
  </si>
  <si>
    <t>20-315</t>
  </si>
  <si>
    <t>20315</t>
  </si>
  <si>
    <t>San Pedro Mártir</t>
  </si>
  <si>
    <t>20-316</t>
  </si>
  <si>
    <t>20316</t>
  </si>
  <si>
    <t>San Pedro Mártir Quiechapa</t>
  </si>
  <si>
    <t>20-317</t>
  </si>
  <si>
    <t>20317</t>
  </si>
  <si>
    <t>San Pedro Mártir Yucuxaco</t>
  </si>
  <si>
    <t>20-318</t>
  </si>
  <si>
    <t>20318</t>
  </si>
  <si>
    <t>San Pedro Mixtepec -Dto. 22 -</t>
  </si>
  <si>
    <t>20-319</t>
  </si>
  <si>
    <t>20319</t>
  </si>
  <si>
    <t>San Pedro Mixtepec -Dto. 26 -</t>
  </si>
  <si>
    <t>20-320</t>
  </si>
  <si>
    <t>20320</t>
  </si>
  <si>
    <t>San Pedro Molinos</t>
  </si>
  <si>
    <t>20-321</t>
  </si>
  <si>
    <t>20321</t>
  </si>
  <si>
    <t>San Pedro Nopala</t>
  </si>
  <si>
    <t>20-322</t>
  </si>
  <si>
    <t>20322</t>
  </si>
  <si>
    <t>San Pedro Ocopetatillo</t>
  </si>
  <si>
    <t>20-323</t>
  </si>
  <si>
    <t>20323</t>
  </si>
  <si>
    <t>San Pedro Ocotepec</t>
  </si>
  <si>
    <t>20-324</t>
  </si>
  <si>
    <t>20324</t>
  </si>
  <si>
    <t>San Pedro Pochutla</t>
  </si>
  <si>
    <t>20-325</t>
  </si>
  <si>
    <t>20325</t>
  </si>
  <si>
    <t>San Pedro Quiatoni</t>
  </si>
  <si>
    <t>20-326</t>
  </si>
  <si>
    <t>20326</t>
  </si>
  <si>
    <t>San Pedro Sochiápam</t>
  </si>
  <si>
    <t>20-327</t>
  </si>
  <si>
    <t>20327</t>
  </si>
  <si>
    <t>San Pedro Tapanatepec</t>
  </si>
  <si>
    <t>20-328</t>
  </si>
  <si>
    <t>20328</t>
  </si>
  <si>
    <t>San Pedro Taviche</t>
  </si>
  <si>
    <t>20-329</t>
  </si>
  <si>
    <t>20329</t>
  </si>
  <si>
    <t>San Pedro Teozacoalco</t>
  </si>
  <si>
    <t>20-330</t>
  </si>
  <si>
    <t>20330</t>
  </si>
  <si>
    <t>San Pedro Teutila</t>
  </si>
  <si>
    <t>20-331</t>
  </si>
  <si>
    <t>20331</t>
  </si>
  <si>
    <t>San Pedro Tidaá</t>
  </si>
  <si>
    <t>20-332</t>
  </si>
  <si>
    <t>20332</t>
  </si>
  <si>
    <t>San Pedro Topiltepec</t>
  </si>
  <si>
    <t>20-333</t>
  </si>
  <si>
    <t>20333</t>
  </si>
  <si>
    <t>San Pedro Totolápam</t>
  </si>
  <si>
    <t>20-334</t>
  </si>
  <si>
    <t>20334</t>
  </si>
  <si>
    <t>Villa de Tututepec de Melchor Ocampo</t>
  </si>
  <si>
    <t>20-335</t>
  </si>
  <si>
    <t>20335</t>
  </si>
  <si>
    <t>San Pedro Yaneri</t>
  </si>
  <si>
    <t>20-336</t>
  </si>
  <si>
    <t>20336</t>
  </si>
  <si>
    <t>San Pedro Yólox</t>
  </si>
  <si>
    <t>20-337</t>
  </si>
  <si>
    <t>20337</t>
  </si>
  <si>
    <t>San Pedro y San Pablo Ayutla</t>
  </si>
  <si>
    <t>20-338</t>
  </si>
  <si>
    <t>20338</t>
  </si>
  <si>
    <t>Villa de Etla</t>
  </si>
  <si>
    <t>20-339</t>
  </si>
  <si>
    <t>20339</t>
  </si>
  <si>
    <t>San Pedro y San Pablo Teposcolula</t>
  </si>
  <si>
    <t>20-340</t>
  </si>
  <si>
    <t>20340</t>
  </si>
  <si>
    <t>San Pedro y San Pablo Tequixtepec</t>
  </si>
  <si>
    <t>20-341</t>
  </si>
  <si>
    <t>20341</t>
  </si>
  <si>
    <t>San Pedro Yucunama</t>
  </si>
  <si>
    <t>20-342</t>
  </si>
  <si>
    <t>20342</t>
  </si>
  <si>
    <t>San Raymundo Jalpan</t>
  </si>
  <si>
    <t>20-343</t>
  </si>
  <si>
    <t>20343</t>
  </si>
  <si>
    <t>San Sebastián Abasolo</t>
  </si>
  <si>
    <t>20-344</t>
  </si>
  <si>
    <t>20344</t>
  </si>
  <si>
    <t>San Sebastián Coatlán</t>
  </si>
  <si>
    <t>20-345</t>
  </si>
  <si>
    <t>20345</t>
  </si>
  <si>
    <t>San Sebastián Ixcapa</t>
  </si>
  <si>
    <t>20-346</t>
  </si>
  <si>
    <t>20346</t>
  </si>
  <si>
    <t>San Sebastián Nicananduta</t>
  </si>
  <si>
    <t>20-347</t>
  </si>
  <si>
    <t>20347</t>
  </si>
  <si>
    <t>San Sebastián Río Hondo</t>
  </si>
  <si>
    <t>20-348</t>
  </si>
  <si>
    <t>20348</t>
  </si>
  <si>
    <t>San Sebastián Tecomaxtlahuaca</t>
  </si>
  <si>
    <t>20-349</t>
  </si>
  <si>
    <t>20349</t>
  </si>
  <si>
    <t>San Sebastián Teitipac</t>
  </si>
  <si>
    <t>20-350</t>
  </si>
  <si>
    <t>20350</t>
  </si>
  <si>
    <t>San Sebastián Tutla</t>
  </si>
  <si>
    <t>20-351</t>
  </si>
  <si>
    <t>20351</t>
  </si>
  <si>
    <t>San Simón Almolongas</t>
  </si>
  <si>
    <t>20-352</t>
  </si>
  <si>
    <t>20352</t>
  </si>
  <si>
    <t>San Simón Zahuatlán</t>
  </si>
  <si>
    <t>20-353</t>
  </si>
  <si>
    <t>20353</t>
  </si>
  <si>
    <t>Santa Ana</t>
  </si>
  <si>
    <t>20-354</t>
  </si>
  <si>
    <t>20354</t>
  </si>
  <si>
    <t>Santa Ana Ateixtlahuaca</t>
  </si>
  <si>
    <t>20-355</t>
  </si>
  <si>
    <t>20355</t>
  </si>
  <si>
    <t>Santa Ana Cuauhtémoc</t>
  </si>
  <si>
    <t>20-356</t>
  </si>
  <si>
    <t>20356</t>
  </si>
  <si>
    <t>Santa Ana del Valle</t>
  </si>
  <si>
    <t>20-357</t>
  </si>
  <si>
    <t>20357</t>
  </si>
  <si>
    <t>Santa Ana Tavela</t>
  </si>
  <si>
    <t>20-358</t>
  </si>
  <si>
    <t>20358</t>
  </si>
  <si>
    <t>Santa Ana Tlapacoyan</t>
  </si>
  <si>
    <t>20-359</t>
  </si>
  <si>
    <t>20359</t>
  </si>
  <si>
    <t>Santa Ana Yareni</t>
  </si>
  <si>
    <t>20-360</t>
  </si>
  <si>
    <t>20360</t>
  </si>
  <si>
    <t>Santa Ana Zegache</t>
  </si>
  <si>
    <t>20-361</t>
  </si>
  <si>
    <t>20361</t>
  </si>
  <si>
    <t>Santa Catalina Quierí</t>
  </si>
  <si>
    <t>20-362</t>
  </si>
  <si>
    <t>20362</t>
  </si>
  <si>
    <t>Santa Catarina Cuixtla</t>
  </si>
  <si>
    <t>20-363</t>
  </si>
  <si>
    <t>20363</t>
  </si>
  <si>
    <t>Santa Catarina Ixtepeji</t>
  </si>
  <si>
    <t>20-364</t>
  </si>
  <si>
    <t>20364</t>
  </si>
  <si>
    <t>Santa Catarina Juquila</t>
  </si>
  <si>
    <t>20-365</t>
  </si>
  <si>
    <t>20365</t>
  </si>
  <si>
    <t>Santa Catarina Lachatao</t>
  </si>
  <si>
    <t>20-366</t>
  </si>
  <si>
    <t>20366</t>
  </si>
  <si>
    <t>Santa Catarina Loxicha</t>
  </si>
  <si>
    <t>20-367</t>
  </si>
  <si>
    <t>20367</t>
  </si>
  <si>
    <t>Santa Catarina Mechoacán</t>
  </si>
  <si>
    <t>20-368</t>
  </si>
  <si>
    <t>20368</t>
  </si>
  <si>
    <t>Santa Catarina Minas</t>
  </si>
  <si>
    <t>20-369</t>
  </si>
  <si>
    <t>20369</t>
  </si>
  <si>
    <t>Santa Catarina Quiané</t>
  </si>
  <si>
    <t>20-370</t>
  </si>
  <si>
    <t>20370</t>
  </si>
  <si>
    <t>Santa Catarina Tayata</t>
  </si>
  <si>
    <t>20-371</t>
  </si>
  <si>
    <t>20371</t>
  </si>
  <si>
    <t>Santa Catarina Ticuá</t>
  </si>
  <si>
    <t>20-372</t>
  </si>
  <si>
    <t>20372</t>
  </si>
  <si>
    <t>Santa Catarina Yosonotú</t>
  </si>
  <si>
    <t>20-373</t>
  </si>
  <si>
    <t>20373</t>
  </si>
  <si>
    <t>Santa Catarina Zapoquila</t>
  </si>
  <si>
    <t>20-374</t>
  </si>
  <si>
    <t>20374</t>
  </si>
  <si>
    <t>Santa Cruz Acatepec</t>
  </si>
  <si>
    <t>20-375</t>
  </si>
  <si>
    <t>20375</t>
  </si>
  <si>
    <t>Santa Cruz Amilpas</t>
  </si>
  <si>
    <t>20-376</t>
  </si>
  <si>
    <t>20376</t>
  </si>
  <si>
    <t>Santa Cruz de Bravo</t>
  </si>
  <si>
    <t>20-377</t>
  </si>
  <si>
    <t>20377</t>
  </si>
  <si>
    <t>Santa Cruz Itundujia</t>
  </si>
  <si>
    <t>20-378</t>
  </si>
  <si>
    <t>20378</t>
  </si>
  <si>
    <t>Santa Cruz Mixtepec</t>
  </si>
  <si>
    <t>20-379</t>
  </si>
  <si>
    <t>20379</t>
  </si>
  <si>
    <t>Santa Cruz Nundaco</t>
  </si>
  <si>
    <t>20-380</t>
  </si>
  <si>
    <t>20380</t>
  </si>
  <si>
    <t>Santa Cruz Papalutla</t>
  </si>
  <si>
    <t>20-381</t>
  </si>
  <si>
    <t>20381</t>
  </si>
  <si>
    <t>Santa Cruz Tacache de Mina</t>
  </si>
  <si>
    <t>20-382</t>
  </si>
  <si>
    <t>20382</t>
  </si>
  <si>
    <t>Santa Cruz Tacahua</t>
  </si>
  <si>
    <t>20-383</t>
  </si>
  <si>
    <t>20383</t>
  </si>
  <si>
    <t>Santa Cruz Tayata</t>
  </si>
  <si>
    <t>20-384</t>
  </si>
  <si>
    <t>20384</t>
  </si>
  <si>
    <t>Santa Cruz Xitla</t>
  </si>
  <si>
    <t>20-385</t>
  </si>
  <si>
    <t>20385</t>
  </si>
  <si>
    <t>Santa Cruz Xoxocotlán</t>
  </si>
  <si>
    <t>20-386</t>
  </si>
  <si>
    <t>20386</t>
  </si>
  <si>
    <t>Santa Cruz Zenzontepec</t>
  </si>
  <si>
    <t>20-387</t>
  </si>
  <si>
    <t>20387</t>
  </si>
  <si>
    <t>Santa Gertrudis</t>
  </si>
  <si>
    <t>20-388</t>
  </si>
  <si>
    <t>20388</t>
  </si>
  <si>
    <t>Santa Inés del Monte</t>
  </si>
  <si>
    <t>20-389</t>
  </si>
  <si>
    <t>20389</t>
  </si>
  <si>
    <t>Santa Inés Yatzeche</t>
  </si>
  <si>
    <t>20-390</t>
  </si>
  <si>
    <t>20390</t>
  </si>
  <si>
    <t>Santa Lucía del Camino</t>
  </si>
  <si>
    <t>20-391</t>
  </si>
  <si>
    <t>20391</t>
  </si>
  <si>
    <t>Santa Lucía Miahuatlán</t>
  </si>
  <si>
    <t>20-392</t>
  </si>
  <si>
    <t>20392</t>
  </si>
  <si>
    <t>Santa Lucía Monteverde</t>
  </si>
  <si>
    <t>20-393</t>
  </si>
  <si>
    <t>20393</t>
  </si>
  <si>
    <t>Santa Lucía Ocotlán</t>
  </si>
  <si>
    <t>20-394</t>
  </si>
  <si>
    <t>20394</t>
  </si>
  <si>
    <t>Santa María Alotepec</t>
  </si>
  <si>
    <t>20-395</t>
  </si>
  <si>
    <t>20395</t>
  </si>
  <si>
    <t>Santa María Apazco</t>
  </si>
  <si>
    <t>20-396</t>
  </si>
  <si>
    <t>20396</t>
  </si>
  <si>
    <t>Santa María la Asunción</t>
  </si>
  <si>
    <t>20-397</t>
  </si>
  <si>
    <t>20397</t>
  </si>
  <si>
    <t>Heroica Ciudad de Tlaxiaco</t>
  </si>
  <si>
    <t>20-398</t>
  </si>
  <si>
    <t>20398</t>
  </si>
  <si>
    <t>Ayoquezco de Aldama</t>
  </si>
  <si>
    <t>20-399</t>
  </si>
  <si>
    <t>20399</t>
  </si>
  <si>
    <t>Santa María Atzompa</t>
  </si>
  <si>
    <t>20-400</t>
  </si>
  <si>
    <t>20400</t>
  </si>
  <si>
    <t>Santa María Camotlán</t>
  </si>
  <si>
    <t>20-401</t>
  </si>
  <si>
    <t>20401</t>
  </si>
  <si>
    <t>Santa María Colotepec</t>
  </si>
  <si>
    <t>20-402</t>
  </si>
  <si>
    <t>20402</t>
  </si>
  <si>
    <t>Santa María Cortijo</t>
  </si>
  <si>
    <t>20-403</t>
  </si>
  <si>
    <t>20403</t>
  </si>
  <si>
    <t>Santa María Coyotepec</t>
  </si>
  <si>
    <t>20-404</t>
  </si>
  <si>
    <t>20404</t>
  </si>
  <si>
    <t>Santa María Chachoápam</t>
  </si>
  <si>
    <t>20-405</t>
  </si>
  <si>
    <t>20405</t>
  </si>
  <si>
    <t>Villa de Chilapa de Díaz</t>
  </si>
  <si>
    <t>20-406</t>
  </si>
  <si>
    <t>20406</t>
  </si>
  <si>
    <t>Santa María Chilchotla</t>
  </si>
  <si>
    <t>20-407</t>
  </si>
  <si>
    <t>20407</t>
  </si>
  <si>
    <t>Santa María Chimalapa</t>
  </si>
  <si>
    <t>20-408</t>
  </si>
  <si>
    <t>20408</t>
  </si>
  <si>
    <t>Santa María del Rosario</t>
  </si>
  <si>
    <t>20-409</t>
  </si>
  <si>
    <t>20409</t>
  </si>
  <si>
    <t>Santa María del Tule</t>
  </si>
  <si>
    <t>20-410</t>
  </si>
  <si>
    <t>20410</t>
  </si>
  <si>
    <t>Santa María Ecatepec</t>
  </si>
  <si>
    <t>20-411</t>
  </si>
  <si>
    <t>20411</t>
  </si>
  <si>
    <t>Santa María Guelacé</t>
  </si>
  <si>
    <t>20-412</t>
  </si>
  <si>
    <t>20412</t>
  </si>
  <si>
    <t>Santa María Guienagati</t>
  </si>
  <si>
    <t>20-413</t>
  </si>
  <si>
    <t>20413</t>
  </si>
  <si>
    <t>Santa María Huatulco</t>
  </si>
  <si>
    <t>20-414</t>
  </si>
  <si>
    <t>20414</t>
  </si>
  <si>
    <t>Santa María Huazolotitlán</t>
  </si>
  <si>
    <t>20-415</t>
  </si>
  <si>
    <t>20415</t>
  </si>
  <si>
    <t>Santa María Ipalapa</t>
  </si>
  <si>
    <t>20-416</t>
  </si>
  <si>
    <t>20416</t>
  </si>
  <si>
    <t>Santa María Ixcatlán</t>
  </si>
  <si>
    <t>20-417</t>
  </si>
  <si>
    <t>20417</t>
  </si>
  <si>
    <t>Santa María Jacatepec</t>
  </si>
  <si>
    <t>20-418</t>
  </si>
  <si>
    <t>20418</t>
  </si>
  <si>
    <t>Santa María Jalapa del Marqués</t>
  </si>
  <si>
    <t>20-419</t>
  </si>
  <si>
    <t>20419</t>
  </si>
  <si>
    <t>Santa María Jaltianguis</t>
  </si>
  <si>
    <t>20-420</t>
  </si>
  <si>
    <t>20420</t>
  </si>
  <si>
    <t>Santa María Lachixío</t>
  </si>
  <si>
    <t>20-421</t>
  </si>
  <si>
    <t>20421</t>
  </si>
  <si>
    <t>Santa María Mixtequilla</t>
  </si>
  <si>
    <t>20-422</t>
  </si>
  <si>
    <t>20422</t>
  </si>
  <si>
    <t>Santa María Nativitas</t>
  </si>
  <si>
    <t>20-423</t>
  </si>
  <si>
    <t>20423</t>
  </si>
  <si>
    <t>Santa María Nduayaco</t>
  </si>
  <si>
    <t>20-424</t>
  </si>
  <si>
    <t>20424</t>
  </si>
  <si>
    <t>Santa María Ozolotepec</t>
  </si>
  <si>
    <t>20-425</t>
  </si>
  <si>
    <t>20425</t>
  </si>
  <si>
    <t>Santa María Pápalo</t>
  </si>
  <si>
    <t>20-426</t>
  </si>
  <si>
    <t>20426</t>
  </si>
  <si>
    <t>Santa María Peñoles</t>
  </si>
  <si>
    <t>20-427</t>
  </si>
  <si>
    <t>20427</t>
  </si>
  <si>
    <t>Santa María Petapa</t>
  </si>
  <si>
    <t>20-428</t>
  </si>
  <si>
    <t>20428</t>
  </si>
  <si>
    <t>Santa María Quiegolani</t>
  </si>
  <si>
    <t>20-429</t>
  </si>
  <si>
    <t>20429</t>
  </si>
  <si>
    <t>Santa María Sola</t>
  </si>
  <si>
    <t>20-430</t>
  </si>
  <si>
    <t>20430</t>
  </si>
  <si>
    <t>Santa María Tataltepec</t>
  </si>
  <si>
    <t>20-431</t>
  </si>
  <si>
    <t>20431</t>
  </si>
  <si>
    <t>Santa María Tecomavaca</t>
  </si>
  <si>
    <t>20-432</t>
  </si>
  <si>
    <t>20432</t>
  </si>
  <si>
    <t>Santa María Temaxcalapa</t>
  </si>
  <si>
    <t>20-433</t>
  </si>
  <si>
    <t>20433</t>
  </si>
  <si>
    <t>Santa María Temaxcaltepec</t>
  </si>
  <si>
    <t>20-434</t>
  </si>
  <si>
    <t>20434</t>
  </si>
  <si>
    <t>Santa María Teopoxco</t>
  </si>
  <si>
    <t>20-435</t>
  </si>
  <si>
    <t>20435</t>
  </si>
  <si>
    <t>Santa María Tepantlali</t>
  </si>
  <si>
    <t>20-436</t>
  </si>
  <si>
    <t>20436</t>
  </si>
  <si>
    <t>Santa María Texcatitlán</t>
  </si>
  <si>
    <t>20-437</t>
  </si>
  <si>
    <t>20437</t>
  </si>
  <si>
    <t>Santa María Tlahuitoltepec</t>
  </si>
  <si>
    <t>20-438</t>
  </si>
  <si>
    <t>20438</t>
  </si>
  <si>
    <t>Santa María Tlalixtac</t>
  </si>
  <si>
    <t>20-439</t>
  </si>
  <si>
    <t>20439</t>
  </si>
  <si>
    <t>Santa María Tonameca</t>
  </si>
  <si>
    <t>20-440</t>
  </si>
  <si>
    <t>20440</t>
  </si>
  <si>
    <t>Santa María Totolapilla</t>
  </si>
  <si>
    <t>20-441</t>
  </si>
  <si>
    <t>20441</t>
  </si>
  <si>
    <t>Santa María Xadani</t>
  </si>
  <si>
    <t>20-442</t>
  </si>
  <si>
    <t>20442</t>
  </si>
  <si>
    <t>Santa María Yalina</t>
  </si>
  <si>
    <t>20-443</t>
  </si>
  <si>
    <t>20443</t>
  </si>
  <si>
    <t>Santa María Yavesía</t>
  </si>
  <si>
    <t>20-444</t>
  </si>
  <si>
    <t>20444</t>
  </si>
  <si>
    <t>Santa María Yolotepec</t>
  </si>
  <si>
    <t>20-445</t>
  </si>
  <si>
    <t>20445</t>
  </si>
  <si>
    <t>Santa María Yosoyúa</t>
  </si>
  <si>
    <t>20-446</t>
  </si>
  <si>
    <t>20446</t>
  </si>
  <si>
    <t>Santa María Yucuhiti</t>
  </si>
  <si>
    <t>20-447</t>
  </si>
  <si>
    <t>20447</t>
  </si>
  <si>
    <t>Santa María Zacatepec</t>
  </si>
  <si>
    <t>20-448</t>
  </si>
  <si>
    <t>20448</t>
  </si>
  <si>
    <t>Santa María Zaniza</t>
  </si>
  <si>
    <t>20-449</t>
  </si>
  <si>
    <t>20449</t>
  </si>
  <si>
    <t>Santa María Zoquitlán</t>
  </si>
  <si>
    <t>20-450</t>
  </si>
  <si>
    <t>20450</t>
  </si>
  <si>
    <t>Santiago Amoltepec</t>
  </si>
  <si>
    <t>20-451</t>
  </si>
  <si>
    <t>20451</t>
  </si>
  <si>
    <t>Santiago Apoala</t>
  </si>
  <si>
    <t>20-452</t>
  </si>
  <si>
    <t>20452</t>
  </si>
  <si>
    <t>Santiago Apóstol</t>
  </si>
  <si>
    <t>20-453</t>
  </si>
  <si>
    <t>20453</t>
  </si>
  <si>
    <t>Santiago Astata</t>
  </si>
  <si>
    <t>20-454</t>
  </si>
  <si>
    <t>20454</t>
  </si>
  <si>
    <t>Santiago Atitlán</t>
  </si>
  <si>
    <t>20-455</t>
  </si>
  <si>
    <t>20455</t>
  </si>
  <si>
    <t>Santiago Ayuquililla</t>
  </si>
  <si>
    <t>20-456</t>
  </si>
  <si>
    <t>20456</t>
  </si>
  <si>
    <t>Santiago Cacaloxtepec</t>
  </si>
  <si>
    <t>20-457</t>
  </si>
  <si>
    <t>20457</t>
  </si>
  <si>
    <t>Santiago Camotlán</t>
  </si>
  <si>
    <t>20-458</t>
  </si>
  <si>
    <t>20458</t>
  </si>
  <si>
    <t>Santiago Comaltepec</t>
  </si>
  <si>
    <t>20-459</t>
  </si>
  <si>
    <t>20459</t>
  </si>
  <si>
    <t>Santiago Chazumba</t>
  </si>
  <si>
    <t>20-460</t>
  </si>
  <si>
    <t>20460</t>
  </si>
  <si>
    <t>Santiago Choápam</t>
  </si>
  <si>
    <t>20-461</t>
  </si>
  <si>
    <t>20461</t>
  </si>
  <si>
    <t>Santiago del Río</t>
  </si>
  <si>
    <t>20-462</t>
  </si>
  <si>
    <t>20462</t>
  </si>
  <si>
    <t>Santiago Huajolotitlán</t>
  </si>
  <si>
    <t>20-463</t>
  </si>
  <si>
    <t>20463</t>
  </si>
  <si>
    <t>Santiago Huauclilla</t>
  </si>
  <si>
    <t>20-464</t>
  </si>
  <si>
    <t>20464</t>
  </si>
  <si>
    <t>Santiago Ihuitlán Plumas</t>
  </si>
  <si>
    <t>20-465</t>
  </si>
  <si>
    <t>20465</t>
  </si>
  <si>
    <t>Santiago Ixcuintepec</t>
  </si>
  <si>
    <t>20-466</t>
  </si>
  <si>
    <t>20466</t>
  </si>
  <si>
    <t>Santiago Ixtayutla</t>
  </si>
  <si>
    <t>20-467</t>
  </si>
  <si>
    <t>20467</t>
  </si>
  <si>
    <t>Santiago Jamiltepec</t>
  </si>
  <si>
    <t>20-468</t>
  </si>
  <si>
    <t>20468</t>
  </si>
  <si>
    <t>Santiago Jocotepec</t>
  </si>
  <si>
    <t>20-469</t>
  </si>
  <si>
    <t>20469</t>
  </si>
  <si>
    <t>Santiago Juxtlahuaca</t>
  </si>
  <si>
    <t>20-470</t>
  </si>
  <si>
    <t>20470</t>
  </si>
  <si>
    <t>Santiago Lachiguiri</t>
  </si>
  <si>
    <t>20-471</t>
  </si>
  <si>
    <t>20471</t>
  </si>
  <si>
    <t>Santiago Lalopa</t>
  </si>
  <si>
    <t>20-472</t>
  </si>
  <si>
    <t>20472</t>
  </si>
  <si>
    <t>Santiago Laollaga</t>
  </si>
  <si>
    <t>20-473</t>
  </si>
  <si>
    <t>20473</t>
  </si>
  <si>
    <t>Santiago Laxopa</t>
  </si>
  <si>
    <t>20-474</t>
  </si>
  <si>
    <t>20474</t>
  </si>
  <si>
    <t>Santiago Llano Grande</t>
  </si>
  <si>
    <t>20-475</t>
  </si>
  <si>
    <t>20475</t>
  </si>
  <si>
    <t>Santiago Matatlán</t>
  </si>
  <si>
    <t>20-476</t>
  </si>
  <si>
    <t>20476</t>
  </si>
  <si>
    <t>Santiago Miltepec</t>
  </si>
  <si>
    <t>20-477</t>
  </si>
  <si>
    <t>20477</t>
  </si>
  <si>
    <t>Santiago Minas</t>
  </si>
  <si>
    <t>20-478</t>
  </si>
  <si>
    <t>20478</t>
  </si>
  <si>
    <t>Santiago Nacaltepec</t>
  </si>
  <si>
    <t>20-479</t>
  </si>
  <si>
    <t>20479</t>
  </si>
  <si>
    <t>Santiago Nejapilla</t>
  </si>
  <si>
    <t>20-480</t>
  </si>
  <si>
    <t>20480</t>
  </si>
  <si>
    <t>Santiago Nundiche</t>
  </si>
  <si>
    <t>20-481</t>
  </si>
  <si>
    <t>20481</t>
  </si>
  <si>
    <t>Santiago Nuyoó</t>
  </si>
  <si>
    <t>20-482</t>
  </si>
  <si>
    <t>20482</t>
  </si>
  <si>
    <t>Santiago Pinotepa Nacional</t>
  </si>
  <si>
    <t>20-483</t>
  </si>
  <si>
    <t>20483</t>
  </si>
  <si>
    <t>Santiago Suchilquitongo</t>
  </si>
  <si>
    <t>20-484</t>
  </si>
  <si>
    <t>20484</t>
  </si>
  <si>
    <t>Santiago Tamazola</t>
  </si>
  <si>
    <t>20-485</t>
  </si>
  <si>
    <t>20485</t>
  </si>
  <si>
    <t>Santiago Tapextla</t>
  </si>
  <si>
    <t>20-486</t>
  </si>
  <si>
    <t>20486</t>
  </si>
  <si>
    <t>Villa Tejúpam de la Unión</t>
  </si>
  <si>
    <t>20-487</t>
  </si>
  <si>
    <t>20487</t>
  </si>
  <si>
    <t>Santiago Tenango</t>
  </si>
  <si>
    <t>20-488</t>
  </si>
  <si>
    <t>20488</t>
  </si>
  <si>
    <t>Santiago Tepetlapa</t>
  </si>
  <si>
    <t>20-489</t>
  </si>
  <si>
    <t>20489</t>
  </si>
  <si>
    <t>Santiago Tetepec</t>
  </si>
  <si>
    <t>20-490</t>
  </si>
  <si>
    <t>20490</t>
  </si>
  <si>
    <t>Santiago Texcalcingo</t>
  </si>
  <si>
    <t>20-491</t>
  </si>
  <si>
    <t>20491</t>
  </si>
  <si>
    <t>Santiago Textitlán</t>
  </si>
  <si>
    <t>20-492</t>
  </si>
  <si>
    <t>20492</t>
  </si>
  <si>
    <t>Santiago Tilantongo</t>
  </si>
  <si>
    <t>20-493</t>
  </si>
  <si>
    <t>20493</t>
  </si>
  <si>
    <t>Santiago Tillo</t>
  </si>
  <si>
    <t>20-494</t>
  </si>
  <si>
    <t>20494</t>
  </si>
  <si>
    <t>Santiago Tlazoyaltepec</t>
  </si>
  <si>
    <t>20-495</t>
  </si>
  <si>
    <t>20495</t>
  </si>
  <si>
    <t>Santiago Xanica</t>
  </si>
  <si>
    <t>20-496</t>
  </si>
  <si>
    <t>20496</t>
  </si>
  <si>
    <t>Santiago Xiacuí</t>
  </si>
  <si>
    <t>20-497</t>
  </si>
  <si>
    <t>20497</t>
  </si>
  <si>
    <t>Santiago Yaitepec</t>
  </si>
  <si>
    <t>20-498</t>
  </si>
  <si>
    <t>20498</t>
  </si>
  <si>
    <t>Santiago Yaveo</t>
  </si>
  <si>
    <t>20-499</t>
  </si>
  <si>
    <t>20499</t>
  </si>
  <si>
    <t>Santiago Yolomécatl</t>
  </si>
  <si>
    <t>20-500</t>
  </si>
  <si>
    <t>20500</t>
  </si>
  <si>
    <t>Santiago Yosondúa</t>
  </si>
  <si>
    <t>20-501</t>
  </si>
  <si>
    <t>20501</t>
  </si>
  <si>
    <t>Santiago Yucuyachi</t>
  </si>
  <si>
    <t>20-502</t>
  </si>
  <si>
    <t>20502</t>
  </si>
  <si>
    <t>Santiago Zacatepec</t>
  </si>
  <si>
    <t>20-503</t>
  </si>
  <si>
    <t>20503</t>
  </si>
  <si>
    <t>Santiago Zoochila</t>
  </si>
  <si>
    <t>20-504</t>
  </si>
  <si>
    <t>20504</t>
  </si>
  <si>
    <t>Nuevo Zoquiápam</t>
  </si>
  <si>
    <t>20-505</t>
  </si>
  <si>
    <t>20505</t>
  </si>
  <si>
    <t>Santo Domingo Ingenio</t>
  </si>
  <si>
    <t>20-506</t>
  </si>
  <si>
    <t>20506</t>
  </si>
  <si>
    <t>Santo Domingo Albarradas</t>
  </si>
  <si>
    <t>20-507</t>
  </si>
  <si>
    <t>20507</t>
  </si>
  <si>
    <t>Santo Domingo Armenta</t>
  </si>
  <si>
    <t>20-508</t>
  </si>
  <si>
    <t>20508</t>
  </si>
  <si>
    <t>Santo Domingo Chihuitán</t>
  </si>
  <si>
    <t>20-509</t>
  </si>
  <si>
    <t>20509</t>
  </si>
  <si>
    <t>Santo Domingo de Morelos</t>
  </si>
  <si>
    <t>20-510</t>
  </si>
  <si>
    <t>20510</t>
  </si>
  <si>
    <t>Santo Domingo Ixcatlán</t>
  </si>
  <si>
    <t>20-511</t>
  </si>
  <si>
    <t>20511</t>
  </si>
  <si>
    <t>Santo Domingo Nuxaá</t>
  </si>
  <si>
    <t>20-512</t>
  </si>
  <si>
    <t>20512</t>
  </si>
  <si>
    <t>Santo Domingo Ozolotepec</t>
  </si>
  <si>
    <t>20-513</t>
  </si>
  <si>
    <t>20513</t>
  </si>
  <si>
    <t>Santo Domingo Petapa</t>
  </si>
  <si>
    <t>20-514</t>
  </si>
  <si>
    <t>20514</t>
  </si>
  <si>
    <t>Santo Domingo Roayaga</t>
  </si>
  <si>
    <t>20-515</t>
  </si>
  <si>
    <t>20515</t>
  </si>
  <si>
    <t>Santo Domingo Tehuantepec</t>
  </si>
  <si>
    <t>20-516</t>
  </si>
  <si>
    <t>20516</t>
  </si>
  <si>
    <t>Santo Domingo Teojomulco</t>
  </si>
  <si>
    <t>20-517</t>
  </si>
  <si>
    <t>20517</t>
  </si>
  <si>
    <t>Santo Domingo Tepuxtepec</t>
  </si>
  <si>
    <t>20-518</t>
  </si>
  <si>
    <t>20518</t>
  </si>
  <si>
    <t>Santo Domingo Tlatayápam</t>
  </si>
  <si>
    <t>20-519</t>
  </si>
  <si>
    <t>20519</t>
  </si>
  <si>
    <t>Santo Domingo Tomaltepec</t>
  </si>
  <si>
    <t>20-520</t>
  </si>
  <si>
    <t>20520</t>
  </si>
  <si>
    <t>Santo Domingo Tonalá</t>
  </si>
  <si>
    <t>20-521</t>
  </si>
  <si>
    <t>20521</t>
  </si>
  <si>
    <t>Santo Domingo Tonaltepec</t>
  </si>
  <si>
    <t>20-522</t>
  </si>
  <si>
    <t>20522</t>
  </si>
  <si>
    <t>Santo Domingo Xagacía</t>
  </si>
  <si>
    <t>20-523</t>
  </si>
  <si>
    <t>20523</t>
  </si>
  <si>
    <t>Santo Domingo Yanhuitlán</t>
  </si>
  <si>
    <t>20-524</t>
  </si>
  <si>
    <t>20524</t>
  </si>
  <si>
    <t>Santo Domingo Yodohino</t>
  </si>
  <si>
    <t>20-525</t>
  </si>
  <si>
    <t>20525</t>
  </si>
  <si>
    <t>Santo Domingo Zanatepec</t>
  </si>
  <si>
    <t>20-526</t>
  </si>
  <si>
    <t>20526</t>
  </si>
  <si>
    <t>Santos Reyes Nopala</t>
  </si>
  <si>
    <t>20-527</t>
  </si>
  <si>
    <t>20527</t>
  </si>
  <si>
    <t>Santos Reyes Pápalo</t>
  </si>
  <si>
    <t>20-528</t>
  </si>
  <si>
    <t>20528</t>
  </si>
  <si>
    <t>Santos Reyes Tepejillo</t>
  </si>
  <si>
    <t>20-529</t>
  </si>
  <si>
    <t>20529</t>
  </si>
  <si>
    <t>Santos Reyes Yucuná</t>
  </si>
  <si>
    <t>20-530</t>
  </si>
  <si>
    <t>20530</t>
  </si>
  <si>
    <t>Santo Tomás Jalieza</t>
  </si>
  <si>
    <t>20-531</t>
  </si>
  <si>
    <t>20531</t>
  </si>
  <si>
    <t>Santo Tomás Mazaltepec</t>
  </si>
  <si>
    <t>20-532</t>
  </si>
  <si>
    <t>20532</t>
  </si>
  <si>
    <t>Santo Tomás Ocotepec</t>
  </si>
  <si>
    <t>20-533</t>
  </si>
  <si>
    <t>20533</t>
  </si>
  <si>
    <t>Santo Tomás Tamazulapan</t>
  </si>
  <si>
    <t>20-534</t>
  </si>
  <si>
    <t>20534</t>
  </si>
  <si>
    <t>San Vicente Coatlán</t>
  </si>
  <si>
    <t>20-535</t>
  </si>
  <si>
    <t>20535</t>
  </si>
  <si>
    <t>San Vicente Lachixío</t>
  </si>
  <si>
    <t>20-536</t>
  </si>
  <si>
    <t>20536</t>
  </si>
  <si>
    <t>San Vicente Nuñú</t>
  </si>
  <si>
    <t>20-537</t>
  </si>
  <si>
    <t>20537</t>
  </si>
  <si>
    <t>Silacayoápam</t>
  </si>
  <si>
    <t>20-538</t>
  </si>
  <si>
    <t>20538</t>
  </si>
  <si>
    <t>Sitio de Xitlapehua</t>
  </si>
  <si>
    <t>20-539</t>
  </si>
  <si>
    <t>20539</t>
  </si>
  <si>
    <t>Soledad Etla</t>
  </si>
  <si>
    <t>20-540</t>
  </si>
  <si>
    <t>20540</t>
  </si>
  <si>
    <t>Villa de Tamazulápam del Progreso</t>
  </si>
  <si>
    <t>20-541</t>
  </si>
  <si>
    <t>20541</t>
  </si>
  <si>
    <t>Tanetze de Zaragoza</t>
  </si>
  <si>
    <t>20-542</t>
  </si>
  <si>
    <t>20542</t>
  </si>
  <si>
    <t>Taniche</t>
  </si>
  <si>
    <t>20-543</t>
  </si>
  <si>
    <t>20543</t>
  </si>
  <si>
    <t>Tataltepec de Valdés</t>
  </si>
  <si>
    <t>20-544</t>
  </si>
  <si>
    <t>20544</t>
  </si>
  <si>
    <t>Teococuilco de Marcos Pérez</t>
  </si>
  <si>
    <t>20-545</t>
  </si>
  <si>
    <t>20545</t>
  </si>
  <si>
    <t>Teotitlán de Flores Magón</t>
  </si>
  <si>
    <t>20-546</t>
  </si>
  <si>
    <t>20546</t>
  </si>
  <si>
    <t>Teotitlán del Valle</t>
  </si>
  <si>
    <t>20-547</t>
  </si>
  <si>
    <t>20547</t>
  </si>
  <si>
    <t>Teotongo</t>
  </si>
  <si>
    <t>20-548</t>
  </si>
  <si>
    <t>20548</t>
  </si>
  <si>
    <t>Tepelmeme Villa de Morelos</t>
  </si>
  <si>
    <t>20-549</t>
  </si>
  <si>
    <t>20549</t>
  </si>
  <si>
    <t>Heroica Villa Tezoatlán de Segura y Luna, Cuna de la Independencia de Oaxaca</t>
  </si>
  <si>
    <t>20-550</t>
  </si>
  <si>
    <t>20550</t>
  </si>
  <si>
    <t>San Jerónimo Tlacochahuaya</t>
  </si>
  <si>
    <t>20-551</t>
  </si>
  <si>
    <t>20551</t>
  </si>
  <si>
    <t>Tlacolula de Matamoros</t>
  </si>
  <si>
    <t>20-552</t>
  </si>
  <si>
    <t>20552</t>
  </si>
  <si>
    <t>Tlacotepec Plumas</t>
  </si>
  <si>
    <t>20-553</t>
  </si>
  <si>
    <t>20553</t>
  </si>
  <si>
    <t>Tlalixtac de Cabrera</t>
  </si>
  <si>
    <t>20-554</t>
  </si>
  <si>
    <t>20554</t>
  </si>
  <si>
    <t>Totontepec Villa de Morelos</t>
  </si>
  <si>
    <t>20-555</t>
  </si>
  <si>
    <t>20555</t>
  </si>
  <si>
    <t>Trinidad Zaachila</t>
  </si>
  <si>
    <t>20-556</t>
  </si>
  <si>
    <t>20556</t>
  </si>
  <si>
    <t>La Trinidad Vista Hermosa</t>
  </si>
  <si>
    <t>20-557</t>
  </si>
  <si>
    <t>20557</t>
  </si>
  <si>
    <t>Unión Hidalgo</t>
  </si>
  <si>
    <t>20-558</t>
  </si>
  <si>
    <t>20558</t>
  </si>
  <si>
    <t>Valerio Trujano</t>
  </si>
  <si>
    <t>20-559</t>
  </si>
  <si>
    <t>20559</t>
  </si>
  <si>
    <t>San Juan Bautista Valle Nacional</t>
  </si>
  <si>
    <t>20-560</t>
  </si>
  <si>
    <t>20560</t>
  </si>
  <si>
    <t>Villa Díaz Ordaz</t>
  </si>
  <si>
    <t>20-561</t>
  </si>
  <si>
    <t>20561</t>
  </si>
  <si>
    <t>Yaxe</t>
  </si>
  <si>
    <t>20-562</t>
  </si>
  <si>
    <t>20562</t>
  </si>
  <si>
    <t>Magdalena Yodocono de Porfirio Díaz</t>
  </si>
  <si>
    <t>20-563</t>
  </si>
  <si>
    <t>20563</t>
  </si>
  <si>
    <t>Yogana</t>
  </si>
  <si>
    <t>20-564</t>
  </si>
  <si>
    <t>20564</t>
  </si>
  <si>
    <t>Yutanduchi de Guerrero</t>
  </si>
  <si>
    <t>20-565</t>
  </si>
  <si>
    <t>20565</t>
  </si>
  <si>
    <t>Villa de Zaachila</t>
  </si>
  <si>
    <t>20-566</t>
  </si>
  <si>
    <t>20566</t>
  </si>
  <si>
    <t>San Mateo Yucutindó</t>
  </si>
  <si>
    <t>20-567</t>
  </si>
  <si>
    <t>20567</t>
  </si>
  <si>
    <t>Zapotitlán Lagunas</t>
  </si>
  <si>
    <t>20-568</t>
  </si>
  <si>
    <t>20568</t>
  </si>
  <si>
    <t>Zapotitlán Palmas</t>
  </si>
  <si>
    <t>20-569</t>
  </si>
  <si>
    <t>20569</t>
  </si>
  <si>
    <t>Santa Inés de Zaragoza</t>
  </si>
  <si>
    <t>20-570</t>
  </si>
  <si>
    <t>20570</t>
  </si>
  <si>
    <t>Zimatlán de Álvarez</t>
  </si>
  <si>
    <t>21-1</t>
  </si>
  <si>
    <t>21</t>
  </si>
  <si>
    <t>21001</t>
  </si>
  <si>
    <t>Acajete</t>
  </si>
  <si>
    <t>21-2</t>
  </si>
  <si>
    <t>21002</t>
  </si>
  <si>
    <t>Acateno</t>
  </si>
  <si>
    <t>21-3</t>
  </si>
  <si>
    <t>21003</t>
  </si>
  <si>
    <t>21-4</t>
  </si>
  <si>
    <t>21004</t>
  </si>
  <si>
    <t>Acatzingo</t>
  </si>
  <si>
    <t>21-5</t>
  </si>
  <si>
    <t>21005</t>
  </si>
  <si>
    <t>Acteopan</t>
  </si>
  <si>
    <t>21-6</t>
  </si>
  <si>
    <t>21006</t>
  </si>
  <si>
    <t>21-7</t>
  </si>
  <si>
    <t>21007</t>
  </si>
  <si>
    <t>Ahuatlán</t>
  </si>
  <si>
    <t>21-8</t>
  </si>
  <si>
    <t>21008</t>
  </si>
  <si>
    <t>Ahuazotepec</t>
  </si>
  <si>
    <t>21-9</t>
  </si>
  <si>
    <t>21009</t>
  </si>
  <si>
    <t>Ahuehuetitla</t>
  </si>
  <si>
    <t>21-10</t>
  </si>
  <si>
    <t>21010</t>
  </si>
  <si>
    <t>Ajalpan</t>
  </si>
  <si>
    <t>21-11</t>
  </si>
  <si>
    <t>21011</t>
  </si>
  <si>
    <t>Albino Zertuche</t>
  </si>
  <si>
    <t>21-12</t>
  </si>
  <si>
    <t>21012</t>
  </si>
  <si>
    <t>Aljojuca</t>
  </si>
  <si>
    <t>21-13</t>
  </si>
  <si>
    <t>21013</t>
  </si>
  <si>
    <t>Altepexi</t>
  </si>
  <si>
    <t>21-14</t>
  </si>
  <si>
    <t>21014</t>
  </si>
  <si>
    <t>Amixtlán</t>
  </si>
  <si>
    <t>21-15</t>
  </si>
  <si>
    <t>21015</t>
  </si>
  <si>
    <t>Amozoc</t>
  </si>
  <si>
    <t>21-16</t>
  </si>
  <si>
    <t>21016</t>
  </si>
  <si>
    <t>Aquixtla</t>
  </si>
  <si>
    <t>21-17</t>
  </si>
  <si>
    <t>21017</t>
  </si>
  <si>
    <t>Atempan</t>
  </si>
  <si>
    <t>21-18</t>
  </si>
  <si>
    <t>21018</t>
  </si>
  <si>
    <t>Atexcal</t>
  </si>
  <si>
    <t>21-19</t>
  </si>
  <si>
    <t>21019</t>
  </si>
  <si>
    <t>Atlixco</t>
  </si>
  <si>
    <t>21-20</t>
  </si>
  <si>
    <t>21020</t>
  </si>
  <si>
    <t>Atoyatempan</t>
  </si>
  <si>
    <t>21-21</t>
  </si>
  <si>
    <t>21021</t>
  </si>
  <si>
    <t>Atzala</t>
  </si>
  <si>
    <t>21-22</t>
  </si>
  <si>
    <t>21022</t>
  </si>
  <si>
    <t>Atzitzihuacán</t>
  </si>
  <si>
    <t>21-23</t>
  </si>
  <si>
    <t>21023</t>
  </si>
  <si>
    <t>Atzitzintla</t>
  </si>
  <si>
    <t>21-24</t>
  </si>
  <si>
    <t>21024</t>
  </si>
  <si>
    <t>Axutla</t>
  </si>
  <si>
    <t>21-25</t>
  </si>
  <si>
    <t>21025</t>
  </si>
  <si>
    <t>Ayotoxco de Guerrero</t>
  </si>
  <si>
    <t>21-26</t>
  </si>
  <si>
    <t>21026</t>
  </si>
  <si>
    <t>Calpan</t>
  </si>
  <si>
    <t>21-27</t>
  </si>
  <si>
    <t>21027</t>
  </si>
  <si>
    <t>Caltepec</t>
  </si>
  <si>
    <t>21-28</t>
  </si>
  <si>
    <t>21028</t>
  </si>
  <si>
    <t>Camocuautla</t>
  </si>
  <si>
    <t>21-29</t>
  </si>
  <si>
    <t>21029</t>
  </si>
  <si>
    <t>Caxhuacan</t>
  </si>
  <si>
    <t>21-30</t>
  </si>
  <si>
    <t>21030</t>
  </si>
  <si>
    <t>Coatepec</t>
  </si>
  <si>
    <t>21-31</t>
  </si>
  <si>
    <t>21031</t>
  </si>
  <si>
    <t>Coatzingo</t>
  </si>
  <si>
    <t>21-32</t>
  </si>
  <si>
    <t>21032</t>
  </si>
  <si>
    <t>Cohetzala</t>
  </si>
  <si>
    <t>21-33</t>
  </si>
  <si>
    <t>21033</t>
  </si>
  <si>
    <t>Cohuecan</t>
  </si>
  <si>
    <t>21-34</t>
  </si>
  <si>
    <t>21034</t>
  </si>
  <si>
    <t>Coronango</t>
  </si>
  <si>
    <t>21-35</t>
  </si>
  <si>
    <t>21035</t>
  </si>
  <si>
    <t>Coxcatlán</t>
  </si>
  <si>
    <t>21-36</t>
  </si>
  <si>
    <t>21036</t>
  </si>
  <si>
    <t>Coyomeapan</t>
  </si>
  <si>
    <t>21-37</t>
  </si>
  <si>
    <t>21037</t>
  </si>
  <si>
    <t>21-38</t>
  </si>
  <si>
    <t>21038</t>
  </si>
  <si>
    <t>Cuapiaxtla de Madero</t>
  </si>
  <si>
    <t>21-39</t>
  </si>
  <si>
    <t>21039</t>
  </si>
  <si>
    <t>Cuautempan</t>
  </si>
  <si>
    <t>21-40</t>
  </si>
  <si>
    <t>21040</t>
  </si>
  <si>
    <t>Cuautinchán</t>
  </si>
  <si>
    <t>21-41</t>
  </si>
  <si>
    <t>21041</t>
  </si>
  <si>
    <t>Cuautlancingo</t>
  </si>
  <si>
    <t>21-42</t>
  </si>
  <si>
    <t>21042</t>
  </si>
  <si>
    <t>Cuayuca de Andrade</t>
  </si>
  <si>
    <t>21-43</t>
  </si>
  <si>
    <t>21043</t>
  </si>
  <si>
    <t>Cuetzalan del Progreso</t>
  </si>
  <si>
    <t>21-44</t>
  </si>
  <si>
    <t>21044</t>
  </si>
  <si>
    <t>Cuyoaco</t>
  </si>
  <si>
    <t>21-45</t>
  </si>
  <si>
    <t>21045</t>
  </si>
  <si>
    <t>Chalchicomula de Sesma</t>
  </si>
  <si>
    <t>21-46</t>
  </si>
  <si>
    <t>21046</t>
  </si>
  <si>
    <t>Chapulco</t>
  </si>
  <si>
    <t>21-47</t>
  </si>
  <si>
    <t>21047</t>
  </si>
  <si>
    <t>21-48</t>
  </si>
  <si>
    <t>21048</t>
  </si>
  <si>
    <t>Chiautzingo</t>
  </si>
  <si>
    <t>21-49</t>
  </si>
  <si>
    <t>21049</t>
  </si>
  <si>
    <t>Chiconcuautla</t>
  </si>
  <si>
    <t>21-50</t>
  </si>
  <si>
    <t>21050</t>
  </si>
  <si>
    <t>Chichiquila</t>
  </si>
  <si>
    <t>21-51</t>
  </si>
  <si>
    <t>21051</t>
  </si>
  <si>
    <t>Chietla</t>
  </si>
  <si>
    <t>21-52</t>
  </si>
  <si>
    <t>21052</t>
  </si>
  <si>
    <t>Chigmecatitlán</t>
  </si>
  <si>
    <t>21-53</t>
  </si>
  <si>
    <t>21053</t>
  </si>
  <si>
    <t>Chignahuapan</t>
  </si>
  <si>
    <t>21-54</t>
  </si>
  <si>
    <t>21054</t>
  </si>
  <si>
    <t>Chignautla</t>
  </si>
  <si>
    <t>21-55</t>
  </si>
  <si>
    <t>21055</t>
  </si>
  <si>
    <t>Chila</t>
  </si>
  <si>
    <t>21-56</t>
  </si>
  <si>
    <t>21056</t>
  </si>
  <si>
    <t>Chila de la Sal</t>
  </si>
  <si>
    <t>21-57</t>
  </si>
  <si>
    <t>21057</t>
  </si>
  <si>
    <t>Honey</t>
  </si>
  <si>
    <t>21-58</t>
  </si>
  <si>
    <t>21058</t>
  </si>
  <si>
    <t>Chilchotla</t>
  </si>
  <si>
    <t>21-59</t>
  </si>
  <si>
    <t>21059</t>
  </si>
  <si>
    <t>Chinantla</t>
  </si>
  <si>
    <t>21-60</t>
  </si>
  <si>
    <t>21060</t>
  </si>
  <si>
    <t>Domingo Arenas</t>
  </si>
  <si>
    <t>21-61</t>
  </si>
  <si>
    <t>21061</t>
  </si>
  <si>
    <t>21-62</t>
  </si>
  <si>
    <t>21062</t>
  </si>
  <si>
    <t>Epatlán</t>
  </si>
  <si>
    <t>21-63</t>
  </si>
  <si>
    <t>21063</t>
  </si>
  <si>
    <t>Esperanza</t>
  </si>
  <si>
    <t>21-64</t>
  </si>
  <si>
    <t>21064</t>
  </si>
  <si>
    <t>Francisco Z. Mena</t>
  </si>
  <si>
    <t>21-65</t>
  </si>
  <si>
    <t>21065</t>
  </si>
  <si>
    <t>General Felipe Ángeles</t>
  </si>
  <si>
    <t>21-66</t>
  </si>
  <si>
    <t>21066</t>
  </si>
  <si>
    <t>21-67</t>
  </si>
  <si>
    <t>21067</t>
  </si>
  <si>
    <t>21-68</t>
  </si>
  <si>
    <t>21068</t>
  </si>
  <si>
    <t>Hermenegildo Galeana</t>
  </si>
  <si>
    <t>21-69</t>
  </si>
  <si>
    <t>21069</t>
  </si>
  <si>
    <t>Huaquechula</t>
  </si>
  <si>
    <t>21-70</t>
  </si>
  <si>
    <t>21070</t>
  </si>
  <si>
    <t>Huatlatlauca</t>
  </si>
  <si>
    <t>21-71</t>
  </si>
  <si>
    <t>21071</t>
  </si>
  <si>
    <t>Huauchinango</t>
  </si>
  <si>
    <t>21-72</t>
  </si>
  <si>
    <t>21072</t>
  </si>
  <si>
    <t>21-73</t>
  </si>
  <si>
    <t>21073</t>
  </si>
  <si>
    <t>Huehuetlán el Chico</t>
  </si>
  <si>
    <t>21-74</t>
  </si>
  <si>
    <t>21074</t>
  </si>
  <si>
    <t>Huejotzingo</t>
  </si>
  <si>
    <t>21-75</t>
  </si>
  <si>
    <t>21075</t>
  </si>
  <si>
    <t>Hueyapan</t>
  </si>
  <si>
    <t>21-76</t>
  </si>
  <si>
    <t>21076</t>
  </si>
  <si>
    <t>Hueytamalco</t>
  </si>
  <si>
    <t>21-77</t>
  </si>
  <si>
    <t>21077</t>
  </si>
  <si>
    <t>Hueytlalpan</t>
  </si>
  <si>
    <t>21-78</t>
  </si>
  <si>
    <t>21078</t>
  </si>
  <si>
    <t>Huitzilan de Serdán</t>
  </si>
  <si>
    <t>21-79</t>
  </si>
  <si>
    <t>21079</t>
  </si>
  <si>
    <t>Huitziltepec</t>
  </si>
  <si>
    <t>21-80</t>
  </si>
  <si>
    <t>21080</t>
  </si>
  <si>
    <t>Atlequizayan</t>
  </si>
  <si>
    <t>21-81</t>
  </si>
  <si>
    <t>21081</t>
  </si>
  <si>
    <t>Ixcamilpa de Guerrero</t>
  </si>
  <si>
    <t>21-82</t>
  </si>
  <si>
    <t>21082</t>
  </si>
  <si>
    <t>Ixcaquixtla</t>
  </si>
  <si>
    <t>21-83</t>
  </si>
  <si>
    <t>21083</t>
  </si>
  <si>
    <t>Ixtacamaxtitlán</t>
  </si>
  <si>
    <t>21-84</t>
  </si>
  <si>
    <t>21084</t>
  </si>
  <si>
    <t>Ixtepec</t>
  </si>
  <si>
    <t>21-85</t>
  </si>
  <si>
    <t>21085</t>
  </si>
  <si>
    <t>Izúcar de Matamoros</t>
  </si>
  <si>
    <t>21-86</t>
  </si>
  <si>
    <t>21086</t>
  </si>
  <si>
    <t>Jalpan</t>
  </si>
  <si>
    <t>21-87</t>
  </si>
  <si>
    <t>21087</t>
  </si>
  <si>
    <t>Jolalpan</t>
  </si>
  <si>
    <t>21-88</t>
  </si>
  <si>
    <t>21088</t>
  </si>
  <si>
    <t>Jonotla</t>
  </si>
  <si>
    <t>21-89</t>
  </si>
  <si>
    <t>21089</t>
  </si>
  <si>
    <t>Jopala</t>
  </si>
  <si>
    <t>21-90</t>
  </si>
  <si>
    <t>21090</t>
  </si>
  <si>
    <t>Juan C. Bonilla</t>
  </si>
  <si>
    <t>21-91</t>
  </si>
  <si>
    <t>21091</t>
  </si>
  <si>
    <t>Juan Galindo</t>
  </si>
  <si>
    <t>21-92</t>
  </si>
  <si>
    <t>21092</t>
  </si>
  <si>
    <t>Juan N. Méndez</t>
  </si>
  <si>
    <t>21-93</t>
  </si>
  <si>
    <t>21093</t>
  </si>
  <si>
    <t>Lafragua</t>
  </si>
  <si>
    <t>21-94</t>
  </si>
  <si>
    <t>21094</t>
  </si>
  <si>
    <t>Libres</t>
  </si>
  <si>
    <t>21-95</t>
  </si>
  <si>
    <t>21095</t>
  </si>
  <si>
    <t>La Magdalena Tlatlauquitepec</t>
  </si>
  <si>
    <t>21-96</t>
  </si>
  <si>
    <t>21096</t>
  </si>
  <si>
    <t>Mazapiltepec de Juárez</t>
  </si>
  <si>
    <t>21-97</t>
  </si>
  <si>
    <t>21097</t>
  </si>
  <si>
    <t>Mixtla</t>
  </si>
  <si>
    <t>21-98</t>
  </si>
  <si>
    <t>21098</t>
  </si>
  <si>
    <t>Molcaxac</t>
  </si>
  <si>
    <t>21-99</t>
  </si>
  <si>
    <t>21099</t>
  </si>
  <si>
    <t>Cañada Morelos</t>
  </si>
  <si>
    <t>21-100</t>
  </si>
  <si>
    <t>21100</t>
  </si>
  <si>
    <t>Naupan</t>
  </si>
  <si>
    <t>21-101</t>
  </si>
  <si>
    <t>21101</t>
  </si>
  <si>
    <t>Nauzontla</t>
  </si>
  <si>
    <t>21-102</t>
  </si>
  <si>
    <t>21102</t>
  </si>
  <si>
    <t>Nealtican</t>
  </si>
  <si>
    <t>21-103</t>
  </si>
  <si>
    <t>21103</t>
  </si>
  <si>
    <t>Nicolás Bravo</t>
  </si>
  <si>
    <t>21-104</t>
  </si>
  <si>
    <t>21104</t>
  </si>
  <si>
    <t>Nopalucan</t>
  </si>
  <si>
    <t>21-105</t>
  </si>
  <si>
    <t>21105</t>
  </si>
  <si>
    <t>21-106</t>
  </si>
  <si>
    <t>21106</t>
  </si>
  <si>
    <t>Ocoyucan</t>
  </si>
  <si>
    <t>21-107</t>
  </si>
  <si>
    <t>21107</t>
  </si>
  <si>
    <t>Olintla</t>
  </si>
  <si>
    <t>21-108</t>
  </si>
  <si>
    <t>21108</t>
  </si>
  <si>
    <t>Oriental</t>
  </si>
  <si>
    <t>21-109</t>
  </si>
  <si>
    <t>21109</t>
  </si>
  <si>
    <t>Pahuatlán</t>
  </si>
  <si>
    <t>21-110</t>
  </si>
  <si>
    <t>21110</t>
  </si>
  <si>
    <t>Palmar de Bravo</t>
  </si>
  <si>
    <t>21-111</t>
  </si>
  <si>
    <t>21111</t>
  </si>
  <si>
    <t>21-112</t>
  </si>
  <si>
    <t>21112</t>
  </si>
  <si>
    <t>Petlalcingo</t>
  </si>
  <si>
    <t>21-113</t>
  </si>
  <si>
    <t>21113</t>
  </si>
  <si>
    <t>Piaxtla</t>
  </si>
  <si>
    <t>21-114</t>
  </si>
  <si>
    <t>21114</t>
  </si>
  <si>
    <t>21-115</t>
  </si>
  <si>
    <t>21115</t>
  </si>
  <si>
    <t>Quecholac</t>
  </si>
  <si>
    <t>21-116</t>
  </si>
  <si>
    <t>21116</t>
  </si>
  <si>
    <t>Quimixtlán</t>
  </si>
  <si>
    <t>21-117</t>
  </si>
  <si>
    <t>21117</t>
  </si>
  <si>
    <t>Rafael Lara Grajales</t>
  </si>
  <si>
    <t>21-118</t>
  </si>
  <si>
    <t>21118</t>
  </si>
  <si>
    <t>Los Reyes de Juárez</t>
  </si>
  <si>
    <t>21-119</t>
  </si>
  <si>
    <t>21119</t>
  </si>
  <si>
    <t>San Andrés Cholula</t>
  </si>
  <si>
    <t>21-120</t>
  </si>
  <si>
    <t>21120</t>
  </si>
  <si>
    <t>San Antonio Cañada</t>
  </si>
  <si>
    <t>21-121</t>
  </si>
  <si>
    <t>21121</t>
  </si>
  <si>
    <t>San Diego la Mesa Tochimiltzingo</t>
  </si>
  <si>
    <t>21-122</t>
  </si>
  <si>
    <t>21122</t>
  </si>
  <si>
    <t>San Felipe Teotlalcingo</t>
  </si>
  <si>
    <t>21-123</t>
  </si>
  <si>
    <t>21123</t>
  </si>
  <si>
    <t>San Felipe Tepatlán</t>
  </si>
  <si>
    <t>21-124</t>
  </si>
  <si>
    <t>21124</t>
  </si>
  <si>
    <t>San Gabriel Chilac</t>
  </si>
  <si>
    <t>21-125</t>
  </si>
  <si>
    <t>21125</t>
  </si>
  <si>
    <t>San Gregorio Atzompa</t>
  </si>
  <si>
    <t>21-126</t>
  </si>
  <si>
    <t>21126</t>
  </si>
  <si>
    <t>San Jerónimo Tecuanipan</t>
  </si>
  <si>
    <t>21-127</t>
  </si>
  <si>
    <t>21127</t>
  </si>
  <si>
    <t>San Jerónimo Xayacatlán</t>
  </si>
  <si>
    <t>21-128</t>
  </si>
  <si>
    <t>21128</t>
  </si>
  <si>
    <t>San José Chiapa</t>
  </si>
  <si>
    <t>21-129</t>
  </si>
  <si>
    <t>21129</t>
  </si>
  <si>
    <t>San José Miahuatlán</t>
  </si>
  <si>
    <t>21-130</t>
  </si>
  <si>
    <t>21130</t>
  </si>
  <si>
    <t>San Juan Atenco</t>
  </si>
  <si>
    <t>21-131</t>
  </si>
  <si>
    <t>21131</t>
  </si>
  <si>
    <t>San Juan Atzompa</t>
  </si>
  <si>
    <t>21-132</t>
  </si>
  <si>
    <t>21132</t>
  </si>
  <si>
    <t>San Martín Texmelucan</t>
  </si>
  <si>
    <t>21-133</t>
  </si>
  <si>
    <t>21133</t>
  </si>
  <si>
    <t>San Martín Totoltepec</t>
  </si>
  <si>
    <t>21-134</t>
  </si>
  <si>
    <t>21134</t>
  </si>
  <si>
    <t>San Matías Tlalancaleca</t>
  </si>
  <si>
    <t>21-135</t>
  </si>
  <si>
    <t>21135</t>
  </si>
  <si>
    <t>San Miguel Ixitlán</t>
  </si>
  <si>
    <t>21-136</t>
  </si>
  <si>
    <t>21136</t>
  </si>
  <si>
    <t>San Miguel Xoxtla</t>
  </si>
  <si>
    <t>21-137</t>
  </si>
  <si>
    <t>21137</t>
  </si>
  <si>
    <t>San Nicolás Buenos Aires</t>
  </si>
  <si>
    <t>21-138</t>
  </si>
  <si>
    <t>21138</t>
  </si>
  <si>
    <t>San Nicolás de los Ranchos</t>
  </si>
  <si>
    <t>21-139</t>
  </si>
  <si>
    <t>21139</t>
  </si>
  <si>
    <t>San Pablo Anicano</t>
  </si>
  <si>
    <t>21-140</t>
  </si>
  <si>
    <t>21140</t>
  </si>
  <si>
    <t>San Pedro Cholula</t>
  </si>
  <si>
    <t>21-141</t>
  </si>
  <si>
    <t>21141</t>
  </si>
  <si>
    <t>San Pedro Yeloixtlahuaca</t>
  </si>
  <si>
    <t>21-142</t>
  </si>
  <si>
    <t>21142</t>
  </si>
  <si>
    <t>San Salvador el Seco</t>
  </si>
  <si>
    <t>21-143</t>
  </si>
  <si>
    <t>21143</t>
  </si>
  <si>
    <t>San Salvador el Verde</t>
  </si>
  <si>
    <t>21-144</t>
  </si>
  <si>
    <t>21144</t>
  </si>
  <si>
    <t>San Salvador Huixcolotla</t>
  </si>
  <si>
    <t>21-145</t>
  </si>
  <si>
    <t>21145</t>
  </si>
  <si>
    <t>San Sebastián Tlacotepec</t>
  </si>
  <si>
    <t>21-146</t>
  </si>
  <si>
    <t>21146</t>
  </si>
  <si>
    <t>Santa Catarina Tlaltempan</t>
  </si>
  <si>
    <t>21-147</t>
  </si>
  <si>
    <t>21147</t>
  </si>
  <si>
    <t>Santa Inés Ahuatempan</t>
  </si>
  <si>
    <t>21-148</t>
  </si>
  <si>
    <t>21148</t>
  </si>
  <si>
    <t>Santa Isabel Cholula</t>
  </si>
  <si>
    <t>21-149</t>
  </si>
  <si>
    <t>21149</t>
  </si>
  <si>
    <t>Santiago Miahuatlán</t>
  </si>
  <si>
    <t>21-150</t>
  </si>
  <si>
    <t>21150</t>
  </si>
  <si>
    <t>Huehuetlán el Grande</t>
  </si>
  <si>
    <t>21-151</t>
  </si>
  <si>
    <t>21151</t>
  </si>
  <si>
    <t>Santo Tomás Hueyotlipan</t>
  </si>
  <si>
    <t>21-152</t>
  </si>
  <si>
    <t>21152</t>
  </si>
  <si>
    <t>Soltepec</t>
  </si>
  <si>
    <t>21-153</t>
  </si>
  <si>
    <t>21153</t>
  </si>
  <si>
    <t>Tecali de Herrera</t>
  </si>
  <si>
    <t>21-154</t>
  </si>
  <si>
    <t>21154</t>
  </si>
  <si>
    <t>Tecamachalco</t>
  </si>
  <si>
    <t>21-155</t>
  </si>
  <si>
    <t>21155</t>
  </si>
  <si>
    <t>Tecomatlán</t>
  </si>
  <si>
    <t>21-156</t>
  </si>
  <si>
    <t>21156</t>
  </si>
  <si>
    <t>Tehuacán</t>
  </si>
  <si>
    <t>21-157</t>
  </si>
  <si>
    <t>21157</t>
  </si>
  <si>
    <t>Tehuitzingo</t>
  </si>
  <si>
    <t>21-158</t>
  </si>
  <si>
    <t>21158</t>
  </si>
  <si>
    <t>Tenampulco</t>
  </si>
  <si>
    <t>21-159</t>
  </si>
  <si>
    <t>21159</t>
  </si>
  <si>
    <t>Teopantlán</t>
  </si>
  <si>
    <t>21-160</t>
  </si>
  <si>
    <t>21160</t>
  </si>
  <si>
    <t>Teotlalco</t>
  </si>
  <si>
    <t>21-161</t>
  </si>
  <si>
    <t>21161</t>
  </si>
  <si>
    <t>Tepanco de López</t>
  </si>
  <si>
    <t>21-162</t>
  </si>
  <si>
    <t>21162</t>
  </si>
  <si>
    <t>Tepango de Rodríguez</t>
  </si>
  <si>
    <t>21-163</t>
  </si>
  <si>
    <t>21163</t>
  </si>
  <si>
    <t>Tepatlaxco de Hidalgo</t>
  </si>
  <si>
    <t>21-164</t>
  </si>
  <si>
    <t>21164</t>
  </si>
  <si>
    <t>Tepeaca</t>
  </si>
  <si>
    <t>21-165</t>
  </si>
  <si>
    <t>21165</t>
  </si>
  <si>
    <t>Tepemaxalco</t>
  </si>
  <si>
    <t>21-166</t>
  </si>
  <si>
    <t>21166</t>
  </si>
  <si>
    <t>Tepeojuma</t>
  </si>
  <si>
    <t>21-167</t>
  </si>
  <si>
    <t>21167</t>
  </si>
  <si>
    <t>Tepetzintla</t>
  </si>
  <si>
    <t>21-168</t>
  </si>
  <si>
    <t>21168</t>
  </si>
  <si>
    <t>Tepexco</t>
  </si>
  <si>
    <t>21-169</t>
  </si>
  <si>
    <t>21169</t>
  </si>
  <si>
    <t>Tepexi de Rodríguez</t>
  </si>
  <si>
    <t>21-170</t>
  </si>
  <si>
    <t>21170</t>
  </si>
  <si>
    <t>Tepeyahualco</t>
  </si>
  <si>
    <t>21-171</t>
  </si>
  <si>
    <t>21171</t>
  </si>
  <si>
    <t>Tepeyahualco de Cuauhtémoc</t>
  </si>
  <si>
    <t>21-172</t>
  </si>
  <si>
    <t>21172</t>
  </si>
  <si>
    <t>Tetela de Ocampo</t>
  </si>
  <si>
    <t>21-173</t>
  </si>
  <si>
    <t>21173</t>
  </si>
  <si>
    <t>Teteles de Avila Castillo</t>
  </si>
  <si>
    <t>21-174</t>
  </si>
  <si>
    <t>21174</t>
  </si>
  <si>
    <t>Teziutlán</t>
  </si>
  <si>
    <t>21-175</t>
  </si>
  <si>
    <t>21175</t>
  </si>
  <si>
    <t>Tianguismanalco</t>
  </si>
  <si>
    <t>21-176</t>
  </si>
  <si>
    <t>21176</t>
  </si>
  <si>
    <t>Tilapa</t>
  </si>
  <si>
    <t>21-177</t>
  </si>
  <si>
    <t>21177</t>
  </si>
  <si>
    <t>Tlacotepec de Benito Juárez</t>
  </si>
  <si>
    <t>21-178</t>
  </si>
  <si>
    <t>21178</t>
  </si>
  <si>
    <t>Tlacuilotepec</t>
  </si>
  <si>
    <t>21-179</t>
  </si>
  <si>
    <t>21179</t>
  </si>
  <si>
    <t>Tlachichuca</t>
  </si>
  <si>
    <t>21-180</t>
  </si>
  <si>
    <t>21180</t>
  </si>
  <si>
    <t>Tlahuapan</t>
  </si>
  <si>
    <t>21-181</t>
  </si>
  <si>
    <t>21181</t>
  </si>
  <si>
    <t>Tlaltenango</t>
  </si>
  <si>
    <t>21-182</t>
  </si>
  <si>
    <t>21182</t>
  </si>
  <si>
    <t>Tlanepantla</t>
  </si>
  <si>
    <t>21-183</t>
  </si>
  <si>
    <t>21183</t>
  </si>
  <si>
    <t>Tlaola</t>
  </si>
  <si>
    <t>21-184</t>
  </si>
  <si>
    <t>21184</t>
  </si>
  <si>
    <t>Tlapacoya</t>
  </si>
  <si>
    <t>21-185</t>
  </si>
  <si>
    <t>21185</t>
  </si>
  <si>
    <t>Tlapanalá</t>
  </si>
  <si>
    <t>21-186</t>
  </si>
  <si>
    <t>21186</t>
  </si>
  <si>
    <t>Tlatlauquitepec</t>
  </si>
  <si>
    <t>21-187</t>
  </si>
  <si>
    <t>21187</t>
  </si>
  <si>
    <t>Tlaxco</t>
  </si>
  <si>
    <t>21-188</t>
  </si>
  <si>
    <t>21188</t>
  </si>
  <si>
    <t>Tochimilco</t>
  </si>
  <si>
    <t>21-189</t>
  </si>
  <si>
    <t>21189</t>
  </si>
  <si>
    <t>Tochtepec</t>
  </si>
  <si>
    <t>21-190</t>
  </si>
  <si>
    <t>21190</t>
  </si>
  <si>
    <t>Totoltepec de Guerrero</t>
  </si>
  <si>
    <t>21-191</t>
  </si>
  <si>
    <t>21191</t>
  </si>
  <si>
    <t>Tulcingo</t>
  </si>
  <si>
    <t>21-192</t>
  </si>
  <si>
    <t>21192</t>
  </si>
  <si>
    <t>Tuzamapan de Galeana</t>
  </si>
  <si>
    <t>21-193</t>
  </si>
  <si>
    <t>21193</t>
  </si>
  <si>
    <t>Tzicatlacoyan</t>
  </si>
  <si>
    <t>21-194</t>
  </si>
  <si>
    <t>21194</t>
  </si>
  <si>
    <t>21-195</t>
  </si>
  <si>
    <t>21195</t>
  </si>
  <si>
    <t>21-196</t>
  </si>
  <si>
    <t>21196</t>
  </si>
  <si>
    <t>Xayacatlán de Bravo</t>
  </si>
  <si>
    <t>21-197</t>
  </si>
  <si>
    <t>21197</t>
  </si>
  <si>
    <t>Xicotepec</t>
  </si>
  <si>
    <t>21-198</t>
  </si>
  <si>
    <t>21198</t>
  </si>
  <si>
    <t>Xicotlán</t>
  </si>
  <si>
    <t>21-199</t>
  </si>
  <si>
    <t>21199</t>
  </si>
  <si>
    <t>Xiutetelco</t>
  </si>
  <si>
    <t>21-200</t>
  </si>
  <si>
    <t>21200</t>
  </si>
  <si>
    <t>Xochiapulco</t>
  </si>
  <si>
    <t>21-201</t>
  </si>
  <si>
    <t>21201</t>
  </si>
  <si>
    <t>Xochiltepec</t>
  </si>
  <si>
    <t>21-202</t>
  </si>
  <si>
    <t>21202</t>
  </si>
  <si>
    <t>Xochitlán de Vicente Suárez</t>
  </si>
  <si>
    <t>21-203</t>
  </si>
  <si>
    <t>21203</t>
  </si>
  <si>
    <t>Xochitlán Todos Santos</t>
  </si>
  <si>
    <t>21-204</t>
  </si>
  <si>
    <t>21204</t>
  </si>
  <si>
    <t>Yaonáhuac</t>
  </si>
  <si>
    <t>21-205</t>
  </si>
  <si>
    <t>21205</t>
  </si>
  <si>
    <t>Yehualtepec</t>
  </si>
  <si>
    <t>21-206</t>
  </si>
  <si>
    <t>21206</t>
  </si>
  <si>
    <t>Zacapala</t>
  </si>
  <si>
    <t>21-207</t>
  </si>
  <si>
    <t>21207</t>
  </si>
  <si>
    <t>Zacapoaxtla</t>
  </si>
  <si>
    <t>21-208</t>
  </si>
  <si>
    <t>21208</t>
  </si>
  <si>
    <t>Zacatlán</t>
  </si>
  <si>
    <t>21-209</t>
  </si>
  <si>
    <t>21209</t>
  </si>
  <si>
    <t>Zapotitlán</t>
  </si>
  <si>
    <t>21-210</t>
  </si>
  <si>
    <t>21210</t>
  </si>
  <si>
    <t>Zapotitlán de Méndez</t>
  </si>
  <si>
    <t>21-211</t>
  </si>
  <si>
    <t>21211</t>
  </si>
  <si>
    <t>21-212</t>
  </si>
  <si>
    <t>21212</t>
  </si>
  <si>
    <t>Zautla</t>
  </si>
  <si>
    <t>21-213</t>
  </si>
  <si>
    <t>21213</t>
  </si>
  <si>
    <t>Zihuateutla</t>
  </si>
  <si>
    <t>21-214</t>
  </si>
  <si>
    <t>21214</t>
  </si>
  <si>
    <t>Zinacatepec</t>
  </si>
  <si>
    <t>21-215</t>
  </si>
  <si>
    <t>21215</t>
  </si>
  <si>
    <t>Zongozotla</t>
  </si>
  <si>
    <t>21-216</t>
  </si>
  <si>
    <t>21216</t>
  </si>
  <si>
    <t>Zoquiapan</t>
  </si>
  <si>
    <t>21-217</t>
  </si>
  <si>
    <t>21217</t>
  </si>
  <si>
    <t>Zoquitlán</t>
  </si>
  <si>
    <t>22-1</t>
  </si>
  <si>
    <t>22</t>
  </si>
  <si>
    <t>22001</t>
  </si>
  <si>
    <t>Amealco de Bonfil</t>
  </si>
  <si>
    <t>22-2</t>
  </si>
  <si>
    <t>22002</t>
  </si>
  <si>
    <t>Pinal de Amoles</t>
  </si>
  <si>
    <t>22-3</t>
  </si>
  <si>
    <t>22003</t>
  </si>
  <si>
    <t>Arroyo Seco</t>
  </si>
  <si>
    <t>22-4</t>
  </si>
  <si>
    <t>22004</t>
  </si>
  <si>
    <t>Cadereyta de Montes</t>
  </si>
  <si>
    <t>22-5</t>
  </si>
  <si>
    <t>22005</t>
  </si>
  <si>
    <t>Colón</t>
  </si>
  <si>
    <t>22-6</t>
  </si>
  <si>
    <t>22006</t>
  </si>
  <si>
    <t>Corregidora</t>
  </si>
  <si>
    <t>22-7</t>
  </si>
  <si>
    <t>22007</t>
  </si>
  <si>
    <t>Ezequiel Montes</t>
  </si>
  <si>
    <t>22-8</t>
  </si>
  <si>
    <t>22008</t>
  </si>
  <si>
    <t>Huimilpan</t>
  </si>
  <si>
    <t>22-9</t>
  </si>
  <si>
    <t>22009</t>
  </si>
  <si>
    <t>Jalpan de Serra</t>
  </si>
  <si>
    <t>22-10</t>
  </si>
  <si>
    <t>22010</t>
  </si>
  <si>
    <t>Landa de Matamoros</t>
  </si>
  <si>
    <t>22-11</t>
  </si>
  <si>
    <t>22011</t>
  </si>
  <si>
    <t>El Marqués</t>
  </si>
  <si>
    <t>22-12</t>
  </si>
  <si>
    <t>22012</t>
  </si>
  <si>
    <t>Pedro Escobedo</t>
  </si>
  <si>
    <t>22-13</t>
  </si>
  <si>
    <t>22013</t>
  </si>
  <si>
    <t>Peñamiller</t>
  </si>
  <si>
    <t>22-14</t>
  </si>
  <si>
    <t>22014</t>
  </si>
  <si>
    <t>22-15</t>
  </si>
  <si>
    <t>22015</t>
  </si>
  <si>
    <t>San Joaquín</t>
  </si>
  <si>
    <t>22-16</t>
  </si>
  <si>
    <t>22016</t>
  </si>
  <si>
    <t>22-17</t>
  </si>
  <si>
    <t>22017</t>
  </si>
  <si>
    <t>Tequisquiapan</t>
  </si>
  <si>
    <t>22-18</t>
  </si>
  <si>
    <t>22018</t>
  </si>
  <si>
    <t>23-1</t>
  </si>
  <si>
    <t>23</t>
  </si>
  <si>
    <t>23001</t>
  </si>
  <si>
    <t>Cozumel</t>
  </si>
  <si>
    <t>23-2</t>
  </si>
  <si>
    <t>23002</t>
  </si>
  <si>
    <t>Felipe Carrillo Puerto</t>
  </si>
  <si>
    <t>23-3</t>
  </si>
  <si>
    <t>23003</t>
  </si>
  <si>
    <t>Isla Mujeres</t>
  </si>
  <si>
    <t>23-4</t>
  </si>
  <si>
    <t>23004</t>
  </si>
  <si>
    <t>Othón P. Blanco</t>
  </si>
  <si>
    <t>23-5</t>
  </si>
  <si>
    <t>23005</t>
  </si>
  <si>
    <t>23-6</t>
  </si>
  <si>
    <t>23006</t>
  </si>
  <si>
    <t>José María Morelos</t>
  </si>
  <si>
    <t>23-7</t>
  </si>
  <si>
    <t>23007</t>
  </si>
  <si>
    <t>23-8</t>
  </si>
  <si>
    <t>23008</t>
  </si>
  <si>
    <t>Solidaridad</t>
  </si>
  <si>
    <t>23-9</t>
  </si>
  <si>
    <t>23009</t>
  </si>
  <si>
    <t>Tulum</t>
  </si>
  <si>
    <t>23-10</t>
  </si>
  <si>
    <t>23010</t>
  </si>
  <si>
    <t>Bacalar</t>
  </si>
  <si>
    <t>23-11</t>
  </si>
  <si>
    <t>Puerto Morelos</t>
  </si>
  <si>
    <t>24-1</t>
  </si>
  <si>
    <t>24</t>
  </si>
  <si>
    <t>24001</t>
  </si>
  <si>
    <t>Ahualulco</t>
  </si>
  <si>
    <t>24-2</t>
  </si>
  <si>
    <t>24002</t>
  </si>
  <si>
    <t>Alaquines</t>
  </si>
  <si>
    <t>24-3</t>
  </si>
  <si>
    <t>24003</t>
  </si>
  <si>
    <t>Aquismón</t>
  </si>
  <si>
    <t>24-4</t>
  </si>
  <si>
    <t>24004</t>
  </si>
  <si>
    <t>Armadillo de los Infante</t>
  </si>
  <si>
    <t>24-5</t>
  </si>
  <si>
    <t>24005</t>
  </si>
  <si>
    <t>Cárdenas</t>
  </si>
  <si>
    <t>24-6</t>
  </si>
  <si>
    <t>24006</t>
  </si>
  <si>
    <t>Catorce</t>
  </si>
  <si>
    <t>24-7</t>
  </si>
  <si>
    <t>24007</t>
  </si>
  <si>
    <t>Cedral</t>
  </si>
  <si>
    <t>24-8</t>
  </si>
  <si>
    <t>24008</t>
  </si>
  <si>
    <t>Cerritos</t>
  </si>
  <si>
    <t>24-9</t>
  </si>
  <si>
    <t>24009</t>
  </si>
  <si>
    <t>Cerro de San Pedro</t>
  </si>
  <si>
    <t>24-10</t>
  </si>
  <si>
    <t>24010</t>
  </si>
  <si>
    <t>Ciudad del Maíz</t>
  </si>
  <si>
    <t>24-11</t>
  </si>
  <si>
    <t>24011</t>
  </si>
  <si>
    <t>Ciudad Fernández</t>
  </si>
  <si>
    <t>24-12</t>
  </si>
  <si>
    <t>24012</t>
  </si>
  <si>
    <t>Tancanhuitz</t>
  </si>
  <si>
    <t>24-13</t>
  </si>
  <si>
    <t>24013</t>
  </si>
  <si>
    <t>Ciudad Valles</t>
  </si>
  <si>
    <t>24-14</t>
  </si>
  <si>
    <t>24014</t>
  </si>
  <si>
    <t>24-15</t>
  </si>
  <si>
    <t>24015</t>
  </si>
  <si>
    <t>Charcas</t>
  </si>
  <si>
    <t>24-16</t>
  </si>
  <si>
    <t>24016</t>
  </si>
  <si>
    <t>Ebano</t>
  </si>
  <si>
    <t>24-17</t>
  </si>
  <si>
    <t>24017</t>
  </si>
  <si>
    <t>Guadalcázar</t>
  </si>
  <si>
    <t>24-18</t>
  </si>
  <si>
    <t>24018</t>
  </si>
  <si>
    <t>Huehuetlán</t>
  </si>
  <si>
    <t>24-19</t>
  </si>
  <si>
    <t>24019</t>
  </si>
  <si>
    <t>24-20</t>
  </si>
  <si>
    <t>24020</t>
  </si>
  <si>
    <t>Matehuala</t>
  </si>
  <si>
    <t>24-21</t>
  </si>
  <si>
    <t>24021</t>
  </si>
  <si>
    <t>Mexquitic de Carmona</t>
  </si>
  <si>
    <t>24-22</t>
  </si>
  <si>
    <t>24022</t>
  </si>
  <si>
    <t>Moctezuma</t>
  </si>
  <si>
    <t>24-23</t>
  </si>
  <si>
    <t>24023</t>
  </si>
  <si>
    <t>24-24</t>
  </si>
  <si>
    <t>24024</t>
  </si>
  <si>
    <t>Rioverde</t>
  </si>
  <si>
    <t>24-25</t>
  </si>
  <si>
    <t>24025</t>
  </si>
  <si>
    <t>Salinas</t>
  </si>
  <si>
    <t>24-26</t>
  </si>
  <si>
    <t>24026</t>
  </si>
  <si>
    <t>San Antonio</t>
  </si>
  <si>
    <t>24-27</t>
  </si>
  <si>
    <t>24027</t>
  </si>
  <si>
    <t>San Ciro de Acosta</t>
  </si>
  <si>
    <t>24-28</t>
  </si>
  <si>
    <t>24028</t>
  </si>
  <si>
    <t>24-29</t>
  </si>
  <si>
    <t>24029</t>
  </si>
  <si>
    <t>San Martín Chalchicuautla</t>
  </si>
  <si>
    <t>24-30</t>
  </si>
  <si>
    <t>24030</t>
  </si>
  <si>
    <t>San Nicolás Tolentino</t>
  </si>
  <si>
    <t>24-31</t>
  </si>
  <si>
    <t>24031</t>
  </si>
  <si>
    <t>24-32</t>
  </si>
  <si>
    <t>24032</t>
  </si>
  <si>
    <t>Santa María del Río</t>
  </si>
  <si>
    <t>24-33</t>
  </si>
  <si>
    <t>24033</t>
  </si>
  <si>
    <t>Santo Domingo</t>
  </si>
  <si>
    <t>24-34</t>
  </si>
  <si>
    <t>24034</t>
  </si>
  <si>
    <t>San Vicente Tancuayalab</t>
  </si>
  <si>
    <t>24-35</t>
  </si>
  <si>
    <t>24035</t>
  </si>
  <si>
    <t>Soledad de Graciano Sánchez</t>
  </si>
  <si>
    <t>24-36</t>
  </si>
  <si>
    <t>24036</t>
  </si>
  <si>
    <t>Tamasopo</t>
  </si>
  <si>
    <t>24-37</t>
  </si>
  <si>
    <t>24037</t>
  </si>
  <si>
    <t>Tamazunchale</t>
  </si>
  <si>
    <t>24-38</t>
  </si>
  <si>
    <t>24038</t>
  </si>
  <si>
    <t>Tampacán</t>
  </si>
  <si>
    <t>24-39</t>
  </si>
  <si>
    <t>24039</t>
  </si>
  <si>
    <t>Tampamolón Corona</t>
  </si>
  <si>
    <t>24-40</t>
  </si>
  <si>
    <t>24040</t>
  </si>
  <si>
    <t>Tamuín</t>
  </si>
  <si>
    <t>24-41</t>
  </si>
  <si>
    <t>24041</t>
  </si>
  <si>
    <t>Tanlajás</t>
  </si>
  <si>
    <t>24-42</t>
  </si>
  <si>
    <t>24042</t>
  </si>
  <si>
    <t>Tanquián de Escobedo</t>
  </si>
  <si>
    <t>24-43</t>
  </si>
  <si>
    <t>24043</t>
  </si>
  <si>
    <t>Tierra Nueva</t>
  </si>
  <si>
    <t>24-44</t>
  </si>
  <si>
    <t>24044</t>
  </si>
  <si>
    <t>Vanegas</t>
  </si>
  <si>
    <t>24-45</t>
  </si>
  <si>
    <t>24045</t>
  </si>
  <si>
    <t>Venado</t>
  </si>
  <si>
    <t>24-46</t>
  </si>
  <si>
    <t>24046</t>
  </si>
  <si>
    <t>Villa de Arriaga</t>
  </si>
  <si>
    <t>24-47</t>
  </si>
  <si>
    <t>24047</t>
  </si>
  <si>
    <t>Villa de Guadalupe</t>
  </si>
  <si>
    <t>24-48</t>
  </si>
  <si>
    <t>24048</t>
  </si>
  <si>
    <t>Villa de la Paz</t>
  </si>
  <si>
    <t>24-49</t>
  </si>
  <si>
    <t>24049</t>
  </si>
  <si>
    <t>Villa de Ramos</t>
  </si>
  <si>
    <t>24-50</t>
  </si>
  <si>
    <t>24050</t>
  </si>
  <si>
    <t>Villa de Reyes</t>
  </si>
  <si>
    <t>24-51</t>
  </si>
  <si>
    <t>24051</t>
  </si>
  <si>
    <t>24-52</t>
  </si>
  <si>
    <t>24052</t>
  </si>
  <si>
    <t>Villa Juárez</t>
  </si>
  <si>
    <t>24-53</t>
  </si>
  <si>
    <t>24053</t>
  </si>
  <si>
    <t>Axtla de Terrazas</t>
  </si>
  <si>
    <t>24-54</t>
  </si>
  <si>
    <t>24054</t>
  </si>
  <si>
    <t>Xilitla</t>
  </si>
  <si>
    <t>24-55</t>
  </si>
  <si>
    <t>24055</t>
  </si>
  <si>
    <t>24-56</t>
  </si>
  <si>
    <t>24056</t>
  </si>
  <si>
    <t>Villa de Arista</t>
  </si>
  <si>
    <t>24-57</t>
  </si>
  <si>
    <t>24057</t>
  </si>
  <si>
    <t>Matlapa</t>
  </si>
  <si>
    <t>24-58</t>
  </si>
  <si>
    <t>24058</t>
  </si>
  <si>
    <t>El Naranjo</t>
  </si>
  <si>
    <t>25-1</t>
  </si>
  <si>
    <t>25</t>
  </si>
  <si>
    <t>25001</t>
  </si>
  <si>
    <t>Ahome</t>
  </si>
  <si>
    <t>25-2</t>
  </si>
  <si>
    <t>25002</t>
  </si>
  <si>
    <t>Angostura</t>
  </si>
  <si>
    <t>25-3</t>
  </si>
  <si>
    <t>25003</t>
  </si>
  <si>
    <t>Badiraguato</t>
  </si>
  <si>
    <t>25-4</t>
  </si>
  <si>
    <t>25004</t>
  </si>
  <si>
    <t>Concordia</t>
  </si>
  <si>
    <t>25-5</t>
  </si>
  <si>
    <t>25005</t>
  </si>
  <si>
    <t>Cosalá</t>
  </si>
  <si>
    <t>25-6</t>
  </si>
  <si>
    <t>25006</t>
  </si>
  <si>
    <t>Culiacán</t>
  </si>
  <si>
    <t>25-7</t>
  </si>
  <si>
    <t>25007</t>
  </si>
  <si>
    <t>Choix</t>
  </si>
  <si>
    <t>25-8</t>
  </si>
  <si>
    <t>25008</t>
  </si>
  <si>
    <t>Elota</t>
  </si>
  <si>
    <t>25-9</t>
  </si>
  <si>
    <t>25009</t>
  </si>
  <si>
    <t>Escuinapa</t>
  </si>
  <si>
    <t>25-10</t>
  </si>
  <si>
    <t>25010</t>
  </si>
  <si>
    <t>El Fuerte</t>
  </si>
  <si>
    <t>25-11</t>
  </si>
  <si>
    <t>25011</t>
  </si>
  <si>
    <t>Guasave</t>
  </si>
  <si>
    <t>25-12</t>
  </si>
  <si>
    <t>25012</t>
  </si>
  <si>
    <t>Mazatlán</t>
  </si>
  <si>
    <t>25-13</t>
  </si>
  <si>
    <t>25013</t>
  </si>
  <si>
    <t>Mocorito</t>
  </si>
  <si>
    <t>25-14</t>
  </si>
  <si>
    <t>25014</t>
  </si>
  <si>
    <t>25-15</t>
  </si>
  <si>
    <t>25015</t>
  </si>
  <si>
    <t>Salvador Alvarado</t>
  </si>
  <si>
    <t>25-16</t>
  </si>
  <si>
    <t>25016</t>
  </si>
  <si>
    <t>San Ignacio</t>
  </si>
  <si>
    <t>25-17</t>
  </si>
  <si>
    <t>25017</t>
  </si>
  <si>
    <t>25-18</t>
  </si>
  <si>
    <t>25018</t>
  </si>
  <si>
    <t>Navolato</t>
  </si>
  <si>
    <t>26-1</t>
  </si>
  <si>
    <t>26</t>
  </si>
  <si>
    <t>26001</t>
  </si>
  <si>
    <t>Aconchi</t>
  </si>
  <si>
    <t>26-2</t>
  </si>
  <si>
    <t>26002</t>
  </si>
  <si>
    <t>Agua Prieta</t>
  </si>
  <si>
    <t>26-3</t>
  </si>
  <si>
    <t>26003</t>
  </si>
  <si>
    <t>Alamos</t>
  </si>
  <si>
    <t>26-4</t>
  </si>
  <si>
    <t>26004</t>
  </si>
  <si>
    <t>Altar</t>
  </si>
  <si>
    <t>26-5</t>
  </si>
  <si>
    <t>26005</t>
  </si>
  <si>
    <t>Arivechi</t>
  </si>
  <si>
    <t>26-6</t>
  </si>
  <si>
    <t>26006</t>
  </si>
  <si>
    <t>Arizpe</t>
  </si>
  <si>
    <t>26-7</t>
  </si>
  <si>
    <t>26007</t>
  </si>
  <si>
    <t>Atil</t>
  </si>
  <si>
    <t>26-8</t>
  </si>
  <si>
    <t>26008</t>
  </si>
  <si>
    <t>Bacadéhuachi</t>
  </si>
  <si>
    <t>26-9</t>
  </si>
  <si>
    <t>26009</t>
  </si>
  <si>
    <t>Bacanora</t>
  </si>
  <si>
    <t>26-10</t>
  </si>
  <si>
    <t>26010</t>
  </si>
  <si>
    <t>Bacerac</t>
  </si>
  <si>
    <t>26-11</t>
  </si>
  <si>
    <t>26011</t>
  </si>
  <si>
    <t>Bacoachi</t>
  </si>
  <si>
    <t>26-12</t>
  </si>
  <si>
    <t>26012</t>
  </si>
  <si>
    <t>Bácum</t>
  </si>
  <si>
    <t>26-13</t>
  </si>
  <si>
    <t>26013</t>
  </si>
  <si>
    <t>Banámichi</t>
  </si>
  <si>
    <t>26-14</t>
  </si>
  <si>
    <t>26014</t>
  </si>
  <si>
    <t>Baviácora</t>
  </si>
  <si>
    <t>26-15</t>
  </si>
  <si>
    <t>26015</t>
  </si>
  <si>
    <t>Bavispe</t>
  </si>
  <si>
    <t>26-16</t>
  </si>
  <si>
    <t>26016</t>
  </si>
  <si>
    <t>Benjamín Hill</t>
  </si>
  <si>
    <t>26-17</t>
  </si>
  <si>
    <t>26017</t>
  </si>
  <si>
    <t>Caborca</t>
  </si>
  <si>
    <t>26-18</t>
  </si>
  <si>
    <t>26018</t>
  </si>
  <si>
    <t>Cajeme</t>
  </si>
  <si>
    <t>26-19</t>
  </si>
  <si>
    <t>26019</t>
  </si>
  <si>
    <t>Cananea</t>
  </si>
  <si>
    <t>26-20</t>
  </si>
  <si>
    <t>26020</t>
  </si>
  <si>
    <t>Carbó</t>
  </si>
  <si>
    <t>26-21</t>
  </si>
  <si>
    <t>26021</t>
  </si>
  <si>
    <t>La Colorada</t>
  </si>
  <si>
    <t>26-22</t>
  </si>
  <si>
    <t>26022</t>
  </si>
  <si>
    <t>Cucurpe</t>
  </si>
  <si>
    <t>26-23</t>
  </si>
  <si>
    <t>26023</t>
  </si>
  <si>
    <t>Cumpas</t>
  </si>
  <si>
    <t>26-24</t>
  </si>
  <si>
    <t>26024</t>
  </si>
  <si>
    <t>Divisaderos</t>
  </si>
  <si>
    <t>26-25</t>
  </si>
  <si>
    <t>26025</t>
  </si>
  <si>
    <t>Empalme</t>
  </si>
  <si>
    <t>26-26</t>
  </si>
  <si>
    <t>26026</t>
  </si>
  <si>
    <t>Etchojoa</t>
  </si>
  <si>
    <t>26-27</t>
  </si>
  <si>
    <t>26027</t>
  </si>
  <si>
    <t>Fronteras</t>
  </si>
  <si>
    <t>26-28</t>
  </si>
  <si>
    <t>26028</t>
  </si>
  <si>
    <t>Granados</t>
  </si>
  <si>
    <t>26-29</t>
  </si>
  <si>
    <t>26029</t>
  </si>
  <si>
    <t>Guaymas</t>
  </si>
  <si>
    <t>26-30</t>
  </si>
  <si>
    <t>26030</t>
  </si>
  <si>
    <t>Hermosillo</t>
  </si>
  <si>
    <t>26-31</t>
  </si>
  <si>
    <t>26031</t>
  </si>
  <si>
    <t>Huachinera</t>
  </si>
  <si>
    <t>26-32</t>
  </si>
  <si>
    <t>26032</t>
  </si>
  <si>
    <t>Huásabas</t>
  </si>
  <si>
    <t>26-33</t>
  </si>
  <si>
    <t>26033</t>
  </si>
  <si>
    <t>Huatabampo</t>
  </si>
  <si>
    <t>26-34</t>
  </si>
  <si>
    <t>26034</t>
  </si>
  <si>
    <t>Huépac</t>
  </si>
  <si>
    <t>26-35</t>
  </si>
  <si>
    <t>26035</t>
  </si>
  <si>
    <t>Imuris</t>
  </si>
  <si>
    <t>26-36</t>
  </si>
  <si>
    <t>26036</t>
  </si>
  <si>
    <t>26-37</t>
  </si>
  <si>
    <t>26037</t>
  </si>
  <si>
    <t>26-38</t>
  </si>
  <si>
    <t>26038</t>
  </si>
  <si>
    <t>26-39</t>
  </si>
  <si>
    <t>26039</t>
  </si>
  <si>
    <t>Naco</t>
  </si>
  <si>
    <t>26-40</t>
  </si>
  <si>
    <t>26040</t>
  </si>
  <si>
    <t>Nácori Chico</t>
  </si>
  <si>
    <t>26-41</t>
  </si>
  <si>
    <t>26041</t>
  </si>
  <si>
    <t>Nacozari de García</t>
  </si>
  <si>
    <t>26-42</t>
  </si>
  <si>
    <t>26042</t>
  </si>
  <si>
    <t>Navojoa</t>
  </si>
  <si>
    <t>26-43</t>
  </si>
  <si>
    <t>26043</t>
  </si>
  <si>
    <t>Nogales</t>
  </si>
  <si>
    <t>26-44</t>
  </si>
  <si>
    <t>26044</t>
  </si>
  <si>
    <t>Onavas</t>
  </si>
  <si>
    <t>26-45</t>
  </si>
  <si>
    <t>26045</t>
  </si>
  <si>
    <t>Opodepe</t>
  </si>
  <si>
    <t>26-46</t>
  </si>
  <si>
    <t>26046</t>
  </si>
  <si>
    <t>Oquitoa</t>
  </si>
  <si>
    <t>26-47</t>
  </si>
  <si>
    <t>26047</t>
  </si>
  <si>
    <t>Pitiquito</t>
  </si>
  <si>
    <t>26-48</t>
  </si>
  <si>
    <t>26048</t>
  </si>
  <si>
    <t>Puerto Peñasco</t>
  </si>
  <si>
    <t>26-49</t>
  </si>
  <si>
    <t>26049</t>
  </si>
  <si>
    <t>Quiriego</t>
  </si>
  <si>
    <t>26-50</t>
  </si>
  <si>
    <t>26050</t>
  </si>
  <si>
    <t>26-51</t>
  </si>
  <si>
    <t>26051</t>
  </si>
  <si>
    <t>26-52</t>
  </si>
  <si>
    <t>26052</t>
  </si>
  <si>
    <t>Sahuaripa</t>
  </si>
  <si>
    <t>26-53</t>
  </si>
  <si>
    <t>26053</t>
  </si>
  <si>
    <t>San Felipe de Jesús</t>
  </si>
  <si>
    <t>26-54</t>
  </si>
  <si>
    <t>26054</t>
  </si>
  <si>
    <t>San Javier</t>
  </si>
  <si>
    <t>26-55</t>
  </si>
  <si>
    <t>26055</t>
  </si>
  <si>
    <t>San Luis Río Colorado</t>
  </si>
  <si>
    <t>26-56</t>
  </si>
  <si>
    <t>26056</t>
  </si>
  <si>
    <t>San Miguel de Horcasitas</t>
  </si>
  <si>
    <t>26-57</t>
  </si>
  <si>
    <t>26057</t>
  </si>
  <si>
    <t>San Pedro de la Cueva</t>
  </si>
  <si>
    <t>26-58</t>
  </si>
  <si>
    <t>26058</t>
  </si>
  <si>
    <t>26-59</t>
  </si>
  <si>
    <t>26059</t>
  </si>
  <si>
    <t>Santa Cruz</t>
  </si>
  <si>
    <t>26-60</t>
  </si>
  <si>
    <t>26060</t>
  </si>
  <si>
    <t>Sáric</t>
  </si>
  <si>
    <t>26-61</t>
  </si>
  <si>
    <t>26061</t>
  </si>
  <si>
    <t>Soyopa</t>
  </si>
  <si>
    <t>26-62</t>
  </si>
  <si>
    <t>26062</t>
  </si>
  <si>
    <t>Suaqui Grande</t>
  </si>
  <si>
    <t>26-63</t>
  </si>
  <si>
    <t>26063</t>
  </si>
  <si>
    <t>Tepache</t>
  </si>
  <si>
    <t>26-64</t>
  </si>
  <si>
    <t>26064</t>
  </si>
  <si>
    <t>Trincheras</t>
  </si>
  <si>
    <t>26-65</t>
  </si>
  <si>
    <t>26065</t>
  </si>
  <si>
    <t>Tubutama</t>
  </si>
  <si>
    <t>26-66</t>
  </si>
  <si>
    <t>26066</t>
  </si>
  <si>
    <t>Ures</t>
  </si>
  <si>
    <t>26-67</t>
  </si>
  <si>
    <t>26067</t>
  </si>
  <si>
    <t>26-68</t>
  </si>
  <si>
    <t>26068</t>
  </si>
  <si>
    <t>Villa Pesqueira</t>
  </si>
  <si>
    <t>26-69</t>
  </si>
  <si>
    <t>26069</t>
  </si>
  <si>
    <t>Yécora</t>
  </si>
  <si>
    <t>26-70</t>
  </si>
  <si>
    <t>26070</t>
  </si>
  <si>
    <t>General Plutarco Elías Calles</t>
  </si>
  <si>
    <t>26-71</t>
  </si>
  <si>
    <t>26071</t>
  </si>
  <si>
    <t>26-72</t>
  </si>
  <si>
    <t>26072</t>
  </si>
  <si>
    <t>San Ignacio Río Muerto</t>
  </si>
  <si>
    <t>27-1</t>
  </si>
  <si>
    <t>27</t>
  </si>
  <si>
    <t>27001</t>
  </si>
  <si>
    <t>Balancán</t>
  </si>
  <si>
    <t>27-2</t>
  </si>
  <si>
    <t>27002</t>
  </si>
  <si>
    <t>27-3</t>
  </si>
  <si>
    <t>27003</t>
  </si>
  <si>
    <t>Centla</t>
  </si>
  <si>
    <t>27-4</t>
  </si>
  <si>
    <t>27004</t>
  </si>
  <si>
    <t>Centro</t>
  </si>
  <si>
    <t>27-5</t>
  </si>
  <si>
    <t>27005</t>
  </si>
  <si>
    <t>Comalcalco</t>
  </si>
  <si>
    <t>27-6</t>
  </si>
  <si>
    <t>27006</t>
  </si>
  <si>
    <t>Cunduacán</t>
  </si>
  <si>
    <t>27-7</t>
  </si>
  <si>
    <t>27007</t>
  </si>
  <si>
    <t>27-8</t>
  </si>
  <si>
    <t>27008</t>
  </si>
  <si>
    <t>Huimanguillo</t>
  </si>
  <si>
    <t>27-9</t>
  </si>
  <si>
    <t>27009</t>
  </si>
  <si>
    <t>Jalapa</t>
  </si>
  <si>
    <t>27-10</t>
  </si>
  <si>
    <t>27010</t>
  </si>
  <si>
    <t>Jalpa de Méndez</t>
  </si>
  <si>
    <t>27-11</t>
  </si>
  <si>
    <t>27011</t>
  </si>
  <si>
    <t>Jonuta</t>
  </si>
  <si>
    <t>27-12</t>
  </si>
  <si>
    <t>27012</t>
  </si>
  <si>
    <t>Macuspana</t>
  </si>
  <si>
    <t>27-13</t>
  </si>
  <si>
    <t>27013</t>
  </si>
  <si>
    <t>Nacajuca</t>
  </si>
  <si>
    <t>27-14</t>
  </si>
  <si>
    <t>27014</t>
  </si>
  <si>
    <t>Paraíso</t>
  </si>
  <si>
    <t>27-15</t>
  </si>
  <si>
    <t>27015</t>
  </si>
  <si>
    <t>Tacotalpa</t>
  </si>
  <si>
    <t>27-16</t>
  </si>
  <si>
    <t>27016</t>
  </si>
  <si>
    <t>Teapa</t>
  </si>
  <si>
    <t>27-17</t>
  </si>
  <si>
    <t>27017</t>
  </si>
  <si>
    <t>Tenosique</t>
  </si>
  <si>
    <t>28-1</t>
  </si>
  <si>
    <t>28</t>
  </si>
  <si>
    <t>28001</t>
  </si>
  <si>
    <t>28-2</t>
  </si>
  <si>
    <t>28002</t>
  </si>
  <si>
    <t>28-3</t>
  </si>
  <si>
    <t>28003</t>
  </si>
  <si>
    <t>Altamira</t>
  </si>
  <si>
    <t>28-4</t>
  </si>
  <si>
    <t>28004</t>
  </si>
  <si>
    <t>Antiguo Morelos</t>
  </si>
  <si>
    <t>28-5</t>
  </si>
  <si>
    <t>28005</t>
  </si>
  <si>
    <t>Burgos</t>
  </si>
  <si>
    <t>28-6</t>
  </si>
  <si>
    <t>28006</t>
  </si>
  <si>
    <t>28-7</t>
  </si>
  <si>
    <t>28007</t>
  </si>
  <si>
    <t>28-8</t>
  </si>
  <si>
    <t>28008</t>
  </si>
  <si>
    <t>Casas</t>
  </si>
  <si>
    <t>28-9</t>
  </si>
  <si>
    <t>28009</t>
  </si>
  <si>
    <t>Ciudad Madero</t>
  </si>
  <si>
    <t>28-10</t>
  </si>
  <si>
    <t>28010</t>
  </si>
  <si>
    <t>Cruillas</t>
  </si>
  <si>
    <t>28-11</t>
  </si>
  <si>
    <t>28011</t>
  </si>
  <si>
    <t>28-12</t>
  </si>
  <si>
    <t>28012</t>
  </si>
  <si>
    <t>González</t>
  </si>
  <si>
    <t>28-13</t>
  </si>
  <si>
    <t>28013</t>
  </si>
  <si>
    <t>Güémez</t>
  </si>
  <si>
    <t>28-14</t>
  </si>
  <si>
    <t>28014</t>
  </si>
  <si>
    <t>28-15</t>
  </si>
  <si>
    <t>28015</t>
  </si>
  <si>
    <t>Gustavo Díaz Ordaz</t>
  </si>
  <si>
    <t>28-16</t>
  </si>
  <si>
    <t>28016</t>
  </si>
  <si>
    <t>28-17</t>
  </si>
  <si>
    <t>28017</t>
  </si>
  <si>
    <t>Jaumave</t>
  </si>
  <si>
    <t>28-18</t>
  </si>
  <si>
    <t>28018</t>
  </si>
  <si>
    <t>28-19</t>
  </si>
  <si>
    <t>28019</t>
  </si>
  <si>
    <t>Llera</t>
  </si>
  <si>
    <t>28-20</t>
  </si>
  <si>
    <t>28020</t>
  </si>
  <si>
    <t>Mainero</t>
  </si>
  <si>
    <t>28-21</t>
  </si>
  <si>
    <t>28021</t>
  </si>
  <si>
    <t>El Mante</t>
  </si>
  <si>
    <t>28-22</t>
  </si>
  <si>
    <t>28022</t>
  </si>
  <si>
    <t>28-23</t>
  </si>
  <si>
    <t>28023</t>
  </si>
  <si>
    <t>Méndez</t>
  </si>
  <si>
    <t>28-24</t>
  </si>
  <si>
    <t>28024</t>
  </si>
  <si>
    <t>Mier</t>
  </si>
  <si>
    <t>28-25</t>
  </si>
  <si>
    <t>28025</t>
  </si>
  <si>
    <t>Miguel Alemán</t>
  </si>
  <si>
    <t>28-26</t>
  </si>
  <si>
    <t>28026</t>
  </si>
  <si>
    <t>Miquihuana</t>
  </si>
  <si>
    <t>28-27</t>
  </si>
  <si>
    <t>28027</t>
  </si>
  <si>
    <t>Nuevo Laredo</t>
  </si>
  <si>
    <t>28-28</t>
  </si>
  <si>
    <t>28028</t>
  </si>
  <si>
    <t>Nuevo Morelos</t>
  </si>
  <si>
    <t>28-29</t>
  </si>
  <si>
    <t>28029</t>
  </si>
  <si>
    <t>28-30</t>
  </si>
  <si>
    <t>28030</t>
  </si>
  <si>
    <t>Padilla</t>
  </si>
  <si>
    <t>28-31</t>
  </si>
  <si>
    <t>28031</t>
  </si>
  <si>
    <t>Palmillas</t>
  </si>
  <si>
    <t>28-32</t>
  </si>
  <si>
    <t>28032</t>
  </si>
  <si>
    <t>Reynosa</t>
  </si>
  <si>
    <t>28-33</t>
  </si>
  <si>
    <t>28033</t>
  </si>
  <si>
    <t>Río Bravo</t>
  </si>
  <si>
    <t>28-34</t>
  </si>
  <si>
    <t>28034</t>
  </si>
  <si>
    <t>San Carlos</t>
  </si>
  <si>
    <t>28-35</t>
  </si>
  <si>
    <t>28035</t>
  </si>
  <si>
    <t>28-36</t>
  </si>
  <si>
    <t>28036</t>
  </si>
  <si>
    <t>28-37</t>
  </si>
  <si>
    <t>28037</t>
  </si>
  <si>
    <t>Soto la Marina</t>
  </si>
  <si>
    <t>28-38</t>
  </si>
  <si>
    <t>28038</t>
  </si>
  <si>
    <t>Tampico</t>
  </si>
  <si>
    <t>28-39</t>
  </si>
  <si>
    <t>28039</t>
  </si>
  <si>
    <t>Tula</t>
  </si>
  <si>
    <t>28-40</t>
  </si>
  <si>
    <t>28040</t>
  </si>
  <si>
    <t>Valle Hermoso</t>
  </si>
  <si>
    <t>28-41</t>
  </si>
  <si>
    <t>28041</t>
  </si>
  <si>
    <t>28-42</t>
  </si>
  <si>
    <t>28042</t>
  </si>
  <si>
    <t>28-43</t>
  </si>
  <si>
    <t>28043</t>
  </si>
  <si>
    <t>Xicoténcatl</t>
  </si>
  <si>
    <t>29-1</t>
  </si>
  <si>
    <t>29</t>
  </si>
  <si>
    <t>29001</t>
  </si>
  <si>
    <t>Amaxac de Guerrero</t>
  </si>
  <si>
    <t>29-2</t>
  </si>
  <si>
    <t>29002</t>
  </si>
  <si>
    <t>Apetatitlán de Antonio Carvajal</t>
  </si>
  <si>
    <t>29-3</t>
  </si>
  <si>
    <t>29003</t>
  </si>
  <si>
    <t>Atlangatepec</t>
  </si>
  <si>
    <t>29-4</t>
  </si>
  <si>
    <t>29004</t>
  </si>
  <si>
    <t>Atltzayanca</t>
  </si>
  <si>
    <t>29-5</t>
  </si>
  <si>
    <t>29005</t>
  </si>
  <si>
    <t>Apizaco</t>
  </si>
  <si>
    <t>29-6</t>
  </si>
  <si>
    <t>29006</t>
  </si>
  <si>
    <t>Calpulalpan</t>
  </si>
  <si>
    <t>29-7</t>
  </si>
  <si>
    <t>29007</t>
  </si>
  <si>
    <t>El Carmen Tequexquitla</t>
  </si>
  <si>
    <t>29-8</t>
  </si>
  <si>
    <t>29008</t>
  </si>
  <si>
    <t>Cuapiaxtla</t>
  </si>
  <si>
    <t>29-9</t>
  </si>
  <si>
    <t>29009</t>
  </si>
  <si>
    <t>Cuaxomulco</t>
  </si>
  <si>
    <t>29-10</t>
  </si>
  <si>
    <t>29010</t>
  </si>
  <si>
    <t>Chiautempan</t>
  </si>
  <si>
    <t>29-11</t>
  </si>
  <si>
    <t>29011</t>
  </si>
  <si>
    <t>Muñoz de Domingo Arenas</t>
  </si>
  <si>
    <t>29-12</t>
  </si>
  <si>
    <t>29012</t>
  </si>
  <si>
    <t>Españita</t>
  </si>
  <si>
    <t>29-13</t>
  </si>
  <si>
    <t>29013</t>
  </si>
  <si>
    <t>Huamantla</t>
  </si>
  <si>
    <t>29-14</t>
  </si>
  <si>
    <t>29014</t>
  </si>
  <si>
    <t>Hueyotlipan</t>
  </si>
  <si>
    <t>29-15</t>
  </si>
  <si>
    <t>29015</t>
  </si>
  <si>
    <t>Ixtacuixtla de Mariano Matamoros</t>
  </si>
  <si>
    <t>29-16</t>
  </si>
  <si>
    <t>29016</t>
  </si>
  <si>
    <t>Ixtenco</t>
  </si>
  <si>
    <t>29-17</t>
  </si>
  <si>
    <t>29017</t>
  </si>
  <si>
    <t>Mazatecochco de José María Morelos</t>
  </si>
  <si>
    <t>29-18</t>
  </si>
  <si>
    <t>29018</t>
  </si>
  <si>
    <t>Contla de Juan Cuamatzi</t>
  </si>
  <si>
    <t>29-19</t>
  </si>
  <si>
    <t>29019</t>
  </si>
  <si>
    <t>Tepetitla de Lardizábal</t>
  </si>
  <si>
    <t>29-20</t>
  </si>
  <si>
    <t>29020</t>
  </si>
  <si>
    <t>Sanctórum de Lázaro Cárdenas</t>
  </si>
  <si>
    <t>29-21</t>
  </si>
  <si>
    <t>29021</t>
  </si>
  <si>
    <t>Nanacamilpa de Mariano Arista</t>
  </si>
  <si>
    <t>29-22</t>
  </si>
  <si>
    <t>29022</t>
  </si>
  <si>
    <t>Acuamanala de Miguel Hidalgo</t>
  </si>
  <si>
    <t>29-23</t>
  </si>
  <si>
    <t>29023</t>
  </si>
  <si>
    <t>Natívitas</t>
  </si>
  <si>
    <t>29-24</t>
  </si>
  <si>
    <t>29024</t>
  </si>
  <si>
    <t>Panotla</t>
  </si>
  <si>
    <t>29-25</t>
  </si>
  <si>
    <t>29025</t>
  </si>
  <si>
    <t>San Pablo del Monte</t>
  </si>
  <si>
    <t>29-26</t>
  </si>
  <si>
    <t>29026</t>
  </si>
  <si>
    <t>Santa Cruz Tlaxcala</t>
  </si>
  <si>
    <t>29-27</t>
  </si>
  <si>
    <t>29027</t>
  </si>
  <si>
    <t>29-28</t>
  </si>
  <si>
    <t>29028</t>
  </si>
  <si>
    <t>Teolocholco</t>
  </si>
  <si>
    <t>29-29</t>
  </si>
  <si>
    <t>29029</t>
  </si>
  <si>
    <t>Tepeyanco</t>
  </si>
  <si>
    <t>29-30</t>
  </si>
  <si>
    <t>29030</t>
  </si>
  <si>
    <t>Terrenate</t>
  </si>
  <si>
    <t>29-31</t>
  </si>
  <si>
    <t>29031</t>
  </si>
  <si>
    <t>Tetla de la Solidaridad</t>
  </si>
  <si>
    <t>29-32</t>
  </si>
  <si>
    <t>29032</t>
  </si>
  <si>
    <t>Tetlatlahuca</t>
  </si>
  <si>
    <t>29-33</t>
  </si>
  <si>
    <t>29033</t>
  </si>
  <si>
    <t>29-34</t>
  </si>
  <si>
    <t>29034</t>
  </si>
  <si>
    <t>29-35</t>
  </si>
  <si>
    <t>29035</t>
  </si>
  <si>
    <t>Tocatlán</t>
  </si>
  <si>
    <t>29-36</t>
  </si>
  <si>
    <t>29036</t>
  </si>
  <si>
    <t>Totolac</t>
  </si>
  <si>
    <t>29-37</t>
  </si>
  <si>
    <t>29037</t>
  </si>
  <si>
    <t>Ziltlaltépec de Trinidad Sánchez Santos</t>
  </si>
  <si>
    <t>29-38</t>
  </si>
  <si>
    <t>29038</t>
  </si>
  <si>
    <t>Tzompantepec</t>
  </si>
  <si>
    <t>29-39</t>
  </si>
  <si>
    <t>29039</t>
  </si>
  <si>
    <t>Xaloztoc</t>
  </si>
  <si>
    <t>29-40</t>
  </si>
  <si>
    <t>29040</t>
  </si>
  <si>
    <t>Xaltocan</t>
  </si>
  <si>
    <t>29-41</t>
  </si>
  <si>
    <t>29041</t>
  </si>
  <si>
    <t>Papalotla de Xicohténcatl</t>
  </si>
  <si>
    <t>29-42</t>
  </si>
  <si>
    <t>29042</t>
  </si>
  <si>
    <t>Xicohtzinco</t>
  </si>
  <si>
    <t>29-43</t>
  </si>
  <si>
    <t>29043</t>
  </si>
  <si>
    <t>Yauhquemehcan</t>
  </si>
  <si>
    <t>29-44</t>
  </si>
  <si>
    <t>29044</t>
  </si>
  <si>
    <t>Zacatelco</t>
  </si>
  <si>
    <t>29-45</t>
  </si>
  <si>
    <t>29045</t>
  </si>
  <si>
    <t>29-46</t>
  </si>
  <si>
    <t>29046</t>
  </si>
  <si>
    <t>29-47</t>
  </si>
  <si>
    <t>29047</t>
  </si>
  <si>
    <t>29-48</t>
  </si>
  <si>
    <t>29048</t>
  </si>
  <si>
    <t>La Magdalena Tlaltelulco</t>
  </si>
  <si>
    <t>29-49</t>
  </si>
  <si>
    <t>29049</t>
  </si>
  <si>
    <t>San Damián Texóloc</t>
  </si>
  <si>
    <t>29-50</t>
  </si>
  <si>
    <t>29050</t>
  </si>
  <si>
    <t>San Francisco Tetlanohcan</t>
  </si>
  <si>
    <t>29-51</t>
  </si>
  <si>
    <t>29051</t>
  </si>
  <si>
    <t>San Jerónimo Zacualpan</t>
  </si>
  <si>
    <t>29-52</t>
  </si>
  <si>
    <t>29052</t>
  </si>
  <si>
    <t>San José Teacalco</t>
  </si>
  <si>
    <t>29-53</t>
  </si>
  <si>
    <t>29053</t>
  </si>
  <si>
    <t>San Juan Huactzinco</t>
  </si>
  <si>
    <t>29-54</t>
  </si>
  <si>
    <t>29054</t>
  </si>
  <si>
    <t>San Lorenzo Axocomanitla</t>
  </si>
  <si>
    <t>29-55</t>
  </si>
  <si>
    <t>29055</t>
  </si>
  <si>
    <t>San Lucas Tecopilco</t>
  </si>
  <si>
    <t>29-56</t>
  </si>
  <si>
    <t>29056</t>
  </si>
  <si>
    <t>Santa Ana Nopalucan</t>
  </si>
  <si>
    <t>29-57</t>
  </si>
  <si>
    <t>29057</t>
  </si>
  <si>
    <t>Santa Apolonia Teacalco</t>
  </si>
  <si>
    <t>29-58</t>
  </si>
  <si>
    <t>29058</t>
  </si>
  <si>
    <t>Santa Catarina Ayometla</t>
  </si>
  <si>
    <t>29-59</t>
  </si>
  <si>
    <t>29059</t>
  </si>
  <si>
    <t>Santa Cruz Quilehtla</t>
  </si>
  <si>
    <t>29-60</t>
  </si>
  <si>
    <t>29060</t>
  </si>
  <si>
    <t>Santa Isabel Xiloxoxtla</t>
  </si>
  <si>
    <t>30-1</t>
  </si>
  <si>
    <t>30</t>
  </si>
  <si>
    <t>30001</t>
  </si>
  <si>
    <t>30-2</t>
  </si>
  <si>
    <t>30002</t>
  </si>
  <si>
    <t>30-3</t>
  </si>
  <si>
    <t>30003</t>
  </si>
  <si>
    <t>Acayucan</t>
  </si>
  <si>
    <t>30-4</t>
  </si>
  <si>
    <t>30004</t>
  </si>
  <si>
    <t>30-5</t>
  </si>
  <si>
    <t>30005</t>
  </si>
  <si>
    <t>Acula</t>
  </si>
  <si>
    <t>30-6</t>
  </si>
  <si>
    <t>30006</t>
  </si>
  <si>
    <t>Acultzingo</t>
  </si>
  <si>
    <t>30-7</t>
  </si>
  <si>
    <t>30007</t>
  </si>
  <si>
    <t>Camarón de Tejeda</t>
  </si>
  <si>
    <t>30-8</t>
  </si>
  <si>
    <t>30008</t>
  </si>
  <si>
    <t>Alpatláhuac</t>
  </si>
  <si>
    <t>30-9</t>
  </si>
  <si>
    <t>30009</t>
  </si>
  <si>
    <t>Alto Lucero de Gutiérrez Barrios</t>
  </si>
  <si>
    <t>30-10</t>
  </si>
  <si>
    <t>30010</t>
  </si>
  <si>
    <t>Altotonga</t>
  </si>
  <si>
    <t>30-11</t>
  </si>
  <si>
    <t>30011</t>
  </si>
  <si>
    <t>Alvarado</t>
  </si>
  <si>
    <t>30-12</t>
  </si>
  <si>
    <t>30012</t>
  </si>
  <si>
    <t>Amatitlán</t>
  </si>
  <si>
    <t>30-13</t>
  </si>
  <si>
    <t>30013</t>
  </si>
  <si>
    <t>Naranjos Amatlán</t>
  </si>
  <si>
    <t>30-14</t>
  </si>
  <si>
    <t>30014</t>
  </si>
  <si>
    <t>Amatlán de los Reyes</t>
  </si>
  <si>
    <t>30-15</t>
  </si>
  <si>
    <t>30015</t>
  </si>
  <si>
    <t>Angel R. Cabada</t>
  </si>
  <si>
    <t>30-16</t>
  </si>
  <si>
    <t>30016</t>
  </si>
  <si>
    <t>La Antigua</t>
  </si>
  <si>
    <t>30-17</t>
  </si>
  <si>
    <t>30017</t>
  </si>
  <si>
    <t>Apazapan</t>
  </si>
  <si>
    <t>30-18</t>
  </si>
  <si>
    <t>30018</t>
  </si>
  <si>
    <t>30-19</t>
  </si>
  <si>
    <t>30019</t>
  </si>
  <si>
    <t>Astacinga</t>
  </si>
  <si>
    <t>30-20</t>
  </si>
  <si>
    <t>30020</t>
  </si>
  <si>
    <t>Atlahuilco</t>
  </si>
  <si>
    <t>30-21</t>
  </si>
  <si>
    <t>30021</t>
  </si>
  <si>
    <t>30-22</t>
  </si>
  <si>
    <t>30022</t>
  </si>
  <si>
    <t>Atzacan</t>
  </si>
  <si>
    <t>30-23</t>
  </si>
  <si>
    <t>30023</t>
  </si>
  <si>
    <t>Atzalan</t>
  </si>
  <si>
    <t>30-24</t>
  </si>
  <si>
    <t>30024</t>
  </si>
  <si>
    <t>Tlaltetela</t>
  </si>
  <si>
    <t>30-25</t>
  </si>
  <si>
    <t>30025</t>
  </si>
  <si>
    <t>Ayahualulco</t>
  </si>
  <si>
    <t>30-26</t>
  </si>
  <si>
    <t>30026</t>
  </si>
  <si>
    <t>Banderilla</t>
  </si>
  <si>
    <t>30-27</t>
  </si>
  <si>
    <t>30027</t>
  </si>
  <si>
    <t>30-28</t>
  </si>
  <si>
    <t>30028</t>
  </si>
  <si>
    <t>Boca del Río</t>
  </si>
  <si>
    <t>30-29</t>
  </si>
  <si>
    <t>30029</t>
  </si>
  <si>
    <t>Calcahualco</t>
  </si>
  <si>
    <t>30-30</t>
  </si>
  <si>
    <t>30030</t>
  </si>
  <si>
    <t>Camerino Z. Mendoza</t>
  </si>
  <si>
    <t>30-31</t>
  </si>
  <si>
    <t>30031</t>
  </si>
  <si>
    <t>Carrillo Puerto</t>
  </si>
  <si>
    <t>30-32</t>
  </si>
  <si>
    <t>30032</t>
  </si>
  <si>
    <t>Catemaco</t>
  </si>
  <si>
    <t>30-33</t>
  </si>
  <si>
    <t>30033</t>
  </si>
  <si>
    <t>Cazones de Herrera</t>
  </si>
  <si>
    <t>30-34</t>
  </si>
  <si>
    <t>30034</t>
  </si>
  <si>
    <t>Cerro Azul</t>
  </si>
  <si>
    <t>30-35</t>
  </si>
  <si>
    <t>30035</t>
  </si>
  <si>
    <t>Citlaltépetl</t>
  </si>
  <si>
    <t>30-36</t>
  </si>
  <si>
    <t>30036</t>
  </si>
  <si>
    <t>Coacoatzintla</t>
  </si>
  <si>
    <t>30-37</t>
  </si>
  <si>
    <t>30037</t>
  </si>
  <si>
    <t>Coahuitlán</t>
  </si>
  <si>
    <t>30-38</t>
  </si>
  <si>
    <t>30038</t>
  </si>
  <si>
    <t>30-39</t>
  </si>
  <si>
    <t>30039</t>
  </si>
  <si>
    <t>Coatzacoalcos</t>
  </si>
  <si>
    <t>30-40</t>
  </si>
  <si>
    <t>30040</t>
  </si>
  <si>
    <t>Coatzintla</t>
  </si>
  <si>
    <t>30-41</t>
  </si>
  <si>
    <t>30041</t>
  </si>
  <si>
    <t>Coetzala</t>
  </si>
  <si>
    <t>30-42</t>
  </si>
  <si>
    <t>30042</t>
  </si>
  <si>
    <t>Colipa</t>
  </si>
  <si>
    <t>30-43</t>
  </si>
  <si>
    <t>30043</t>
  </si>
  <si>
    <t>Comapa</t>
  </si>
  <si>
    <t>30-44</t>
  </si>
  <si>
    <t>30044</t>
  </si>
  <si>
    <t>Córdoba</t>
  </si>
  <si>
    <t>30-45</t>
  </si>
  <si>
    <t>30045</t>
  </si>
  <si>
    <t>Cosamaloapan de Carpio</t>
  </si>
  <si>
    <t>30-46</t>
  </si>
  <si>
    <t>30046</t>
  </si>
  <si>
    <t>Cosautlán de Carvajal</t>
  </si>
  <si>
    <t>30-47</t>
  </si>
  <si>
    <t>30047</t>
  </si>
  <si>
    <t>Coscomatepec</t>
  </si>
  <si>
    <t>30-48</t>
  </si>
  <si>
    <t>30048</t>
  </si>
  <si>
    <t>Cosoleacaque</t>
  </si>
  <si>
    <t>30-49</t>
  </si>
  <si>
    <t>30049</t>
  </si>
  <si>
    <t>Cotaxtla</t>
  </si>
  <si>
    <t>30-50</t>
  </si>
  <si>
    <t>30050</t>
  </si>
  <si>
    <t>Coxquihui</t>
  </si>
  <si>
    <t>30-51</t>
  </si>
  <si>
    <t>30051</t>
  </si>
  <si>
    <t>Coyutla</t>
  </si>
  <si>
    <t>30-52</t>
  </si>
  <si>
    <t>30052</t>
  </si>
  <si>
    <t>Cuichapa</t>
  </si>
  <si>
    <t>30-53</t>
  </si>
  <si>
    <t>30053</t>
  </si>
  <si>
    <t>Cuitláhuac</t>
  </si>
  <si>
    <t>30-54</t>
  </si>
  <si>
    <t>30054</t>
  </si>
  <si>
    <t>Chacaltianguis</t>
  </si>
  <si>
    <t>30-55</t>
  </si>
  <si>
    <t>30055</t>
  </si>
  <si>
    <t>Chalma</t>
  </si>
  <si>
    <t>30-56</t>
  </si>
  <si>
    <t>30056</t>
  </si>
  <si>
    <t>Chiconamel</t>
  </si>
  <si>
    <t>30-57</t>
  </si>
  <si>
    <t>30057</t>
  </si>
  <si>
    <t>Chiconquiaco</t>
  </si>
  <si>
    <t>30-58</t>
  </si>
  <si>
    <t>30058</t>
  </si>
  <si>
    <t>Chicontepec</t>
  </si>
  <si>
    <t>30-59</t>
  </si>
  <si>
    <t>30059</t>
  </si>
  <si>
    <t>Chinameca</t>
  </si>
  <si>
    <t>30-60</t>
  </si>
  <si>
    <t>30060</t>
  </si>
  <si>
    <t>Chinampa de Gorostiza</t>
  </si>
  <si>
    <t>30-61</t>
  </si>
  <si>
    <t>30061</t>
  </si>
  <si>
    <t>Las Choapas</t>
  </si>
  <si>
    <t>30-62</t>
  </si>
  <si>
    <t>30062</t>
  </si>
  <si>
    <t>Chocamán</t>
  </si>
  <si>
    <t>30-63</t>
  </si>
  <si>
    <t>30063</t>
  </si>
  <si>
    <t>Chontla</t>
  </si>
  <si>
    <t>30-64</t>
  </si>
  <si>
    <t>30064</t>
  </si>
  <si>
    <t>Chumatlán</t>
  </si>
  <si>
    <t>30-65</t>
  </si>
  <si>
    <t>30065</t>
  </si>
  <si>
    <t>30-66</t>
  </si>
  <si>
    <t>30066</t>
  </si>
  <si>
    <t>Espinal</t>
  </si>
  <si>
    <t>30-67</t>
  </si>
  <si>
    <t>30067</t>
  </si>
  <si>
    <t>Filomeno Mata</t>
  </si>
  <si>
    <t>30-68</t>
  </si>
  <si>
    <t>30068</t>
  </si>
  <si>
    <t>Fortín</t>
  </si>
  <si>
    <t>30-69</t>
  </si>
  <si>
    <t>30069</t>
  </si>
  <si>
    <t>Gutiérrez Zamora</t>
  </si>
  <si>
    <t>30-70</t>
  </si>
  <si>
    <t>30070</t>
  </si>
  <si>
    <t>Hidalgotitlán</t>
  </si>
  <si>
    <t>30-71</t>
  </si>
  <si>
    <t>30071</t>
  </si>
  <si>
    <t>Huatusco</t>
  </si>
  <si>
    <t>30-72</t>
  </si>
  <si>
    <t>30072</t>
  </si>
  <si>
    <t>Huayacocotla</t>
  </si>
  <si>
    <t>30-73</t>
  </si>
  <si>
    <t>30073</t>
  </si>
  <si>
    <t>Hueyapan de Ocampo</t>
  </si>
  <si>
    <t>30-74</t>
  </si>
  <si>
    <t>30074</t>
  </si>
  <si>
    <t>Huiloapan de Cuauhtémoc</t>
  </si>
  <si>
    <t>30-75</t>
  </si>
  <si>
    <t>30075</t>
  </si>
  <si>
    <t>Ignacio de la Llave</t>
  </si>
  <si>
    <t>30-76</t>
  </si>
  <si>
    <t>30076</t>
  </si>
  <si>
    <t>Ilamatlán</t>
  </si>
  <si>
    <t>30-77</t>
  </si>
  <si>
    <t>30077</t>
  </si>
  <si>
    <t>Isla</t>
  </si>
  <si>
    <t>30-78</t>
  </si>
  <si>
    <t>30078</t>
  </si>
  <si>
    <t>Ixcatepec</t>
  </si>
  <si>
    <t>30-79</t>
  </si>
  <si>
    <t>30079</t>
  </si>
  <si>
    <t>Ixhuacán de los Reyes</t>
  </si>
  <si>
    <t>30-80</t>
  </si>
  <si>
    <t>30080</t>
  </si>
  <si>
    <t>Ixhuatlán del Café</t>
  </si>
  <si>
    <t>30-81</t>
  </si>
  <si>
    <t>30081</t>
  </si>
  <si>
    <t>Ixhuatlancillo</t>
  </si>
  <si>
    <t>30-82</t>
  </si>
  <si>
    <t>30082</t>
  </si>
  <si>
    <t>Ixhuatlán del Sureste</t>
  </si>
  <si>
    <t>30-83</t>
  </si>
  <si>
    <t>30083</t>
  </si>
  <si>
    <t>Ixhuatlán de Madero</t>
  </si>
  <si>
    <t>30-84</t>
  </si>
  <si>
    <t>30084</t>
  </si>
  <si>
    <t>Ixmatlahuacan</t>
  </si>
  <si>
    <t>30-85</t>
  </si>
  <si>
    <t>30085</t>
  </si>
  <si>
    <t>Ixtaczoquitlán</t>
  </si>
  <si>
    <t>30-86</t>
  </si>
  <si>
    <t>30086</t>
  </si>
  <si>
    <t>Jalacingo</t>
  </si>
  <si>
    <t>30-87</t>
  </si>
  <si>
    <t>30087</t>
  </si>
  <si>
    <t>Xalapa</t>
  </si>
  <si>
    <t>30-88</t>
  </si>
  <si>
    <t>30088</t>
  </si>
  <si>
    <t>Jalcomulco</t>
  </si>
  <si>
    <t>30-89</t>
  </si>
  <si>
    <t>30089</t>
  </si>
  <si>
    <t>Jáltipan</t>
  </si>
  <si>
    <t>30-90</t>
  </si>
  <si>
    <t>30090</t>
  </si>
  <si>
    <t>Jamapa</t>
  </si>
  <si>
    <t>30-91</t>
  </si>
  <si>
    <t>30091</t>
  </si>
  <si>
    <t>Jesús Carranza</t>
  </si>
  <si>
    <t>30-92</t>
  </si>
  <si>
    <t>30092</t>
  </si>
  <si>
    <t>Xico</t>
  </si>
  <si>
    <t>30-93</t>
  </si>
  <si>
    <t>30093</t>
  </si>
  <si>
    <t>30-94</t>
  </si>
  <si>
    <t>30094</t>
  </si>
  <si>
    <t>Juan Rodríguez Clara</t>
  </si>
  <si>
    <t>30-95</t>
  </si>
  <si>
    <t>30095</t>
  </si>
  <si>
    <t>Juchique de Ferrer</t>
  </si>
  <si>
    <t>30-96</t>
  </si>
  <si>
    <t>30096</t>
  </si>
  <si>
    <t>Landero y Coss</t>
  </si>
  <si>
    <t>30-97</t>
  </si>
  <si>
    <t>30097</t>
  </si>
  <si>
    <t>Lerdo de Tejada</t>
  </si>
  <si>
    <t>30-98</t>
  </si>
  <si>
    <t>30098</t>
  </si>
  <si>
    <t>30-99</t>
  </si>
  <si>
    <t>30099</t>
  </si>
  <si>
    <t>Maltrata</t>
  </si>
  <si>
    <t>30-100</t>
  </si>
  <si>
    <t>30100</t>
  </si>
  <si>
    <t>Manlio Fabio Altamirano</t>
  </si>
  <si>
    <t>30-101</t>
  </si>
  <si>
    <t>30101</t>
  </si>
  <si>
    <t>Mariano Escobedo</t>
  </si>
  <si>
    <t>30-102</t>
  </si>
  <si>
    <t>30102</t>
  </si>
  <si>
    <t>Martínez de la Torre</t>
  </si>
  <si>
    <t>30-103</t>
  </si>
  <si>
    <t>30103</t>
  </si>
  <si>
    <t>Mecatlán</t>
  </si>
  <si>
    <t>30-104</t>
  </si>
  <si>
    <t>30104</t>
  </si>
  <si>
    <t>Mecayapan</t>
  </si>
  <si>
    <t>30-105</t>
  </si>
  <si>
    <t>30105</t>
  </si>
  <si>
    <t>Medellín</t>
  </si>
  <si>
    <t>30-106</t>
  </si>
  <si>
    <t>30106</t>
  </si>
  <si>
    <t>Miahuatlán</t>
  </si>
  <si>
    <t>30-107</t>
  </si>
  <si>
    <t>30107</t>
  </si>
  <si>
    <t>Las Minas</t>
  </si>
  <si>
    <t>30-108</t>
  </si>
  <si>
    <t>30108</t>
  </si>
  <si>
    <t>30-109</t>
  </si>
  <si>
    <t>30109</t>
  </si>
  <si>
    <t>Misantla</t>
  </si>
  <si>
    <t>30-110</t>
  </si>
  <si>
    <t>30110</t>
  </si>
  <si>
    <t>Mixtla de Altamirano</t>
  </si>
  <si>
    <t>30-111</t>
  </si>
  <si>
    <t>30111</t>
  </si>
  <si>
    <t>Moloacán</t>
  </si>
  <si>
    <t>30-112</t>
  </si>
  <si>
    <t>30112</t>
  </si>
  <si>
    <t>Naolinco</t>
  </si>
  <si>
    <t>30-113</t>
  </si>
  <si>
    <t>30113</t>
  </si>
  <si>
    <t>Naranjal</t>
  </si>
  <si>
    <t>30-114</t>
  </si>
  <si>
    <t>30114</t>
  </si>
  <si>
    <t>Nautla</t>
  </si>
  <si>
    <t>30-115</t>
  </si>
  <si>
    <t>30115</t>
  </si>
  <si>
    <t>30-116</t>
  </si>
  <si>
    <t>30116</t>
  </si>
  <si>
    <t>Oluta</t>
  </si>
  <si>
    <t>30-117</t>
  </si>
  <si>
    <t>30117</t>
  </si>
  <si>
    <t>Omealca</t>
  </si>
  <si>
    <t>30-118</t>
  </si>
  <si>
    <t>30118</t>
  </si>
  <si>
    <t>Orizaba</t>
  </si>
  <si>
    <t>30-119</t>
  </si>
  <si>
    <t>30119</t>
  </si>
  <si>
    <t>Otatitlán</t>
  </si>
  <si>
    <t>30-120</t>
  </si>
  <si>
    <t>30120</t>
  </si>
  <si>
    <t>Oteapan</t>
  </si>
  <si>
    <t>30-121</t>
  </si>
  <si>
    <t>30121</t>
  </si>
  <si>
    <t>Ozuluama de Mascareñas</t>
  </si>
  <si>
    <t>30-122</t>
  </si>
  <si>
    <t>30122</t>
  </si>
  <si>
    <t>Pajapan</t>
  </si>
  <si>
    <t>30-123</t>
  </si>
  <si>
    <t>30123</t>
  </si>
  <si>
    <t>Pánuco</t>
  </si>
  <si>
    <t>30-124</t>
  </si>
  <si>
    <t>30124</t>
  </si>
  <si>
    <t>Papantla</t>
  </si>
  <si>
    <t>30-125</t>
  </si>
  <si>
    <t>30125</t>
  </si>
  <si>
    <t>Paso del Macho</t>
  </si>
  <si>
    <t>30-126</t>
  </si>
  <si>
    <t>30126</t>
  </si>
  <si>
    <t>Paso de Ovejas</t>
  </si>
  <si>
    <t>30-127</t>
  </si>
  <si>
    <t>30127</t>
  </si>
  <si>
    <t>La Perla</t>
  </si>
  <si>
    <t>30-128</t>
  </si>
  <si>
    <t>30128</t>
  </si>
  <si>
    <t>Perote</t>
  </si>
  <si>
    <t>30-129</t>
  </si>
  <si>
    <t>30129</t>
  </si>
  <si>
    <t>Platón Sánchez</t>
  </si>
  <si>
    <t>30-130</t>
  </si>
  <si>
    <t>30130</t>
  </si>
  <si>
    <t>Playa Vicente</t>
  </si>
  <si>
    <t>30-131</t>
  </si>
  <si>
    <t>30131</t>
  </si>
  <si>
    <t>Poza Rica de Hidalgo</t>
  </si>
  <si>
    <t>30-132</t>
  </si>
  <si>
    <t>30132</t>
  </si>
  <si>
    <t>Las Vigas de Ramírez</t>
  </si>
  <si>
    <t>30-133</t>
  </si>
  <si>
    <t>30133</t>
  </si>
  <si>
    <t>Pueblo Viejo</t>
  </si>
  <si>
    <t>30-134</t>
  </si>
  <si>
    <t>30134</t>
  </si>
  <si>
    <t>Puente Nacional</t>
  </si>
  <si>
    <t>30-135</t>
  </si>
  <si>
    <t>30135</t>
  </si>
  <si>
    <t>Rafael Delgado</t>
  </si>
  <si>
    <t>30-136</t>
  </si>
  <si>
    <t>30136</t>
  </si>
  <si>
    <t>Rafael Lucio</t>
  </si>
  <si>
    <t>30-137</t>
  </si>
  <si>
    <t>30137</t>
  </si>
  <si>
    <t>30-138</t>
  </si>
  <si>
    <t>30138</t>
  </si>
  <si>
    <t>Río Blanco</t>
  </si>
  <si>
    <t>30-139</t>
  </si>
  <si>
    <t>30139</t>
  </si>
  <si>
    <t>Saltabarranca</t>
  </si>
  <si>
    <t>30-140</t>
  </si>
  <si>
    <t>30140</t>
  </si>
  <si>
    <t>San Andrés Tenejapan</t>
  </si>
  <si>
    <t>30-141</t>
  </si>
  <si>
    <t>30141</t>
  </si>
  <si>
    <t>San Andrés Tuxtla</t>
  </si>
  <si>
    <t>30-142</t>
  </si>
  <si>
    <t>30142</t>
  </si>
  <si>
    <t>San Juan Evangelista</t>
  </si>
  <si>
    <t>30-143</t>
  </si>
  <si>
    <t>30143</t>
  </si>
  <si>
    <t>Santiago Tuxtla</t>
  </si>
  <si>
    <t>30-144</t>
  </si>
  <si>
    <t>30144</t>
  </si>
  <si>
    <t>Sayula de Alemán</t>
  </si>
  <si>
    <t>30-145</t>
  </si>
  <si>
    <t>30145</t>
  </si>
  <si>
    <t>Soconusco</t>
  </si>
  <si>
    <t>30-146</t>
  </si>
  <si>
    <t>30146</t>
  </si>
  <si>
    <t>Sochiapa</t>
  </si>
  <si>
    <t>30-147</t>
  </si>
  <si>
    <t>30147</t>
  </si>
  <si>
    <t>Soledad Atzompa</t>
  </si>
  <si>
    <t>30-148</t>
  </si>
  <si>
    <t>30148</t>
  </si>
  <si>
    <t>Soledad de Doblado</t>
  </si>
  <si>
    <t>30-149</t>
  </si>
  <si>
    <t>30149</t>
  </si>
  <si>
    <t>Soteapan</t>
  </si>
  <si>
    <t>30-150</t>
  </si>
  <si>
    <t>30150</t>
  </si>
  <si>
    <t>Tamalín</t>
  </si>
  <si>
    <t>30-151</t>
  </si>
  <si>
    <t>30151</t>
  </si>
  <si>
    <t>Tamiahua</t>
  </si>
  <si>
    <t>30-152</t>
  </si>
  <si>
    <t>30152</t>
  </si>
  <si>
    <t>Tampico Alto</t>
  </si>
  <si>
    <t>30-153</t>
  </si>
  <si>
    <t>30153</t>
  </si>
  <si>
    <t>Tancoco</t>
  </si>
  <si>
    <t>30-154</t>
  </si>
  <si>
    <t>30154</t>
  </si>
  <si>
    <t>Tantima</t>
  </si>
  <si>
    <t>30-155</t>
  </si>
  <si>
    <t>30155</t>
  </si>
  <si>
    <t>Tantoyuca</t>
  </si>
  <si>
    <t>30-156</t>
  </si>
  <si>
    <t>30156</t>
  </si>
  <si>
    <t>Tatatila</t>
  </si>
  <si>
    <t>30-157</t>
  </si>
  <si>
    <t>30157</t>
  </si>
  <si>
    <t>Castillo de Teayo</t>
  </si>
  <si>
    <t>30-158</t>
  </si>
  <si>
    <t>30158</t>
  </si>
  <si>
    <t>Tecolutla</t>
  </si>
  <si>
    <t>30-159</t>
  </si>
  <si>
    <t>30159</t>
  </si>
  <si>
    <t>Tehuipango</t>
  </si>
  <si>
    <t>30-160</t>
  </si>
  <si>
    <t>30160</t>
  </si>
  <si>
    <t>Álamo Temapache</t>
  </si>
  <si>
    <t>30-161</t>
  </si>
  <si>
    <t>30161</t>
  </si>
  <si>
    <t>Tempoal</t>
  </si>
  <si>
    <t>30-162</t>
  </si>
  <si>
    <t>30162</t>
  </si>
  <si>
    <t>Tenampa</t>
  </si>
  <si>
    <t>30-163</t>
  </si>
  <si>
    <t>30163</t>
  </si>
  <si>
    <t>Tenochtitlán</t>
  </si>
  <si>
    <t>30-164</t>
  </si>
  <si>
    <t>30164</t>
  </si>
  <si>
    <t>Teocelo</t>
  </si>
  <si>
    <t>30-165</t>
  </si>
  <si>
    <t>30165</t>
  </si>
  <si>
    <t>Tepatlaxco</t>
  </si>
  <si>
    <t>30-166</t>
  </si>
  <si>
    <t>30166</t>
  </si>
  <si>
    <t>Tepetlán</t>
  </si>
  <si>
    <t>30-167</t>
  </si>
  <si>
    <t>30167</t>
  </si>
  <si>
    <t>30-168</t>
  </si>
  <si>
    <t>30168</t>
  </si>
  <si>
    <t>30-169</t>
  </si>
  <si>
    <t>30169</t>
  </si>
  <si>
    <t>José Azueta</t>
  </si>
  <si>
    <t>30-170</t>
  </si>
  <si>
    <t>30170</t>
  </si>
  <si>
    <t>Texcatepec</t>
  </si>
  <si>
    <t>30-171</t>
  </si>
  <si>
    <t>30171</t>
  </si>
  <si>
    <t>Texhuacán</t>
  </si>
  <si>
    <t>30-172</t>
  </si>
  <si>
    <t>30172</t>
  </si>
  <si>
    <t>Texistepec</t>
  </si>
  <si>
    <t>30-173</t>
  </si>
  <si>
    <t>30173</t>
  </si>
  <si>
    <t>Tezonapa</t>
  </si>
  <si>
    <t>30-174</t>
  </si>
  <si>
    <t>30174</t>
  </si>
  <si>
    <t>30-175</t>
  </si>
  <si>
    <t>30175</t>
  </si>
  <si>
    <t>Tihuatlán</t>
  </si>
  <si>
    <t>30-176</t>
  </si>
  <si>
    <t>30176</t>
  </si>
  <si>
    <t>Tlacojalpan</t>
  </si>
  <si>
    <t>30-177</t>
  </si>
  <si>
    <t>30177</t>
  </si>
  <si>
    <t>Tlacolulan</t>
  </si>
  <si>
    <t>30-178</t>
  </si>
  <si>
    <t>30178</t>
  </si>
  <si>
    <t>Tlacotalpan</t>
  </si>
  <si>
    <t>30-179</t>
  </si>
  <si>
    <t>30179</t>
  </si>
  <si>
    <t>Tlacotepec de Mejía</t>
  </si>
  <si>
    <t>30-180</t>
  </si>
  <si>
    <t>30180</t>
  </si>
  <si>
    <t>Tlachichilco</t>
  </si>
  <si>
    <t>30-181</t>
  </si>
  <si>
    <t>30181</t>
  </si>
  <si>
    <t>Tlalixcoyan</t>
  </si>
  <si>
    <t>30-182</t>
  </si>
  <si>
    <t>30182</t>
  </si>
  <si>
    <t>Tlalnelhuayocan</t>
  </si>
  <si>
    <t>30-183</t>
  </si>
  <si>
    <t>30183</t>
  </si>
  <si>
    <t>Tlapacoyan</t>
  </si>
  <si>
    <t>30-184</t>
  </si>
  <si>
    <t>30184</t>
  </si>
  <si>
    <t>Tlaquilpa</t>
  </si>
  <si>
    <t>30-185</t>
  </si>
  <si>
    <t>30185</t>
  </si>
  <si>
    <t>Tlilapan</t>
  </si>
  <si>
    <t>30-186</t>
  </si>
  <si>
    <t>30186</t>
  </si>
  <si>
    <t>30-187</t>
  </si>
  <si>
    <t>30187</t>
  </si>
  <si>
    <t>Tonayán</t>
  </si>
  <si>
    <t>30-188</t>
  </si>
  <si>
    <t>30188</t>
  </si>
  <si>
    <t>Totutla</t>
  </si>
  <si>
    <t>30-189</t>
  </si>
  <si>
    <t>30189</t>
  </si>
  <si>
    <t>30-190</t>
  </si>
  <si>
    <t>30190</t>
  </si>
  <si>
    <t>Tuxtilla</t>
  </si>
  <si>
    <t>30-191</t>
  </si>
  <si>
    <t>30191</t>
  </si>
  <si>
    <t>Ursulo Galván</t>
  </si>
  <si>
    <t>30-192</t>
  </si>
  <si>
    <t>30192</t>
  </si>
  <si>
    <t>Vega de Alatorre</t>
  </si>
  <si>
    <t>30-193</t>
  </si>
  <si>
    <t>30193</t>
  </si>
  <si>
    <t>Veracruz</t>
  </si>
  <si>
    <t>30-194</t>
  </si>
  <si>
    <t>30194</t>
  </si>
  <si>
    <t>Villa Aldama</t>
  </si>
  <si>
    <t>30-195</t>
  </si>
  <si>
    <t>30195</t>
  </si>
  <si>
    <t>30-196</t>
  </si>
  <si>
    <t>30196</t>
  </si>
  <si>
    <t>Yanga</t>
  </si>
  <si>
    <t>30-197</t>
  </si>
  <si>
    <t>30197</t>
  </si>
  <si>
    <t>Yecuatla</t>
  </si>
  <si>
    <t>30-198</t>
  </si>
  <si>
    <t>30198</t>
  </si>
  <si>
    <t>30-199</t>
  </si>
  <si>
    <t>30199</t>
  </si>
  <si>
    <t>30-200</t>
  </si>
  <si>
    <t>30200</t>
  </si>
  <si>
    <t>Zentla</t>
  </si>
  <si>
    <t>30-201</t>
  </si>
  <si>
    <t>30201</t>
  </si>
  <si>
    <t>Zongolica</t>
  </si>
  <si>
    <t>30-202</t>
  </si>
  <si>
    <t>30202</t>
  </si>
  <si>
    <t>Zontecomatlán de López y Fuentes</t>
  </si>
  <si>
    <t>30-203</t>
  </si>
  <si>
    <t>30203</t>
  </si>
  <si>
    <t>Zozocolco de Hidalgo</t>
  </si>
  <si>
    <t>30-204</t>
  </si>
  <si>
    <t>30204</t>
  </si>
  <si>
    <t>Agua Dulce</t>
  </si>
  <si>
    <t>30-205</t>
  </si>
  <si>
    <t>30205</t>
  </si>
  <si>
    <t>El Higo</t>
  </si>
  <si>
    <t>30-206</t>
  </si>
  <si>
    <t>30206</t>
  </si>
  <si>
    <t>Nanchital de Lázaro Cárdenas del Río</t>
  </si>
  <si>
    <t>30-207</t>
  </si>
  <si>
    <t>30207</t>
  </si>
  <si>
    <t>Tres Valles</t>
  </si>
  <si>
    <t>30-208</t>
  </si>
  <si>
    <t>30208</t>
  </si>
  <si>
    <t>Carlos A. Carrillo</t>
  </si>
  <si>
    <t>30-209</t>
  </si>
  <si>
    <t>30209</t>
  </si>
  <si>
    <t>Tatahuicapan de Juárez</t>
  </si>
  <si>
    <t>30-210</t>
  </si>
  <si>
    <t>30210</t>
  </si>
  <si>
    <t>Uxpanapa</t>
  </si>
  <si>
    <t>30-211</t>
  </si>
  <si>
    <t>30211</t>
  </si>
  <si>
    <t>San Rafael</t>
  </si>
  <si>
    <t>30-212</t>
  </si>
  <si>
    <t>30212</t>
  </si>
  <si>
    <t>Santiago Sochiapan</t>
  </si>
  <si>
    <t>31-1</t>
  </si>
  <si>
    <t>31</t>
  </si>
  <si>
    <t>31001</t>
  </si>
  <si>
    <t>Abalá</t>
  </si>
  <si>
    <t>31-2</t>
  </si>
  <si>
    <t>31002</t>
  </si>
  <si>
    <t>Acanceh</t>
  </si>
  <si>
    <t>31-3</t>
  </si>
  <si>
    <t>31003</t>
  </si>
  <si>
    <t>Akil</t>
  </si>
  <si>
    <t>31-4</t>
  </si>
  <si>
    <t>31004</t>
  </si>
  <si>
    <t>Baca</t>
  </si>
  <si>
    <t>31-5</t>
  </si>
  <si>
    <t>31005</t>
  </si>
  <si>
    <t>Bokobá</t>
  </si>
  <si>
    <t>31-6</t>
  </si>
  <si>
    <t>31006</t>
  </si>
  <si>
    <t>Buctzotz</t>
  </si>
  <si>
    <t>31-7</t>
  </si>
  <si>
    <t>31007</t>
  </si>
  <si>
    <t>Cacalchén</t>
  </si>
  <si>
    <t>31-8</t>
  </si>
  <si>
    <t>31008</t>
  </si>
  <si>
    <t>Calotmul</t>
  </si>
  <si>
    <t>31-9</t>
  </si>
  <si>
    <t>31009</t>
  </si>
  <si>
    <t>Cansahcab</t>
  </si>
  <si>
    <t>31-10</t>
  </si>
  <si>
    <t>31010</t>
  </si>
  <si>
    <t>Cantamayec</t>
  </si>
  <si>
    <t>31-11</t>
  </si>
  <si>
    <t>31011</t>
  </si>
  <si>
    <t>Celestún</t>
  </si>
  <si>
    <t>31-12</t>
  </si>
  <si>
    <t>31012</t>
  </si>
  <si>
    <t>Cenotillo</t>
  </si>
  <si>
    <t>31-13</t>
  </si>
  <si>
    <t>31013</t>
  </si>
  <si>
    <t>Conkal</t>
  </si>
  <si>
    <t>31-14</t>
  </si>
  <si>
    <t>31014</t>
  </si>
  <si>
    <t>Cuncunul</t>
  </si>
  <si>
    <t>31-15</t>
  </si>
  <si>
    <t>31015</t>
  </si>
  <si>
    <t>Cuzamá</t>
  </si>
  <si>
    <t>31-16</t>
  </si>
  <si>
    <t>31016</t>
  </si>
  <si>
    <t>Chacsinkín</t>
  </si>
  <si>
    <t>31-17</t>
  </si>
  <si>
    <t>31017</t>
  </si>
  <si>
    <t>Chankom</t>
  </si>
  <si>
    <t>31-18</t>
  </si>
  <si>
    <t>31018</t>
  </si>
  <si>
    <t>Chapab</t>
  </si>
  <si>
    <t>31-19</t>
  </si>
  <si>
    <t>31019</t>
  </si>
  <si>
    <t>Chemax</t>
  </si>
  <si>
    <t>31-20</t>
  </si>
  <si>
    <t>31020</t>
  </si>
  <si>
    <t>Chicxulub Pueblo</t>
  </si>
  <si>
    <t>31-21</t>
  </si>
  <si>
    <t>31021</t>
  </si>
  <si>
    <t>Chichimilá</t>
  </si>
  <si>
    <t>31-22</t>
  </si>
  <si>
    <t>31022</t>
  </si>
  <si>
    <t>Chikindzonot</t>
  </si>
  <si>
    <t>31-23</t>
  </si>
  <si>
    <t>31023</t>
  </si>
  <si>
    <t>Chocholá</t>
  </si>
  <si>
    <t>31-24</t>
  </si>
  <si>
    <t>31024</t>
  </si>
  <si>
    <t>Chumayel</t>
  </si>
  <si>
    <t>31-25</t>
  </si>
  <si>
    <t>31025</t>
  </si>
  <si>
    <t>Dzán</t>
  </si>
  <si>
    <t>31-26</t>
  </si>
  <si>
    <t>31026</t>
  </si>
  <si>
    <t>Dzemul</t>
  </si>
  <si>
    <t>31-27</t>
  </si>
  <si>
    <t>31027</t>
  </si>
  <si>
    <t>Dzidzantún</t>
  </si>
  <si>
    <t>31-28</t>
  </si>
  <si>
    <t>31028</t>
  </si>
  <si>
    <t>Dzilam de Bravo</t>
  </si>
  <si>
    <t>31-29</t>
  </si>
  <si>
    <t>31029</t>
  </si>
  <si>
    <t>Dzilam González</t>
  </si>
  <si>
    <t>31-30</t>
  </si>
  <si>
    <t>31030</t>
  </si>
  <si>
    <t>Dzitás</t>
  </si>
  <si>
    <t>31-31</t>
  </si>
  <si>
    <t>31031</t>
  </si>
  <si>
    <t>Dzoncauich</t>
  </si>
  <si>
    <t>31-32</t>
  </si>
  <si>
    <t>31032</t>
  </si>
  <si>
    <t>Espita</t>
  </si>
  <si>
    <t>31-33</t>
  </si>
  <si>
    <t>31033</t>
  </si>
  <si>
    <t>Halachó</t>
  </si>
  <si>
    <t>31-34</t>
  </si>
  <si>
    <t>31034</t>
  </si>
  <si>
    <t>Hocabá</t>
  </si>
  <si>
    <t>31-35</t>
  </si>
  <si>
    <t>31035</t>
  </si>
  <si>
    <t>Hoctún</t>
  </si>
  <si>
    <t>31-36</t>
  </si>
  <si>
    <t>31036</t>
  </si>
  <si>
    <t>Homún</t>
  </si>
  <si>
    <t>31-37</t>
  </si>
  <si>
    <t>31037</t>
  </si>
  <si>
    <t>Huhí</t>
  </si>
  <si>
    <t>31-38</t>
  </si>
  <si>
    <t>31038</t>
  </si>
  <si>
    <t>Hunucmá</t>
  </si>
  <si>
    <t>31-39</t>
  </si>
  <si>
    <t>31039</t>
  </si>
  <si>
    <t>Ixil</t>
  </si>
  <si>
    <t>31-40</t>
  </si>
  <si>
    <t>31040</t>
  </si>
  <si>
    <t>Izamal</t>
  </si>
  <si>
    <t>31-41</t>
  </si>
  <si>
    <t>31041</t>
  </si>
  <si>
    <t>Kanasín</t>
  </si>
  <si>
    <t>31-42</t>
  </si>
  <si>
    <t>31042</t>
  </si>
  <si>
    <t>Kantunil</t>
  </si>
  <si>
    <t>31-43</t>
  </si>
  <si>
    <t>31043</t>
  </si>
  <si>
    <t>Kaua</t>
  </si>
  <si>
    <t>31-44</t>
  </si>
  <si>
    <t>31044</t>
  </si>
  <si>
    <t>Kinchil</t>
  </si>
  <si>
    <t>31-45</t>
  </si>
  <si>
    <t>31045</t>
  </si>
  <si>
    <t>Kopomá</t>
  </si>
  <si>
    <t>31-46</t>
  </si>
  <si>
    <t>31046</t>
  </si>
  <si>
    <t>Mama</t>
  </si>
  <si>
    <t>31-47</t>
  </si>
  <si>
    <t>31047</t>
  </si>
  <si>
    <t>Maní</t>
  </si>
  <si>
    <t>31-48</t>
  </si>
  <si>
    <t>31048</t>
  </si>
  <si>
    <t>Maxcanú</t>
  </si>
  <si>
    <t>31-49</t>
  </si>
  <si>
    <t>31049</t>
  </si>
  <si>
    <t>Mayapán</t>
  </si>
  <si>
    <t>31-50</t>
  </si>
  <si>
    <t>31050</t>
  </si>
  <si>
    <t>Mérida</t>
  </si>
  <si>
    <t>31-51</t>
  </si>
  <si>
    <t>31051</t>
  </si>
  <si>
    <t>Mocochá</t>
  </si>
  <si>
    <t>31-52</t>
  </si>
  <si>
    <t>31052</t>
  </si>
  <si>
    <t>Motul</t>
  </si>
  <si>
    <t>31-53</t>
  </si>
  <si>
    <t>31053</t>
  </si>
  <si>
    <t>Muna</t>
  </si>
  <si>
    <t>31-54</t>
  </si>
  <si>
    <t>31054</t>
  </si>
  <si>
    <t>Muxupip</t>
  </si>
  <si>
    <t>31-55</t>
  </si>
  <si>
    <t>31055</t>
  </si>
  <si>
    <t>Opichén</t>
  </si>
  <si>
    <t>31-56</t>
  </si>
  <si>
    <t>31056</t>
  </si>
  <si>
    <t>Oxkutzcab</t>
  </si>
  <si>
    <t>31-57</t>
  </si>
  <si>
    <t>31057</t>
  </si>
  <si>
    <t>Panabá</t>
  </si>
  <si>
    <t>31-58</t>
  </si>
  <si>
    <t>31058</t>
  </si>
  <si>
    <t>Peto</t>
  </si>
  <si>
    <t>31-59</t>
  </si>
  <si>
    <t>31059</t>
  </si>
  <si>
    <t>31-60</t>
  </si>
  <si>
    <t>31060</t>
  </si>
  <si>
    <t>31-61</t>
  </si>
  <si>
    <t>31061</t>
  </si>
  <si>
    <t>Río Lagartos</t>
  </si>
  <si>
    <t>31-62</t>
  </si>
  <si>
    <t>31062</t>
  </si>
  <si>
    <t>Sacalum</t>
  </si>
  <si>
    <t>31-63</t>
  </si>
  <si>
    <t>31063</t>
  </si>
  <si>
    <t>Samahil</t>
  </si>
  <si>
    <t>31-64</t>
  </si>
  <si>
    <t>31064</t>
  </si>
  <si>
    <t>Sanahcat</t>
  </si>
  <si>
    <t>31-65</t>
  </si>
  <si>
    <t>31065</t>
  </si>
  <si>
    <t>31-66</t>
  </si>
  <si>
    <t>31066</t>
  </si>
  <si>
    <t>Santa Elena</t>
  </si>
  <si>
    <t>31-67</t>
  </si>
  <si>
    <t>31067</t>
  </si>
  <si>
    <t>Seyé</t>
  </si>
  <si>
    <t>31-68</t>
  </si>
  <si>
    <t>31068</t>
  </si>
  <si>
    <t>Sinanché</t>
  </si>
  <si>
    <t>31-69</t>
  </si>
  <si>
    <t>31069</t>
  </si>
  <si>
    <t>Sotuta</t>
  </si>
  <si>
    <t>31-70</t>
  </si>
  <si>
    <t>31070</t>
  </si>
  <si>
    <t>Sucilá</t>
  </si>
  <si>
    <t>31-71</t>
  </si>
  <si>
    <t>31071</t>
  </si>
  <si>
    <t>Sudzal</t>
  </si>
  <si>
    <t>31-72</t>
  </si>
  <si>
    <t>31072</t>
  </si>
  <si>
    <t>Suma</t>
  </si>
  <si>
    <t>31-73</t>
  </si>
  <si>
    <t>31073</t>
  </si>
  <si>
    <t>Tahdziú</t>
  </si>
  <si>
    <t>31-74</t>
  </si>
  <si>
    <t>31074</t>
  </si>
  <si>
    <t>Tahmek</t>
  </si>
  <si>
    <t>31-75</t>
  </si>
  <si>
    <t>31075</t>
  </si>
  <si>
    <t>Teabo</t>
  </si>
  <si>
    <t>31-76</t>
  </si>
  <si>
    <t>31076</t>
  </si>
  <si>
    <t>Tecoh</t>
  </si>
  <si>
    <t>31-77</t>
  </si>
  <si>
    <t>31077</t>
  </si>
  <si>
    <t>Tekal de Venegas</t>
  </si>
  <si>
    <t>31-78</t>
  </si>
  <si>
    <t>31078</t>
  </si>
  <si>
    <t>Tekantó</t>
  </si>
  <si>
    <t>31-79</t>
  </si>
  <si>
    <t>31079</t>
  </si>
  <si>
    <t>Tekax</t>
  </si>
  <si>
    <t>31-80</t>
  </si>
  <si>
    <t>31080</t>
  </si>
  <si>
    <t>Tekit</t>
  </si>
  <si>
    <t>31-81</t>
  </si>
  <si>
    <t>31081</t>
  </si>
  <si>
    <t>Tekom</t>
  </si>
  <si>
    <t>31-82</t>
  </si>
  <si>
    <t>31082</t>
  </si>
  <si>
    <t>Telchac Pueblo</t>
  </si>
  <si>
    <t>31-83</t>
  </si>
  <si>
    <t>31083</t>
  </si>
  <si>
    <t>Telchac Puerto</t>
  </si>
  <si>
    <t>31-84</t>
  </si>
  <si>
    <t>31084</t>
  </si>
  <si>
    <t>Temax</t>
  </si>
  <si>
    <t>31-85</t>
  </si>
  <si>
    <t>31085</t>
  </si>
  <si>
    <t>Temozón</t>
  </si>
  <si>
    <t>31-86</t>
  </si>
  <si>
    <t>31086</t>
  </si>
  <si>
    <t>Tepakán</t>
  </si>
  <si>
    <t>31-87</t>
  </si>
  <si>
    <t>31087</t>
  </si>
  <si>
    <t>Tetiz</t>
  </si>
  <si>
    <t>31-88</t>
  </si>
  <si>
    <t>31088</t>
  </si>
  <si>
    <t>Teya</t>
  </si>
  <si>
    <t>31-89</t>
  </si>
  <si>
    <t>31089</t>
  </si>
  <si>
    <t>Ticul</t>
  </si>
  <si>
    <t>31-90</t>
  </si>
  <si>
    <t>31090</t>
  </si>
  <si>
    <t>Timucuy</t>
  </si>
  <si>
    <t>31-91</t>
  </si>
  <si>
    <t>31091</t>
  </si>
  <si>
    <t>Tinum</t>
  </si>
  <si>
    <t>31-92</t>
  </si>
  <si>
    <t>31092</t>
  </si>
  <si>
    <t>Tixcacalcupul</t>
  </si>
  <si>
    <t>31-93</t>
  </si>
  <si>
    <t>31093</t>
  </si>
  <si>
    <t>Tixkokob</t>
  </si>
  <si>
    <t>31-94</t>
  </si>
  <si>
    <t>31094</t>
  </si>
  <si>
    <t>Tixmehuac</t>
  </si>
  <si>
    <t>31-95</t>
  </si>
  <si>
    <t>31095</t>
  </si>
  <si>
    <t>Tixpéhual</t>
  </si>
  <si>
    <t>31-96</t>
  </si>
  <si>
    <t>31096</t>
  </si>
  <si>
    <t>Tizimín</t>
  </si>
  <si>
    <t>31-97</t>
  </si>
  <si>
    <t>31097</t>
  </si>
  <si>
    <t>Tunkás</t>
  </si>
  <si>
    <t>31-98</t>
  </si>
  <si>
    <t>31098</t>
  </si>
  <si>
    <t>Tzucacab</t>
  </si>
  <si>
    <t>31-99</t>
  </si>
  <si>
    <t>31099</t>
  </si>
  <si>
    <t>Uayma</t>
  </si>
  <si>
    <t>31-100</t>
  </si>
  <si>
    <t>31100</t>
  </si>
  <si>
    <t>Ucú</t>
  </si>
  <si>
    <t>31-101</t>
  </si>
  <si>
    <t>31101</t>
  </si>
  <si>
    <t>Umán</t>
  </si>
  <si>
    <t>31-102</t>
  </si>
  <si>
    <t>31102</t>
  </si>
  <si>
    <t>Valladolid</t>
  </si>
  <si>
    <t>31-103</t>
  </si>
  <si>
    <t>31103</t>
  </si>
  <si>
    <t>Xocchel</t>
  </si>
  <si>
    <t>31-104</t>
  </si>
  <si>
    <t>31104</t>
  </si>
  <si>
    <t>Yaxcabá</t>
  </si>
  <si>
    <t>31-105</t>
  </si>
  <si>
    <t>31105</t>
  </si>
  <si>
    <t>Yaxkukul</t>
  </si>
  <si>
    <t>31-106</t>
  </si>
  <si>
    <t>31106</t>
  </si>
  <si>
    <t>Yobaín</t>
  </si>
  <si>
    <t>32-1</t>
  </si>
  <si>
    <t>32</t>
  </si>
  <si>
    <t>32001</t>
  </si>
  <si>
    <t>Apozol</t>
  </si>
  <si>
    <t>32-2</t>
  </si>
  <si>
    <t>32002</t>
  </si>
  <si>
    <t>Apulco</t>
  </si>
  <si>
    <t>32-3</t>
  </si>
  <si>
    <t>32003</t>
  </si>
  <si>
    <t>Atolinga</t>
  </si>
  <si>
    <t>32-4</t>
  </si>
  <si>
    <t>32004</t>
  </si>
  <si>
    <t>32-5</t>
  </si>
  <si>
    <t>32005</t>
  </si>
  <si>
    <t>Calera</t>
  </si>
  <si>
    <t>32-6</t>
  </si>
  <si>
    <t>32006</t>
  </si>
  <si>
    <t>Cañitas de Felipe Pescador</t>
  </si>
  <si>
    <t>32-7</t>
  </si>
  <si>
    <t>32007</t>
  </si>
  <si>
    <t>Concepción del Oro</t>
  </si>
  <si>
    <t>32-8</t>
  </si>
  <si>
    <t>32008</t>
  </si>
  <si>
    <t>32-9</t>
  </si>
  <si>
    <t>32009</t>
  </si>
  <si>
    <t>Chalchihuites</t>
  </si>
  <si>
    <t>32-10</t>
  </si>
  <si>
    <t>32010</t>
  </si>
  <si>
    <t>Fresnillo</t>
  </si>
  <si>
    <t>32-11</t>
  </si>
  <si>
    <t>32011</t>
  </si>
  <si>
    <t>Trinidad García de la Cadena</t>
  </si>
  <si>
    <t>32-12</t>
  </si>
  <si>
    <t>32012</t>
  </si>
  <si>
    <t>Genaro Codina</t>
  </si>
  <si>
    <t>32-13</t>
  </si>
  <si>
    <t>32013</t>
  </si>
  <si>
    <t>General Enrique Estrada</t>
  </si>
  <si>
    <t>32-14</t>
  </si>
  <si>
    <t>32014</t>
  </si>
  <si>
    <t>General Francisco R. Murguía</t>
  </si>
  <si>
    <t>32-15</t>
  </si>
  <si>
    <t>32015</t>
  </si>
  <si>
    <t>El Plateado de Joaquín Amaro</t>
  </si>
  <si>
    <t>32-16</t>
  </si>
  <si>
    <t>32016</t>
  </si>
  <si>
    <t>General Pánfilo Natera</t>
  </si>
  <si>
    <t>32-17</t>
  </si>
  <si>
    <t>32017</t>
  </si>
  <si>
    <t>32-18</t>
  </si>
  <si>
    <t>32018</t>
  </si>
  <si>
    <t>Huanusco</t>
  </si>
  <si>
    <t>32-19</t>
  </si>
  <si>
    <t>32019</t>
  </si>
  <si>
    <t>Jalpa</t>
  </si>
  <si>
    <t>32-20</t>
  </si>
  <si>
    <t>32020</t>
  </si>
  <si>
    <t>Jerez</t>
  </si>
  <si>
    <t>32-21</t>
  </si>
  <si>
    <t>32021</t>
  </si>
  <si>
    <t>Jiménez del Teul</t>
  </si>
  <si>
    <t>32-22</t>
  </si>
  <si>
    <t>32022</t>
  </si>
  <si>
    <t>Juan Aldama</t>
  </si>
  <si>
    <t>32-23</t>
  </si>
  <si>
    <t>32023</t>
  </si>
  <si>
    <t>Juchipila</t>
  </si>
  <si>
    <t>32-24</t>
  </si>
  <si>
    <t>32024</t>
  </si>
  <si>
    <t>32-25</t>
  </si>
  <si>
    <t>32025</t>
  </si>
  <si>
    <t>Luis Moya</t>
  </si>
  <si>
    <t>32-26</t>
  </si>
  <si>
    <t>32026</t>
  </si>
  <si>
    <t>Mazapil</t>
  </si>
  <si>
    <t>32-27</t>
  </si>
  <si>
    <t>32027</t>
  </si>
  <si>
    <t>32-28</t>
  </si>
  <si>
    <t>32028</t>
  </si>
  <si>
    <t>Mezquital del Oro</t>
  </si>
  <si>
    <t>32-29</t>
  </si>
  <si>
    <t>32029</t>
  </si>
  <si>
    <t>Miguel Auza</t>
  </si>
  <si>
    <t>32-30</t>
  </si>
  <si>
    <t>32030</t>
  </si>
  <si>
    <t>Momax</t>
  </si>
  <si>
    <t>32-31</t>
  </si>
  <si>
    <t>32031</t>
  </si>
  <si>
    <t>Monte Escobedo</t>
  </si>
  <si>
    <t>32-32</t>
  </si>
  <si>
    <t>32032</t>
  </si>
  <si>
    <t>32-33</t>
  </si>
  <si>
    <t>32033</t>
  </si>
  <si>
    <t>Moyahua de Estrada</t>
  </si>
  <si>
    <t>32-34</t>
  </si>
  <si>
    <t>32034</t>
  </si>
  <si>
    <t>Nochistlán de Mejía</t>
  </si>
  <si>
    <t>32-35</t>
  </si>
  <si>
    <t>32035</t>
  </si>
  <si>
    <t>Noria de Ángeles</t>
  </si>
  <si>
    <t>32-36</t>
  </si>
  <si>
    <t>32036</t>
  </si>
  <si>
    <t>Ojocaliente</t>
  </si>
  <si>
    <t>32-37</t>
  </si>
  <si>
    <t>32037</t>
  </si>
  <si>
    <t>32-38</t>
  </si>
  <si>
    <t>32038</t>
  </si>
  <si>
    <t>Pinos</t>
  </si>
  <si>
    <t>32-39</t>
  </si>
  <si>
    <t>32039</t>
  </si>
  <si>
    <t>Río Grande</t>
  </si>
  <si>
    <t>32-40</t>
  </si>
  <si>
    <t>32040</t>
  </si>
  <si>
    <t>Sain Alto</t>
  </si>
  <si>
    <t>32-41</t>
  </si>
  <si>
    <t>32041</t>
  </si>
  <si>
    <t>El Salvador</t>
  </si>
  <si>
    <t>32-42</t>
  </si>
  <si>
    <t>32042</t>
  </si>
  <si>
    <t>Sombrerete</t>
  </si>
  <si>
    <t>32-43</t>
  </si>
  <si>
    <t>32043</t>
  </si>
  <si>
    <t>Susticacán</t>
  </si>
  <si>
    <t>32-44</t>
  </si>
  <si>
    <t>32044</t>
  </si>
  <si>
    <t>32-45</t>
  </si>
  <si>
    <t>32045</t>
  </si>
  <si>
    <t>Tepechitlán</t>
  </si>
  <si>
    <t>32-46</t>
  </si>
  <si>
    <t>32046</t>
  </si>
  <si>
    <t>Tepetongo</t>
  </si>
  <si>
    <t>32-47</t>
  </si>
  <si>
    <t>32047</t>
  </si>
  <si>
    <t>Teúl de González Ortega</t>
  </si>
  <si>
    <t>32-48</t>
  </si>
  <si>
    <t>32048</t>
  </si>
  <si>
    <t>Tlaltenango de Sánchez Román</t>
  </si>
  <si>
    <t>32-49</t>
  </si>
  <si>
    <t>32049</t>
  </si>
  <si>
    <t>Valparaíso</t>
  </si>
  <si>
    <t>32-50</t>
  </si>
  <si>
    <t>32050</t>
  </si>
  <si>
    <t>Vetagrande</t>
  </si>
  <si>
    <t>32-51</t>
  </si>
  <si>
    <t>32051</t>
  </si>
  <si>
    <t>Villa de Cos</t>
  </si>
  <si>
    <t>32-52</t>
  </si>
  <si>
    <t>32052</t>
  </si>
  <si>
    <t>Villa García</t>
  </si>
  <si>
    <t>32-53</t>
  </si>
  <si>
    <t>32053</t>
  </si>
  <si>
    <t>Villa González Ortega</t>
  </si>
  <si>
    <t>32-54</t>
  </si>
  <si>
    <t>32054</t>
  </si>
  <si>
    <t>32-55</t>
  </si>
  <si>
    <t>32055</t>
  </si>
  <si>
    <t>Villanueva</t>
  </si>
  <si>
    <t>32-56</t>
  </si>
  <si>
    <t>32056</t>
  </si>
  <si>
    <t>32-57</t>
  </si>
  <si>
    <t>32057</t>
  </si>
  <si>
    <t>Trancoso</t>
  </si>
  <si>
    <t>32-58</t>
  </si>
  <si>
    <t>32058</t>
  </si>
  <si>
    <t>Santa María de la Paz</t>
  </si>
  <si>
    <t>Catálogo de régimen de contratación</t>
  </si>
  <si>
    <r>
      <t xml:space="preserve">1.- Periodo de referencia de los datos: 
</t>
    </r>
    <r>
      <rPr>
        <b/>
        <i/>
        <sz val="8"/>
        <color theme="1"/>
        <rFont val="Arial"/>
        <family val="2"/>
      </rPr>
      <t>Durante el año:</t>
    </r>
    <r>
      <rPr>
        <i/>
        <sz val="8"/>
        <color theme="1"/>
        <rFont val="Arial"/>
        <family val="2"/>
      </rPr>
      <t xml:space="preserve"> la información se refiere a lo existente del 1 de enero al 31 de diciembre de 2020.
</t>
    </r>
    <r>
      <rPr>
        <b/>
        <i/>
        <sz val="8"/>
        <color theme="1"/>
        <rFont val="Arial"/>
        <family val="2"/>
      </rPr>
      <t>Al cierre del año:</t>
    </r>
    <r>
      <rPr>
        <i/>
        <sz val="8"/>
        <color theme="1"/>
        <rFont val="Arial"/>
        <family val="2"/>
      </rPr>
      <t xml:space="preserve"> la información se refiere a lo existente al 31 de diciembre de 2020.</t>
    </r>
  </si>
  <si>
    <t>Para el caso de la antigüedad en el servicio público, debe considerar los años en el mismo al 31 de diciembre de 2020, aunque estos no hayan sido continuos y/o en la misma plaza. En caso de que el coordinador general de archivos o responsable del área operativa nunca haya trabajado en el servicio público, debe anotar "NA" (No aplica) en la columna "Antigüedad en el servicio público".</t>
  </si>
  <si>
    <t>Preescolar o primaria</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</si>
</sst>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Calibri"/>
      <family val="2"/>
      <scheme val="minor"/>
    </font>
    <font>
      <b/>
      <sz val="15"/>
      <color theme="1"/>
      <name val="Arial"/>
      <family val="2"/>
    </font>
    <font>
      <sz val="9"/>
      <color theme="1"/>
      <name val="Arial"/>
      <family val="2"/>
    </font>
    <font>
      <u/>
      <sz val="12"/>
      <color rgb="FF002060"/>
      <name val="Arial"/>
      <family val="2"/>
    </font>
    <font>
      <b/>
      <u/>
      <sz val="12"/>
      <color rgb="FF0070C0"/>
      <name val="Arial"/>
      <family val="2"/>
    </font>
    <font>
      <sz val="9"/>
      <color theme="0"/>
      <name val="Arial"/>
      <family val="2"/>
    </font>
    <font>
      <b/>
      <sz val="11"/>
      <color theme="0"/>
      <name val="Arial"/>
      <family val="2"/>
    </font>
    <font>
      <b/>
      <sz val="9"/>
      <color theme="0"/>
      <name val="Arial"/>
      <family val="2"/>
    </font>
    <font>
      <b/>
      <sz val="9"/>
      <color theme="1"/>
      <name val="Arial"/>
      <family val="2"/>
    </font>
    <font>
      <i/>
      <sz val="9"/>
      <color theme="1"/>
      <name val="Arial"/>
      <family val="2"/>
    </font>
    <font>
      <sz val="9"/>
      <name val="Arial"/>
      <family val="2"/>
    </font>
    <font>
      <b/>
      <sz val="9"/>
      <name val="Arial"/>
      <family val="2"/>
    </font>
    <font>
      <i/>
      <sz val="8"/>
      <color theme="1"/>
      <name val="Arial"/>
      <family val="2"/>
    </font>
    <font>
      <sz val="10"/>
      <color theme="1"/>
      <name val="Arial"/>
      <family val="2"/>
    </font>
    <font>
      <sz val="11"/>
      <color theme="1"/>
      <name val="Arial"/>
      <family val="2"/>
    </font>
    <font>
      <i/>
      <sz val="11"/>
      <color theme="1"/>
      <name val="Arial"/>
      <family val="2"/>
    </font>
    <font>
      <b/>
      <sz val="12"/>
      <color theme="1"/>
      <name val="Arial"/>
      <family val="2"/>
    </font>
    <font>
      <b/>
      <i/>
      <sz val="8"/>
      <color theme="1"/>
      <name val="Arial"/>
      <family val="2"/>
    </font>
    <font>
      <sz val="8"/>
      <color theme="1"/>
      <name val="Arial"/>
      <family val="2"/>
    </font>
    <font>
      <b/>
      <sz val="11"/>
      <name val="Symbol"/>
      <family val="1"/>
      <charset val="2"/>
    </font>
    <font>
      <i/>
      <sz val="9"/>
      <name val="Arial"/>
      <family val="2"/>
    </font>
    <font>
      <i/>
      <sz val="8"/>
      <color theme="1"/>
      <name val="Calibri"/>
      <family val="2"/>
      <scheme val="minor"/>
    </font>
    <font>
      <u/>
      <sz val="11"/>
      <color theme="10"/>
      <name val="Calibri"/>
      <family val="2"/>
      <scheme val="minor"/>
    </font>
    <font>
      <u/>
      <sz val="9"/>
      <color theme="10"/>
      <name val="Arial"/>
      <family val="2"/>
    </font>
    <font>
      <i/>
      <sz val="11"/>
      <color theme="1"/>
      <name val="Calibri"/>
      <family val="2"/>
      <scheme val="minor"/>
    </font>
    <font>
      <sz val="9"/>
      <color theme="1"/>
      <name val="Arial "/>
    </font>
    <font>
      <i/>
      <sz val="8"/>
      <name val="Arial"/>
      <family val="2"/>
    </font>
    <font>
      <sz val="11"/>
      <name val="Arial"/>
      <family val="2"/>
    </font>
    <font>
      <b/>
      <i/>
      <sz val="8"/>
      <color rgb="FFFF0000"/>
      <name val="Arial"/>
      <family val="2"/>
    </font>
    <font>
      <sz val="11"/>
      <name val="Calibri"/>
      <family val="2"/>
      <scheme val="minor"/>
    </font>
    <font>
      <b/>
      <sz val="11"/>
      <color theme="1"/>
      <name val="Calibri"/>
      <family val="2"/>
      <scheme val="minor"/>
    </font>
    <font>
      <b/>
      <sz val="15"/>
      <name val="Arial"/>
      <family val="2"/>
    </font>
    <font>
      <b/>
      <i/>
      <sz val="8"/>
      <name val="Arial"/>
      <family val="2"/>
    </font>
    <font>
      <b/>
      <sz val="16"/>
      <color theme="1"/>
      <name val="Arial"/>
      <family val="2"/>
    </font>
    <font>
      <sz val="8"/>
      <name val="Arial"/>
      <family val="2"/>
    </font>
    <font>
      <b/>
      <sz val="8"/>
      <color theme="1"/>
      <name val="Arial"/>
      <family val="2"/>
    </font>
    <font>
      <b/>
      <u/>
      <sz val="9"/>
      <color rgb="FF0070C0"/>
      <name val="Arial"/>
      <family val="2"/>
    </font>
    <font>
      <u/>
      <sz val="11"/>
      <color theme="1"/>
      <name val="Calibri"/>
      <family val="2"/>
      <scheme val="minor"/>
    </font>
    <font>
      <b/>
      <sz val="9"/>
      <color rgb="FF0070C0"/>
      <name val="Arial"/>
      <family val="2"/>
    </font>
    <font>
      <b/>
      <sz val="9"/>
      <color rgb="FFFF0000"/>
      <name val="Arial"/>
      <family val="2"/>
    </font>
    <font>
      <sz val="11"/>
      <color indexed="8"/>
      <name val="Calibri"/>
      <family val="2"/>
      <scheme val="minor"/>
    </font>
  </fonts>
  <fills count="19">
    <fill>
      <patternFill patternType="none"/>
    </fill>
    <fill>
      <patternFill patternType="gray125"/>
    </fill>
    <fill>
      <patternFill patternType="solid">
        <fgColor rgb="FF6F7070"/>
        <bgColor indexed="64"/>
      </patternFill>
    </fill>
    <fill>
      <patternFill patternType="solid">
        <fgColor rgb="FF003057"/>
        <bgColor indexed="64"/>
      </patternFill>
    </fill>
    <fill>
      <patternFill patternType="solid">
        <fgColor theme="0"/>
        <bgColor indexed="64"/>
      </patternFill>
    </fill>
    <fill>
      <patternFill patternType="solid">
        <fgColor theme="0" tint="-4.9989318521683403E-2"/>
        <bgColor indexed="64"/>
      </patternFill>
    </fill>
    <fill>
      <patternFill patternType="mediumGray">
        <fgColor theme="0" tint="-0.24994659260841701"/>
        <bgColor indexed="65"/>
      </patternFill>
    </fill>
    <fill>
      <patternFill patternType="solid">
        <fgColor rgb="FF0077C8"/>
        <bgColor indexed="64"/>
      </patternFill>
    </fill>
    <fill>
      <patternFill patternType="solid">
        <fgColor rgb="FF1F4E78"/>
        <bgColor indexed="64"/>
      </patternFill>
    </fill>
    <fill>
      <patternFill patternType="solid">
        <fgColor theme="1"/>
        <bgColor indexed="64"/>
      </patternFill>
    </fill>
    <fill>
      <patternFill patternType="solid">
        <fgColor theme="5"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indexed="9"/>
        <bgColor indexed="64"/>
      </patternFill>
    </fill>
    <fill>
      <patternFill patternType="solid">
        <fgColor theme="7" tint="0.59999389629810485"/>
        <bgColor indexed="64"/>
      </patternFill>
    </fill>
  </fills>
  <borders count="75">
    <border>
      <left/>
      <right/>
      <top/>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rgb="FF6F7070"/>
      </left>
      <right/>
      <top style="medium">
        <color rgb="FF6F7070"/>
      </top>
      <bottom/>
      <diagonal/>
    </border>
    <border>
      <left/>
      <right/>
      <top style="medium">
        <color rgb="FF6F7070"/>
      </top>
      <bottom/>
      <diagonal/>
    </border>
    <border>
      <left/>
      <right style="medium">
        <color rgb="FF6F7070"/>
      </right>
      <top style="medium">
        <color rgb="FF6F7070"/>
      </top>
      <bottom/>
      <diagonal/>
    </border>
    <border>
      <left style="medium">
        <color rgb="FF6F7070"/>
      </left>
      <right/>
      <top/>
      <bottom/>
      <diagonal/>
    </border>
    <border>
      <left/>
      <right style="medium">
        <color rgb="FF6F7070"/>
      </right>
      <top/>
      <bottom/>
      <diagonal/>
    </border>
    <border>
      <left style="medium">
        <color rgb="FF6F7070"/>
      </left>
      <right/>
      <top/>
      <bottom style="medium">
        <color rgb="FF6F7070"/>
      </bottom>
      <diagonal/>
    </border>
    <border>
      <left/>
      <right/>
      <top/>
      <bottom style="medium">
        <color rgb="FF6F7070"/>
      </bottom>
      <diagonal/>
    </border>
    <border>
      <left/>
      <right style="medium">
        <color rgb="FF6F7070"/>
      </right>
      <top/>
      <bottom style="medium">
        <color rgb="FF6F707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theme="1"/>
      </right>
      <top/>
      <bottom/>
      <diagonal/>
    </border>
    <border>
      <left style="thin">
        <color indexed="64"/>
      </left>
      <right/>
      <top/>
      <bottom style="thin">
        <color indexed="64"/>
      </bottom>
      <diagonal/>
    </border>
    <border>
      <left/>
      <right/>
      <top/>
      <bottom style="thin">
        <color theme="1"/>
      </bottom>
      <diagonal/>
    </border>
    <border>
      <left/>
      <right style="thin">
        <color theme="1"/>
      </right>
      <top/>
      <bottom style="thin">
        <color theme="1"/>
      </bottom>
      <diagonal/>
    </border>
    <border>
      <left/>
      <right style="thin">
        <color indexed="64"/>
      </right>
      <top/>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24994659260841701"/>
      </bottom>
      <diagonal/>
    </border>
    <border>
      <left/>
      <right/>
      <top style="medium">
        <color theme="0" tint="-0.34998626667073579"/>
      </top>
      <bottom style="medium">
        <color theme="0" tint="-0.24994659260841701"/>
      </bottom>
      <diagonal/>
    </border>
    <border>
      <left/>
      <right style="medium">
        <color theme="0" tint="-0.34998626667073579"/>
      </right>
      <top style="medium">
        <color theme="0" tint="-0.34998626667073579"/>
      </top>
      <bottom style="medium">
        <color theme="0" tint="-0.24994659260841701"/>
      </bottom>
      <diagonal/>
    </border>
    <border>
      <left style="medium">
        <color theme="0" tint="-0.34998626667073579"/>
      </left>
      <right/>
      <top style="medium">
        <color theme="0" tint="-0.24994659260841701"/>
      </top>
      <bottom/>
      <diagonal/>
    </border>
    <border>
      <left/>
      <right style="medium">
        <color theme="0" tint="-0.34998626667073579"/>
      </right>
      <top style="medium">
        <color theme="0" tint="-0.24994659260841701"/>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thin">
        <color theme="0" tint="-0.34998626667073579"/>
      </right>
      <top/>
      <bottom style="thin">
        <color theme="0" tint="-4.9989318521683403E-2"/>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4.9989318521683403E-2"/>
      </top>
      <bottom style="thin">
        <color theme="0" tint="-4.9989318521683403E-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4.9989318521683403E-2"/>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indexed="64"/>
      </left>
      <right style="thin">
        <color indexed="64"/>
      </right>
      <top/>
      <bottom style="thin">
        <color indexed="64"/>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style="thin">
        <color indexed="64"/>
      </left>
      <right style="thin">
        <color indexed="64"/>
      </right>
      <top style="thin">
        <color indexed="64"/>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thin">
        <color indexed="64"/>
      </left>
      <right/>
      <top/>
      <bottom style="thin">
        <color theme="1"/>
      </bottom>
      <diagonal/>
    </border>
    <border>
      <left/>
      <right style="thin">
        <color indexed="64"/>
      </right>
      <top/>
      <bottom style="thin">
        <color theme="1"/>
      </bottom>
      <diagonal/>
    </border>
    <border>
      <left style="thin">
        <color theme="1"/>
      </left>
      <right/>
      <top style="thin">
        <color indexed="64"/>
      </top>
      <bottom/>
      <diagonal/>
    </border>
    <border>
      <left style="thin">
        <color theme="1"/>
      </left>
      <right/>
      <top/>
      <bottom/>
      <diagonal/>
    </border>
    <border>
      <left style="thin">
        <color indexed="64"/>
      </left>
      <right style="thin">
        <color indexed="64"/>
      </right>
      <top/>
      <bottom/>
      <diagonal/>
    </border>
  </borders>
  <cellStyleXfs count="2">
    <xf numFmtId="0" fontId="0" fillId="0" borderId="0"/>
    <xf numFmtId="0" fontId="22" fillId="0" borderId="0" applyNumberFormat="0" applyFill="0" applyBorder="0" applyAlignment="0" applyProtection="0"/>
  </cellStyleXfs>
  <cellXfs count="452">
    <xf numFmtId="0" fontId="0" fillId="0" borderId="0" xfId="0"/>
    <xf numFmtId="0" fontId="2" fillId="0" borderId="0" xfId="0" applyFont="1" applyFill="1" applyBorder="1" applyAlignment="1" applyProtection="1">
      <alignment vertical="center"/>
    </xf>
    <xf numFmtId="49" fontId="10" fillId="0" borderId="24" xfId="0" applyNumberFormat="1" applyFont="1" applyFill="1" applyBorder="1" applyAlignment="1" applyProtection="1">
      <alignment horizontal="center" vertical="center" wrapText="1"/>
    </xf>
    <xf numFmtId="49" fontId="10" fillId="0" borderId="31" xfId="0" applyNumberFormat="1" applyFont="1" applyFill="1" applyBorder="1" applyAlignment="1" applyProtection="1">
      <alignment horizontal="center" vertical="center" wrapText="1"/>
    </xf>
    <xf numFmtId="49" fontId="10" fillId="0" borderId="25" xfId="0" applyNumberFormat="1" applyFont="1" applyFill="1" applyBorder="1" applyAlignment="1" applyProtection="1">
      <alignment horizontal="center" vertical="center" wrapText="1"/>
    </xf>
    <xf numFmtId="0" fontId="0" fillId="0" borderId="24" xfId="0" applyNumberFormat="1" applyBorder="1" applyAlignment="1" applyProtection="1"/>
    <xf numFmtId="49" fontId="0" fillId="0" borderId="24" xfId="0" applyNumberFormat="1" applyBorder="1" applyAlignment="1" applyProtection="1">
      <alignment horizontal="center"/>
    </xf>
    <xf numFmtId="0" fontId="0" fillId="0" borderId="0" xfId="0" applyProtection="1"/>
    <xf numFmtId="0" fontId="0" fillId="9" borderId="0" xfId="0" applyFill="1" applyProtection="1"/>
    <xf numFmtId="0" fontId="37" fillId="0" borderId="24" xfId="0" applyFont="1" applyBorder="1" applyProtection="1"/>
    <xf numFmtId="0" fontId="9" fillId="0" borderId="0" xfId="0" applyFont="1" applyFill="1" applyAlignment="1" applyProtection="1">
      <alignment horizontal="left" vertical="center"/>
    </xf>
    <xf numFmtId="0" fontId="13" fillId="0" borderId="0" xfId="0" applyFont="1" applyFill="1" applyProtection="1"/>
    <xf numFmtId="0" fontId="14" fillId="0" borderId="0" xfId="0" applyFont="1" applyFill="1" applyProtection="1"/>
    <xf numFmtId="0" fontId="3" fillId="0" borderId="0" xfId="0" applyFont="1" applyFill="1" applyAlignment="1" applyProtection="1">
      <alignment vertical="center" wrapText="1"/>
    </xf>
    <xf numFmtId="0" fontId="5" fillId="2" borderId="4" xfId="0" applyFont="1" applyFill="1" applyBorder="1" applyProtection="1"/>
    <xf numFmtId="0" fontId="6" fillId="2" borderId="5" xfId="0" applyFont="1" applyFill="1" applyBorder="1" applyProtection="1"/>
    <xf numFmtId="0" fontId="5" fillId="2" borderId="5" xfId="0" applyFont="1" applyFill="1" applyBorder="1" applyProtection="1"/>
    <xf numFmtId="0" fontId="5" fillId="2" borderId="6" xfId="0" applyFont="1" applyFill="1" applyBorder="1" applyProtection="1"/>
    <xf numFmtId="0" fontId="2" fillId="2" borderId="4" xfId="0" applyFont="1" applyFill="1" applyBorder="1" applyProtection="1"/>
    <xf numFmtId="0" fontId="6" fillId="2" borderId="5" xfId="0" applyFont="1" applyFill="1" applyBorder="1" applyAlignment="1" applyProtection="1">
      <alignment vertical="center"/>
    </xf>
    <xf numFmtId="0" fontId="2" fillId="2" borderId="5" xfId="0" applyFont="1" applyFill="1" applyBorder="1" applyProtection="1"/>
    <xf numFmtId="0" fontId="2" fillId="2" borderId="6" xfId="0" applyFont="1" applyFill="1" applyBorder="1" applyProtection="1"/>
    <xf numFmtId="0" fontId="5" fillId="2" borderId="7" xfId="0" applyFont="1" applyFill="1" applyBorder="1" applyProtection="1"/>
    <xf numFmtId="0" fontId="5" fillId="2" borderId="9" xfId="0" applyFont="1" applyFill="1" applyBorder="1" applyProtection="1"/>
    <xf numFmtId="0" fontId="2" fillId="2" borderId="7" xfId="0" applyFont="1" applyFill="1" applyBorder="1" applyProtection="1"/>
    <xf numFmtId="0" fontId="2" fillId="2" borderId="9" xfId="0" applyFont="1" applyFill="1" applyBorder="1" applyProtection="1"/>
    <xf numFmtId="0" fontId="2" fillId="0" borderId="10" xfId="0" applyFont="1" applyBorder="1" applyProtection="1"/>
    <xf numFmtId="0" fontId="2" fillId="0" borderId="11" xfId="0" applyFont="1" applyBorder="1" applyProtection="1"/>
    <xf numFmtId="0" fontId="2" fillId="0" borderId="12" xfId="0" applyFont="1" applyBorder="1" applyProtection="1"/>
    <xf numFmtId="0" fontId="2" fillId="0" borderId="13" xfId="0" applyFont="1" applyBorder="1" applyProtection="1"/>
    <xf numFmtId="0" fontId="2" fillId="0" borderId="14" xfId="0" applyFont="1" applyBorder="1" applyProtection="1"/>
    <xf numFmtId="0" fontId="10" fillId="0" borderId="0" xfId="0" applyFont="1" applyProtection="1"/>
    <xf numFmtId="0" fontId="10" fillId="0" borderId="0" xfId="0" applyFont="1" applyFill="1" applyProtection="1"/>
    <xf numFmtId="0" fontId="2" fillId="0" borderId="15" xfId="0" applyFont="1" applyBorder="1" applyProtection="1"/>
    <xf numFmtId="0" fontId="10" fillId="0" borderId="16" xfId="0" applyFont="1" applyBorder="1" applyProtection="1"/>
    <xf numFmtId="0" fontId="2" fillId="0" borderId="17" xfId="0" applyFont="1" applyBorder="1" applyProtection="1"/>
    <xf numFmtId="0" fontId="29" fillId="0" borderId="0" xfId="0" applyFont="1" applyProtection="1"/>
    <xf numFmtId="0" fontId="2" fillId="0" borderId="10" xfId="0" applyFont="1" applyFill="1" applyBorder="1" applyProtection="1"/>
    <xf numFmtId="0" fontId="2" fillId="0" borderId="11" xfId="0" applyFont="1" applyFill="1" applyBorder="1" applyProtection="1"/>
    <xf numFmtId="0" fontId="2" fillId="0" borderId="12" xfId="0" applyFont="1" applyFill="1" applyBorder="1" applyProtection="1"/>
    <xf numFmtId="0" fontId="2" fillId="0" borderId="13" xfId="0" applyFont="1" applyFill="1" applyBorder="1" applyProtection="1"/>
    <xf numFmtId="0" fontId="2" fillId="0" borderId="14" xfId="0" applyFont="1" applyFill="1" applyBorder="1" applyProtection="1"/>
    <xf numFmtId="0" fontId="2" fillId="0" borderId="0" xfId="0" applyFont="1" applyFill="1" applyBorder="1" applyProtection="1"/>
    <xf numFmtId="0" fontId="8"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vertical="center" wrapText="1"/>
    </xf>
    <xf numFmtId="0" fontId="2" fillId="0" borderId="15" xfId="0" applyFont="1" applyFill="1" applyBorder="1" applyProtection="1"/>
    <xf numFmtId="0" fontId="2" fillId="0" borderId="16" xfId="0" applyFont="1" applyFill="1" applyBorder="1" applyProtection="1"/>
    <xf numFmtId="0" fontId="2" fillId="0" borderId="17" xfId="0" applyFont="1" applyFill="1" applyBorder="1" applyProtection="1"/>
    <xf numFmtId="0" fontId="0" fillId="0" borderId="0" xfId="0" applyFill="1" applyProtection="1"/>
    <xf numFmtId="0" fontId="2" fillId="0" borderId="25" xfId="0" applyFont="1" applyFill="1" applyBorder="1" applyAlignment="1" applyProtection="1">
      <alignment horizontal="center"/>
      <protection locked="0"/>
    </xf>
    <xf numFmtId="0" fontId="2" fillId="0" borderId="19" xfId="0" applyFont="1" applyFill="1" applyBorder="1" applyAlignment="1" applyProtection="1">
      <alignment horizontal="center"/>
      <protection locked="0"/>
    </xf>
    <xf numFmtId="0" fontId="2" fillId="0" borderId="26" xfId="0" applyFont="1" applyFill="1" applyBorder="1" applyAlignment="1" applyProtection="1">
      <alignment horizontal="center"/>
      <protection locked="0"/>
    </xf>
    <xf numFmtId="0" fontId="2" fillId="0" borderId="25" xfId="0" applyFont="1" applyBorder="1" applyAlignment="1" applyProtection="1">
      <alignment horizontal="center"/>
      <protection locked="0"/>
    </xf>
    <xf numFmtId="0" fontId="2" fillId="0" borderId="19"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1" fillId="4" borderId="37" xfId="0" applyFont="1" applyFill="1" applyBorder="1" applyAlignment="1" applyProtection="1">
      <alignment wrapText="1"/>
    </xf>
    <xf numFmtId="0" fontId="21" fillId="4" borderId="39" xfId="0" applyFont="1" applyFill="1" applyBorder="1" applyAlignment="1" applyProtection="1">
      <alignment wrapText="1"/>
    </xf>
    <xf numFmtId="0" fontId="0" fillId="0" borderId="45" xfId="0" applyBorder="1" applyProtection="1"/>
    <xf numFmtId="0" fontId="0" fillId="0" borderId="46" xfId="0" applyBorder="1" applyProtection="1"/>
    <xf numFmtId="0" fontId="0" fillId="0" borderId="45" xfId="0" applyFill="1" applyBorder="1" applyProtection="1"/>
    <xf numFmtId="0" fontId="2" fillId="0" borderId="19" xfId="0" applyFont="1" applyFill="1" applyBorder="1" applyAlignment="1" applyProtection="1">
      <alignment horizontal="center"/>
    </xf>
    <xf numFmtId="0" fontId="0" fillId="0" borderId="46" xfId="0" applyFill="1" applyBorder="1" applyProtection="1"/>
    <xf numFmtId="0" fontId="2" fillId="0" borderId="0" xfId="0" applyFont="1" applyFill="1" applyBorder="1" applyAlignment="1" applyProtection="1"/>
    <xf numFmtId="0" fontId="2" fillId="0" borderId="0" xfId="0" applyFont="1" applyFill="1" applyProtection="1"/>
    <xf numFmtId="0" fontId="2" fillId="0" borderId="20" xfId="0" applyFont="1" applyFill="1" applyBorder="1" applyAlignment="1" applyProtection="1"/>
    <xf numFmtId="0" fontId="0" fillId="0" borderId="47" xfId="0" applyBorder="1" applyProtection="1"/>
    <xf numFmtId="0" fontId="0" fillId="0" borderId="48" xfId="0" applyBorder="1" applyProtection="1"/>
    <xf numFmtId="0" fontId="0" fillId="0" borderId="49" xfId="0" applyBorder="1" applyProtection="1"/>
    <xf numFmtId="0" fontId="0" fillId="0" borderId="47" xfId="0" applyFill="1" applyBorder="1" applyProtection="1"/>
    <xf numFmtId="0" fontId="0" fillId="0" borderId="48" xfId="0" applyFill="1" applyBorder="1" applyProtection="1"/>
    <xf numFmtId="0" fontId="0" fillId="0" borderId="49" xfId="0" applyFill="1" applyBorder="1" applyProtection="1"/>
    <xf numFmtId="0" fontId="2" fillId="0" borderId="19" xfId="0" applyFont="1" applyBorder="1" applyAlignment="1" applyProtection="1">
      <alignment horizontal="center"/>
    </xf>
    <xf numFmtId="0" fontId="8" fillId="4" borderId="67" xfId="0" applyFont="1" applyFill="1" applyBorder="1" applyAlignment="1" applyProtection="1">
      <alignment vertical="center"/>
    </xf>
    <xf numFmtId="0" fontId="8" fillId="4" borderId="68" xfId="0" applyFont="1" applyFill="1" applyBorder="1" applyAlignment="1" applyProtection="1">
      <alignment vertical="center"/>
    </xf>
    <xf numFmtId="0" fontId="8" fillId="0" borderId="68" xfId="0" applyFont="1" applyFill="1" applyBorder="1" applyAlignment="1" applyProtection="1">
      <alignment vertical="center"/>
    </xf>
    <xf numFmtId="0" fontId="8" fillId="4" borderId="69" xfId="0" applyFont="1" applyFill="1" applyBorder="1" applyAlignment="1" applyProtection="1">
      <alignment vertical="center"/>
    </xf>
    <xf numFmtId="0" fontId="8" fillId="4" borderId="47" xfId="0" applyFont="1" applyFill="1" applyBorder="1" applyAlignment="1" applyProtection="1">
      <alignment vertical="center"/>
    </xf>
    <xf numFmtId="0" fontId="8" fillId="4" borderId="49" xfId="0" applyFont="1" applyFill="1" applyBorder="1" applyAlignment="1" applyProtection="1">
      <alignment vertical="center"/>
    </xf>
    <xf numFmtId="0" fontId="16" fillId="0" borderId="0" xfId="0" applyFont="1" applyAlignment="1" applyProtection="1">
      <alignment horizontal="center" vertical="center"/>
    </xf>
    <xf numFmtId="49" fontId="9" fillId="6" borderId="57" xfId="0" applyNumberFormat="1" applyFont="1" applyFill="1" applyBorder="1" applyAlignment="1" applyProtection="1">
      <alignment horizontal="center" vertical="center" wrapText="1"/>
    </xf>
    <xf numFmtId="49" fontId="25" fillId="0" borderId="58" xfId="0" applyNumberFormat="1" applyFont="1" applyBorder="1" applyAlignment="1" applyProtection="1">
      <alignment horizontal="center" vertical="center"/>
    </xf>
    <xf numFmtId="49" fontId="25" fillId="0" borderId="59" xfId="0" applyNumberFormat="1" applyFont="1" applyBorder="1" applyAlignment="1" applyProtection="1">
      <alignment horizontal="center" vertical="center"/>
    </xf>
    <xf numFmtId="0" fontId="8" fillId="0" borderId="0" xfId="0" applyFont="1" applyFill="1" applyAlignment="1" applyProtection="1">
      <alignment vertical="center"/>
    </xf>
    <xf numFmtId="0" fontId="8" fillId="0" borderId="0" xfId="0" applyFont="1" applyFill="1" applyAlignment="1" applyProtection="1">
      <alignment horizontal="left" vertical="center"/>
    </xf>
    <xf numFmtId="0" fontId="0" fillId="0" borderId="25" xfId="0" applyFont="1" applyFill="1" applyBorder="1" applyAlignment="1" applyProtection="1">
      <alignment horizontal="center"/>
    </xf>
    <xf numFmtId="0" fontId="0" fillId="0" borderId="0" xfId="0" applyFont="1" applyFill="1" applyAlignment="1" applyProtection="1">
      <alignment horizontal="center"/>
    </xf>
    <xf numFmtId="0" fontId="0" fillId="0" borderId="24"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24" xfId="0" applyNumberFormat="1" applyFont="1" applyFill="1" applyBorder="1" applyAlignment="1" applyProtection="1">
      <alignment horizontal="center"/>
    </xf>
    <xf numFmtId="0" fontId="8" fillId="0" borderId="24" xfId="0" applyFont="1" applyFill="1" applyBorder="1" applyAlignment="1" applyProtection="1">
      <alignment horizontal="center" vertical="center" wrapText="1"/>
    </xf>
    <xf numFmtId="0" fontId="12" fillId="0" borderId="0" xfId="0" applyFont="1" applyFill="1" applyAlignment="1" applyProtection="1">
      <alignment horizontal="justify" vertical="center" wrapText="1"/>
    </xf>
    <xf numFmtId="0" fontId="0" fillId="13" borderId="0" xfId="0" applyFont="1" applyFill="1" applyAlignment="1" applyProtection="1">
      <alignment horizontal="center"/>
    </xf>
    <xf numFmtId="0" fontId="0" fillId="10" borderId="0" xfId="0" applyFont="1" applyFill="1" applyAlignment="1" applyProtection="1">
      <alignment horizontal="center"/>
    </xf>
    <xf numFmtId="0" fontId="0" fillId="14" borderId="0" xfId="0" applyFont="1" applyFill="1" applyAlignment="1" applyProtection="1">
      <alignment horizontal="center"/>
    </xf>
    <xf numFmtId="0" fontId="0" fillId="0" borderId="0" xfId="0" applyFont="1" applyBorder="1" applyAlignment="1" applyProtection="1">
      <alignment horizontal="center" vertical="center"/>
    </xf>
    <xf numFmtId="0" fontId="0" fillId="0" borderId="0" xfId="0" applyFont="1" applyFill="1" applyAlignment="1" applyProtection="1">
      <alignment horizontal="center" textRotation="90" wrapText="1"/>
    </xf>
    <xf numFmtId="0" fontId="0" fillId="0" borderId="0" xfId="0" applyFont="1" applyFill="1" applyAlignment="1" applyProtection="1">
      <alignment horizontal="center" textRotation="90"/>
    </xf>
    <xf numFmtId="0" fontId="0" fillId="0" borderId="0" xfId="0" applyFont="1" applyFill="1" applyAlignment="1" applyProtection="1">
      <alignment textRotation="90"/>
    </xf>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textRotation="90" wrapText="1"/>
    </xf>
    <xf numFmtId="0" fontId="2" fillId="0" borderId="0" xfId="0" applyNumberFormat="1" applyFont="1" applyFill="1" applyBorder="1" applyAlignment="1" applyProtection="1">
      <alignment textRotation="90" wrapText="1"/>
    </xf>
    <xf numFmtId="0" fontId="0" fillId="0" borderId="0" xfId="0" applyFont="1" applyFill="1" applyAlignment="1" applyProtection="1">
      <alignment horizontal="center" vertical="center"/>
    </xf>
    <xf numFmtId="0" fontId="0" fillId="4" borderId="0" xfId="0" applyFont="1" applyFill="1" applyBorder="1" applyAlignment="1" applyProtection="1">
      <alignment horizontal="center" vertical="center"/>
    </xf>
    <xf numFmtId="0" fontId="29" fillId="4" borderId="0" xfId="0" applyFont="1" applyFill="1" applyBorder="1" applyAlignment="1" applyProtection="1">
      <alignment horizontal="center" vertical="center"/>
    </xf>
    <xf numFmtId="3" fontId="0" fillId="4" borderId="0" xfId="0" applyNumberFormat="1" applyFont="1" applyFill="1" applyBorder="1" applyAlignment="1" applyProtection="1">
      <alignment horizontal="center" vertical="center"/>
    </xf>
    <xf numFmtId="0" fontId="0" fillId="0" borderId="0" xfId="0" applyFont="1" applyFill="1" applyAlignment="1" applyProtection="1">
      <alignment vertical="center" textRotation="90" wrapText="1"/>
    </xf>
    <xf numFmtId="0" fontId="39" fillId="0" borderId="0" xfId="0" applyFont="1" applyFill="1" applyAlignment="1" applyProtection="1">
      <alignment vertical="center" wrapText="1"/>
    </xf>
    <xf numFmtId="0" fontId="8" fillId="0" borderId="24" xfId="0" applyFont="1" applyFill="1" applyBorder="1" applyAlignment="1" applyProtection="1">
      <alignment horizontal="center" vertical="center" wrapText="1"/>
      <protection locked="0"/>
    </xf>
    <xf numFmtId="0" fontId="0" fillId="0" borderId="0" xfId="0" applyFont="1" applyAlignment="1" applyProtection="1">
      <alignment horizontal="center"/>
    </xf>
    <xf numFmtId="0" fontId="0" fillId="0" borderId="24" xfId="0" applyFont="1" applyBorder="1" applyAlignment="1" applyProtection="1">
      <alignment horizontal="center"/>
    </xf>
    <xf numFmtId="0" fontId="0" fillId="0" borderId="19" xfId="0" applyFont="1" applyBorder="1" applyAlignment="1" applyProtection="1">
      <alignment horizontal="center"/>
    </xf>
    <xf numFmtId="0" fontId="0" fillId="0" borderId="26" xfId="0" applyFont="1" applyBorder="1" applyAlignment="1" applyProtection="1">
      <alignment horizontal="center"/>
    </xf>
    <xf numFmtId="0" fontId="14" fillId="0" borderId="29" xfId="0" applyFont="1" applyFill="1" applyBorder="1" applyProtection="1"/>
    <xf numFmtId="0" fontId="14" fillId="0" borderId="31" xfId="0" applyFont="1" applyFill="1" applyBorder="1" applyProtection="1"/>
    <xf numFmtId="0" fontId="14" fillId="0" borderId="29" xfId="0" applyFont="1" applyBorder="1" applyProtection="1"/>
    <xf numFmtId="0" fontId="14" fillId="0" borderId="31" xfId="0" applyFont="1" applyBorder="1" applyProtection="1"/>
    <xf numFmtId="0" fontId="8" fillId="0" borderId="0" xfId="0" applyFont="1" applyFill="1" applyAlignment="1" applyProtection="1">
      <alignment horizontal="center" vertical="top"/>
    </xf>
    <xf numFmtId="0" fontId="8" fillId="0" borderId="0" xfId="0" applyFont="1" applyFill="1" applyAlignment="1" applyProtection="1">
      <alignment horizontal="justify" vertical="top"/>
    </xf>
    <xf numFmtId="0" fontId="0" fillId="0" borderId="0" xfId="0" applyAlignment="1" applyProtection="1">
      <alignment horizontal="center"/>
    </xf>
    <xf numFmtId="49" fontId="2" fillId="0" borderId="24" xfId="0" applyNumberFormat="1" applyFont="1" applyFill="1" applyBorder="1" applyAlignment="1" applyProtection="1">
      <alignment horizontal="center" vertical="center"/>
    </xf>
    <xf numFmtId="49" fontId="2" fillId="0" borderId="36" xfId="0" applyNumberFormat="1" applyFont="1" applyFill="1" applyBorder="1" applyAlignment="1" applyProtection="1">
      <alignment horizontal="center" vertical="center"/>
    </xf>
    <xf numFmtId="0" fontId="2" fillId="0" borderId="0" xfId="0" applyFont="1" applyAlignment="1" applyProtection="1">
      <alignment horizontal="center" vertical="top"/>
    </xf>
    <xf numFmtId="0" fontId="2" fillId="0" borderId="0" xfId="0" applyFont="1" applyProtection="1"/>
    <xf numFmtId="0" fontId="14" fillId="9" borderId="0" xfId="0" applyFont="1" applyFill="1" applyProtection="1"/>
    <xf numFmtId="0" fontId="12" fillId="0" borderId="0" xfId="0" applyFont="1" applyAlignment="1" applyProtection="1">
      <alignment horizontal="justify" vertical="center" wrapText="1"/>
    </xf>
    <xf numFmtId="0" fontId="26" fillId="0" borderId="0" xfId="0" applyFont="1" applyFill="1" applyAlignment="1" applyProtection="1">
      <alignment horizontal="justify" vertical="center" wrapText="1"/>
    </xf>
    <xf numFmtId="49" fontId="2" fillId="0" borderId="24" xfId="0" applyNumberFormat="1" applyFont="1" applyFill="1" applyBorder="1" applyAlignment="1" applyProtection="1">
      <alignment horizontal="center" vertical="center" wrapText="1"/>
    </xf>
    <xf numFmtId="0" fontId="2" fillId="0" borderId="0" xfId="0" applyFont="1" applyBorder="1" applyAlignment="1" applyProtection="1">
      <alignment horizontal="justify" vertical="center"/>
    </xf>
    <xf numFmtId="0" fontId="11" fillId="0" borderId="0" xfId="0" applyFont="1" applyFill="1" applyAlignment="1" applyProtection="1">
      <alignment horizontal="center" vertical="top"/>
    </xf>
    <xf numFmtId="0" fontId="27" fillId="0" borderId="0" xfId="0" applyFont="1" applyFill="1" applyAlignment="1" applyProtection="1">
      <alignment horizontal="center" vertical="top"/>
    </xf>
    <xf numFmtId="0" fontId="27" fillId="0" borderId="0" xfId="0" applyFont="1" applyFill="1" applyProtection="1"/>
    <xf numFmtId="0" fontId="12" fillId="0" borderId="0" xfId="0" applyFont="1" applyFill="1" applyAlignment="1" applyProtection="1">
      <alignment horizontal="justify" vertical="center"/>
    </xf>
    <xf numFmtId="0" fontId="8" fillId="0" borderId="24" xfId="0" applyNumberFormat="1" applyFont="1" applyFill="1" applyBorder="1" applyAlignment="1" applyProtection="1">
      <alignment horizontal="center" vertical="center" textRotation="90"/>
    </xf>
    <xf numFmtId="0" fontId="2" fillId="0" borderId="24" xfId="0" applyNumberFormat="1" applyFont="1" applyFill="1" applyBorder="1" applyAlignment="1" applyProtection="1">
      <alignment horizontal="center" vertical="center" textRotation="90"/>
    </xf>
    <xf numFmtId="0" fontId="0" fillId="0" borderId="0" xfId="0" applyFont="1" applyAlignment="1" applyProtection="1">
      <alignment horizontal="center" textRotation="90"/>
    </xf>
    <xf numFmtId="49"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1" fillId="0" borderId="0" xfId="0" applyFont="1" applyFill="1" applyAlignment="1" applyProtection="1">
      <alignment horizontal="justify" vertical="top"/>
    </xf>
    <xf numFmtId="0" fontId="8" fillId="0" borderId="28" xfId="0" applyFont="1" applyFill="1" applyBorder="1" applyAlignment="1" applyProtection="1">
      <alignment horizontal="center" vertical="center" textRotation="90" wrapText="1"/>
    </xf>
    <xf numFmtId="0" fontId="2" fillId="0" borderId="66" xfId="0" applyFont="1" applyFill="1" applyBorder="1" applyAlignment="1" applyProtection="1">
      <alignment horizontal="center" vertical="center" textRotation="90" wrapText="1"/>
    </xf>
    <xf numFmtId="0" fontId="8" fillId="0" borderId="66" xfId="0" applyFont="1" applyFill="1" applyBorder="1" applyAlignment="1" applyProtection="1">
      <alignment horizontal="center" vertical="center" textRotation="90" wrapText="1"/>
    </xf>
    <xf numFmtId="0" fontId="14" fillId="0" borderId="0" xfId="0" applyFont="1" applyAlignment="1" applyProtection="1">
      <alignment horizontal="center" vertical="top"/>
    </xf>
    <xf numFmtId="0" fontId="14" fillId="0" borderId="0" xfId="0" applyFont="1" applyProtection="1"/>
    <xf numFmtId="0" fontId="26" fillId="0" borderId="0" xfId="0" applyFont="1" applyFill="1" applyAlignment="1" applyProtection="1">
      <alignment horizontal="justify" vertical="center"/>
    </xf>
    <xf numFmtId="0" fontId="8" fillId="0" borderId="24" xfId="0" applyFont="1" applyBorder="1" applyAlignment="1" applyProtection="1">
      <alignment horizontal="center" vertical="center" textRotation="90" wrapText="1"/>
    </xf>
    <xf numFmtId="0" fontId="2" fillId="0" borderId="24" xfId="0" applyFont="1" applyBorder="1" applyAlignment="1" applyProtection="1">
      <alignment horizontal="center" vertical="center" textRotation="90" wrapText="1"/>
    </xf>
    <xf numFmtId="0" fontId="2" fillId="0" borderId="24" xfId="0" applyFont="1" applyBorder="1" applyAlignment="1" applyProtection="1">
      <alignment vertical="center" textRotation="90" wrapText="1"/>
    </xf>
    <xf numFmtId="0" fontId="2" fillId="0" borderId="24" xfId="0" applyFont="1" applyFill="1" applyBorder="1" applyAlignment="1" applyProtection="1">
      <alignment horizontal="center" vertical="center" textRotation="90" wrapText="1"/>
    </xf>
    <xf numFmtId="0" fontId="8" fillId="0" borderId="0" xfId="0" applyFont="1" applyFill="1" applyBorder="1" applyAlignment="1" applyProtection="1">
      <alignment horizontal="center" vertical="center" wrapText="1"/>
    </xf>
    <xf numFmtId="0" fontId="2" fillId="0" borderId="0" xfId="0" applyFont="1" applyBorder="1" applyAlignment="1" applyProtection="1">
      <alignment horizontal="center" wrapText="1"/>
    </xf>
    <xf numFmtId="0" fontId="0" fillId="12" borderId="0" xfId="0" applyFont="1" applyFill="1" applyAlignment="1" applyProtection="1">
      <alignment horizontal="left"/>
    </xf>
    <xf numFmtId="0" fontId="0" fillId="12" borderId="0" xfId="0" applyFont="1" applyFill="1" applyAlignment="1" applyProtection="1">
      <alignment horizontal="center"/>
    </xf>
    <xf numFmtId="0" fontId="0" fillId="11" borderId="0" xfId="0" applyFont="1" applyFill="1" applyAlignment="1" applyProtection="1">
      <alignment horizontal="left"/>
    </xf>
    <xf numFmtId="0" fontId="0" fillId="11" borderId="0" xfId="0" applyFont="1" applyFill="1" applyAlignment="1" applyProtection="1">
      <alignment horizontal="center"/>
    </xf>
    <xf numFmtId="0" fontId="2" fillId="0" borderId="24" xfId="0" quotePrefix="1" applyFont="1" applyFill="1" applyBorder="1" applyAlignment="1" applyProtection="1">
      <alignment horizontal="center" vertical="center"/>
    </xf>
    <xf numFmtId="49" fontId="2" fillId="0" borderId="24" xfId="0" quotePrefix="1" applyNumberFormat="1" applyFont="1" applyFill="1" applyBorder="1" applyAlignment="1" applyProtection="1">
      <alignment horizontal="center" vertical="center"/>
    </xf>
    <xf numFmtId="0" fontId="19" fillId="0" borderId="0" xfId="0" applyFont="1" applyFill="1" applyAlignment="1" applyProtection="1">
      <alignment horizontal="right" vertical="center" wrapText="1"/>
    </xf>
    <xf numFmtId="0" fontId="17" fillId="0" borderId="29" xfId="0" applyFont="1" applyBorder="1" applyAlignment="1" applyProtection="1">
      <alignment horizontal="justify" vertical="center"/>
    </xf>
    <xf numFmtId="0" fontId="2" fillId="0" borderId="31" xfId="0" applyFont="1" applyBorder="1" applyProtection="1"/>
    <xf numFmtId="0" fontId="2" fillId="0" borderId="31" xfId="0" applyFont="1" applyFill="1" applyBorder="1" applyProtection="1"/>
    <xf numFmtId="0" fontId="12" fillId="0" borderId="0" xfId="0" applyFont="1" applyAlignment="1" applyProtection="1">
      <alignment horizontal="justify" vertical="center"/>
    </xf>
    <xf numFmtId="49" fontId="2" fillId="0" borderId="63" xfId="0" applyNumberFormat="1" applyFont="1" applyBorder="1" applyAlignment="1" applyProtection="1">
      <alignment horizontal="center" vertical="center" wrapText="1"/>
    </xf>
    <xf numFmtId="49" fontId="2" fillId="0" borderId="64" xfId="0" applyNumberFormat="1" applyFont="1" applyBorder="1" applyAlignment="1" applyProtection="1">
      <alignment horizontal="center" vertical="center" wrapText="1"/>
    </xf>
    <xf numFmtId="49" fontId="2" fillId="0" borderId="65" xfId="0" applyNumberFormat="1" applyFont="1" applyBorder="1" applyAlignment="1" applyProtection="1">
      <alignment horizontal="center" vertical="center" wrapText="1"/>
    </xf>
    <xf numFmtId="49" fontId="2" fillId="0" borderId="64" xfId="0" applyNumberFormat="1" applyFont="1" applyBorder="1" applyAlignment="1" applyProtection="1">
      <alignment horizontal="center" vertical="center"/>
    </xf>
    <xf numFmtId="0" fontId="2" fillId="0" borderId="0" xfId="0" applyFont="1" applyAlignment="1" applyProtection="1">
      <alignment vertical="center" wrapText="1"/>
    </xf>
    <xf numFmtId="0" fontId="19" fillId="0" borderId="0" xfId="0" applyFont="1" applyAlignment="1" applyProtection="1">
      <alignment horizontal="right" vertical="center"/>
    </xf>
    <xf numFmtId="0" fontId="0" fillId="0" borderId="0" xfId="0" applyAlignment="1" applyProtection="1">
      <alignment textRotation="90"/>
    </xf>
    <xf numFmtId="0" fontId="0" fillId="9" borderId="0" xfId="0" applyFill="1" applyAlignment="1" applyProtection="1">
      <alignment textRotation="90"/>
    </xf>
    <xf numFmtId="49" fontId="2" fillId="0" borderId="62" xfId="0" applyNumberFormat="1" applyFont="1" applyFill="1" applyBorder="1" applyAlignment="1" applyProtection="1">
      <alignment horizontal="center" vertical="center"/>
    </xf>
    <xf numFmtId="0" fontId="8" fillId="0" borderId="24" xfId="0" applyFont="1" applyFill="1" applyBorder="1" applyAlignment="1" applyProtection="1">
      <alignment horizontal="center" vertical="center" textRotation="90" wrapText="1"/>
    </xf>
    <xf numFmtId="0" fontId="40" fillId="5" borderId="24" xfId="0" applyFont="1" applyFill="1" applyBorder="1" applyAlignment="1" applyProtection="1">
      <alignment horizontal="center" vertical="center" wrapText="1"/>
    </xf>
    <xf numFmtId="0" fontId="40" fillId="17" borderId="24" xfId="0" applyFont="1" applyFill="1" applyBorder="1" applyAlignment="1" applyProtection="1">
      <alignment horizontal="center" vertical="center" wrapText="1"/>
    </xf>
    <xf numFmtId="0" fontId="34" fillId="0" borderId="26" xfId="0" applyFont="1" applyFill="1" applyBorder="1" applyAlignment="1" applyProtection="1">
      <alignment horizontal="center" vertical="center" wrapText="1"/>
      <protection locked="0"/>
    </xf>
    <xf numFmtId="0" fontId="18" fillId="0" borderId="24" xfId="0" applyFont="1" applyFill="1" applyBorder="1" applyAlignment="1" applyProtection="1">
      <alignment horizontal="center" vertical="center" wrapText="1"/>
      <protection locked="0"/>
    </xf>
    <xf numFmtId="0" fontId="14" fillId="0" borderId="0" xfId="0" applyFont="1" applyAlignment="1" applyProtection="1">
      <alignment horizontal="center" vertical="center"/>
    </xf>
    <xf numFmtId="0" fontId="13" fillId="0" borderId="29" xfId="0" applyFont="1" applyBorder="1" applyProtection="1"/>
    <xf numFmtId="0" fontId="32" fillId="0" borderId="29" xfId="0" applyFont="1" applyBorder="1" applyAlignment="1" applyProtection="1">
      <alignment horizontal="justify" vertical="top" wrapText="1"/>
    </xf>
    <xf numFmtId="0" fontId="14" fillId="0" borderId="31" xfId="0" applyFont="1" applyBorder="1" applyAlignment="1" applyProtection="1">
      <alignment vertical="center"/>
    </xf>
    <xf numFmtId="0" fontId="0" fillId="0" borderId="0" xfId="0" applyNumberFormat="1" applyFont="1" applyAlignment="1" applyProtection="1">
      <alignment horizontal="center"/>
    </xf>
    <xf numFmtId="0" fontId="14" fillId="0" borderId="0" xfId="0" applyFont="1" applyFill="1" applyAlignment="1" applyProtection="1">
      <alignment horizontal="center"/>
    </xf>
    <xf numFmtId="0" fontId="33" fillId="0" borderId="66" xfId="0" applyFont="1" applyFill="1" applyBorder="1" applyAlignment="1" applyProtection="1">
      <alignment horizontal="center" vertical="center"/>
    </xf>
    <xf numFmtId="0" fontId="0" fillId="10" borderId="0" xfId="0" applyNumberFormat="1" applyFont="1" applyFill="1" applyAlignment="1" applyProtection="1">
      <alignment horizontal="center"/>
    </xf>
    <xf numFmtId="0" fontId="0" fillId="15" borderId="66" xfId="0" applyNumberFormat="1" applyFont="1" applyFill="1" applyBorder="1" applyAlignment="1" applyProtection="1">
      <alignment horizontal="center" textRotation="90" wrapText="1"/>
    </xf>
    <xf numFmtId="0" fontId="30" fillId="5" borderId="24" xfId="0" applyFont="1" applyFill="1" applyBorder="1" applyAlignment="1" applyProtection="1">
      <alignment horizontal="center"/>
    </xf>
    <xf numFmtId="49" fontId="10" fillId="0" borderId="62" xfId="0" applyNumberFormat="1" applyFont="1" applyFill="1" applyBorder="1" applyAlignment="1" applyProtection="1">
      <alignment horizontal="center" vertical="center"/>
    </xf>
    <xf numFmtId="0" fontId="35" fillId="0" borderId="24" xfId="0" applyFont="1" applyFill="1" applyBorder="1" applyAlignment="1" applyProtection="1">
      <alignment horizontal="center" vertical="center" wrapText="1"/>
    </xf>
    <xf numFmtId="0" fontId="0" fillId="0" borderId="66" xfId="0" applyFont="1" applyFill="1" applyBorder="1" applyAlignment="1" applyProtection="1">
      <alignment horizontal="center"/>
    </xf>
    <xf numFmtId="0" fontId="0" fillId="0" borderId="66" xfId="0" applyFont="1" applyBorder="1" applyAlignment="1" applyProtection="1">
      <alignment horizontal="center"/>
    </xf>
    <xf numFmtId="49" fontId="0" fillId="0" borderId="24" xfId="0" applyNumberFormat="1" applyFont="1" applyFill="1" applyBorder="1" applyAlignment="1" applyProtection="1">
      <alignment horizontal="center"/>
    </xf>
    <xf numFmtId="49" fontId="0" fillId="5" borderId="24" xfId="0" applyNumberFormat="1" applyFont="1" applyFill="1" applyBorder="1" applyAlignment="1" applyProtection="1">
      <alignment horizontal="center"/>
    </xf>
    <xf numFmtId="0" fontId="0" fillId="5" borderId="24" xfId="0" applyFont="1" applyFill="1" applyBorder="1" applyAlignment="1" applyProtection="1">
      <alignment horizontal="center"/>
    </xf>
    <xf numFmtId="49" fontId="0" fillId="0" borderId="24" xfId="0" applyNumberFormat="1" applyFont="1" applyBorder="1" applyAlignment="1" applyProtection="1">
      <alignment horizontal="center"/>
    </xf>
    <xf numFmtId="49" fontId="10" fillId="0" borderId="24" xfId="0" applyNumberFormat="1" applyFont="1" applyFill="1" applyBorder="1" applyAlignment="1" applyProtection="1">
      <alignment horizontal="center" vertical="center"/>
    </xf>
    <xf numFmtId="0" fontId="10" fillId="0" borderId="62" xfId="0" applyFont="1" applyFill="1" applyBorder="1" applyAlignment="1" applyProtection="1">
      <alignment vertical="center" wrapText="1"/>
    </xf>
    <xf numFmtId="0" fontId="11" fillId="0" borderId="62" xfId="0" applyFont="1" applyFill="1" applyBorder="1" applyAlignment="1" applyProtection="1">
      <alignment horizontal="center" vertical="center" wrapText="1"/>
    </xf>
    <xf numFmtId="0" fontId="0" fillId="0" borderId="74" xfId="0" applyFont="1" applyBorder="1" applyAlignment="1" applyProtection="1">
      <alignment horizontal="center"/>
    </xf>
    <xf numFmtId="49" fontId="0" fillId="12" borderId="24" xfId="0" applyNumberFormat="1" applyFont="1" applyFill="1" applyBorder="1" applyAlignment="1" applyProtection="1">
      <alignment horizontal="center"/>
    </xf>
    <xf numFmtId="0" fontId="0" fillId="12" borderId="24" xfId="0" applyFont="1" applyFill="1" applyBorder="1" applyAlignment="1" applyProtection="1">
      <alignment horizontal="center"/>
    </xf>
    <xf numFmtId="49" fontId="0" fillId="16" borderId="24" xfId="0" applyNumberFormat="1" applyFont="1" applyFill="1" applyBorder="1" applyAlignment="1" applyProtection="1">
      <alignment horizontal="center"/>
    </xf>
    <xf numFmtId="0" fontId="0" fillId="16" borderId="24" xfId="0" applyFont="1" applyFill="1" applyBorder="1" applyAlignment="1" applyProtection="1">
      <alignment horizontal="center"/>
    </xf>
    <xf numFmtId="0" fontId="0" fillId="4" borderId="24" xfId="0" applyFont="1" applyFill="1" applyBorder="1" applyAlignment="1" applyProtection="1">
      <alignment horizontal="center"/>
    </xf>
    <xf numFmtId="0" fontId="0" fillId="0" borderId="0" xfId="0" applyNumberFormat="1" applyFont="1" applyFill="1" applyAlignment="1" applyProtection="1">
      <alignment horizontal="center"/>
    </xf>
    <xf numFmtId="0" fontId="0" fillId="0" borderId="62" xfId="0" applyFont="1" applyBorder="1" applyAlignment="1" applyProtection="1">
      <alignment horizontal="center"/>
    </xf>
    <xf numFmtId="0" fontId="0" fillId="16" borderId="24" xfId="0" applyNumberFormat="1" applyFont="1" applyFill="1" applyBorder="1" applyAlignment="1" applyProtection="1">
      <alignment horizontal="center"/>
    </xf>
    <xf numFmtId="0" fontId="0" fillId="18" borderId="24" xfId="0" applyFont="1" applyFill="1" applyBorder="1" applyAlignment="1" applyProtection="1">
      <alignment horizontal="center"/>
    </xf>
    <xf numFmtId="0" fontId="30" fillId="0" borderId="0" xfId="0" applyFont="1" applyProtection="1"/>
    <xf numFmtId="0" fontId="0" fillId="0" borderId="24" xfId="0" applyBorder="1" applyProtection="1"/>
    <xf numFmtId="0" fontId="3" fillId="0" borderId="0" xfId="1" applyFont="1" applyFill="1" applyAlignment="1" applyProtection="1">
      <alignment vertical="center" wrapText="1"/>
    </xf>
    <xf numFmtId="0" fontId="3" fillId="0" borderId="0" xfId="1" applyFont="1" applyFill="1" applyAlignment="1" applyProtection="1">
      <alignment horizontal="justify" vertical="center" wrapText="1"/>
    </xf>
    <xf numFmtId="0" fontId="1" fillId="0" borderId="0" xfId="0" applyFont="1" applyAlignment="1" applyProtection="1">
      <alignment horizontal="center" wrapText="1"/>
    </xf>
    <xf numFmtId="0" fontId="14" fillId="0" borderId="0" xfId="0" applyFont="1" applyAlignment="1" applyProtection="1">
      <alignment horizontal="center"/>
    </xf>
    <xf numFmtId="0" fontId="1" fillId="0" borderId="0" xfId="0" applyFont="1" applyAlignment="1" applyProtection="1">
      <alignment horizontal="center" vertical="center" wrapText="1"/>
    </xf>
    <xf numFmtId="0" fontId="1" fillId="0" borderId="0" xfId="0" applyFont="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justify" vertical="center" wrapText="1"/>
    </xf>
    <xf numFmtId="0" fontId="2" fillId="0" borderId="25"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justify" vertical="top" wrapText="1"/>
    </xf>
    <xf numFmtId="0" fontId="10" fillId="0" borderId="0" xfId="0" applyFont="1" applyFill="1" applyAlignment="1" applyProtection="1">
      <alignment horizontal="justify" vertical="center" wrapText="1"/>
    </xf>
    <xf numFmtId="0" fontId="10" fillId="0" borderId="0" xfId="0" applyFont="1" applyFill="1" applyBorder="1" applyAlignment="1" applyProtection="1">
      <alignment horizontal="justify" vertical="center" wrapText="1"/>
    </xf>
    <xf numFmtId="0" fontId="8" fillId="0" borderId="25"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26"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0" fontId="10" fillId="0" borderId="0" xfId="0" applyFont="1" applyAlignment="1" applyProtection="1">
      <alignment horizontal="justify" vertical="center" wrapText="1"/>
    </xf>
    <xf numFmtId="0" fontId="2" fillId="0" borderId="0" xfId="0" applyFont="1" applyAlignment="1" applyProtection="1">
      <alignment horizontal="justify" vertical="center" wrapText="1"/>
    </xf>
    <xf numFmtId="0" fontId="0" fillId="0" borderId="0" xfId="0" applyAlignment="1" applyProtection="1">
      <alignment horizontal="center" vertical="center"/>
    </xf>
    <xf numFmtId="0" fontId="4" fillId="0" borderId="0" xfId="1" applyFont="1" applyAlignment="1" applyProtection="1">
      <alignment horizontal="right" vertical="center"/>
    </xf>
    <xf numFmtId="0" fontId="2" fillId="0" borderId="2" xfId="0" applyFont="1" applyFill="1" applyBorder="1" applyAlignment="1" applyProtection="1">
      <alignment horizontal="center" vertical="center" wrapText="1"/>
    </xf>
    <xf numFmtId="0" fontId="5" fillId="2" borderId="8" xfId="0" applyFont="1" applyFill="1" applyBorder="1" applyAlignment="1" applyProtection="1">
      <alignment horizontal="justify" vertical="top"/>
    </xf>
    <xf numFmtId="0" fontId="5" fillId="2" borderId="8" xfId="0" applyFont="1" applyFill="1" applyBorder="1" applyAlignment="1" applyProtection="1">
      <alignment horizontal="justify" vertical="top" wrapText="1"/>
    </xf>
    <xf numFmtId="0" fontId="2" fillId="0" borderId="25" xfId="0" applyFont="1" applyFill="1" applyBorder="1" applyAlignment="1" applyProtection="1">
      <alignment horizontal="center"/>
    </xf>
    <xf numFmtId="0" fontId="2" fillId="0" borderId="19" xfId="0" applyFont="1" applyFill="1" applyBorder="1" applyAlignment="1" applyProtection="1">
      <alignment horizontal="center"/>
    </xf>
    <xf numFmtId="0" fontId="2" fillId="0" borderId="26" xfId="0" applyFont="1" applyFill="1" applyBorder="1" applyAlignment="1" applyProtection="1">
      <alignment horizontal="center"/>
    </xf>
    <xf numFmtId="0" fontId="2" fillId="4" borderId="48" xfId="0" applyFont="1" applyFill="1" applyBorder="1" applyAlignment="1" applyProtection="1">
      <alignment horizontal="justify" vertical="center" wrapText="1"/>
      <protection locked="0"/>
    </xf>
    <xf numFmtId="0" fontId="0" fillId="0" borderId="27"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28" xfId="0" applyFill="1" applyBorder="1" applyAlignment="1" applyProtection="1">
      <alignment horizontal="center"/>
      <protection locked="0"/>
    </xf>
    <xf numFmtId="0" fontId="0" fillId="0" borderId="29" xfId="0" applyFill="1" applyBorder="1" applyAlignment="1" applyProtection="1">
      <alignment horizontal="center"/>
      <protection locked="0"/>
    </xf>
    <xf numFmtId="0" fontId="0" fillId="0" borderId="0" xfId="0" applyFill="1" applyAlignment="1" applyProtection="1">
      <alignment horizontal="center"/>
      <protection locked="0"/>
    </xf>
    <xf numFmtId="0" fontId="0" fillId="0" borderId="34"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35" xfId="0" applyFill="1" applyBorder="1" applyAlignment="1" applyProtection="1">
      <alignment horizontal="center"/>
      <protection locked="0"/>
    </xf>
    <xf numFmtId="0" fontId="7" fillId="8" borderId="37" xfId="0" applyFont="1" applyFill="1" applyBorder="1" applyAlignment="1" applyProtection="1">
      <alignment horizontal="center"/>
    </xf>
    <xf numFmtId="0" fontId="7" fillId="8" borderId="38" xfId="0" applyFont="1" applyFill="1" applyBorder="1" applyAlignment="1" applyProtection="1">
      <alignment horizontal="center"/>
    </xf>
    <xf numFmtId="0" fontId="7" fillId="8" borderId="39" xfId="0" applyFont="1" applyFill="1" applyBorder="1" applyAlignment="1" applyProtection="1">
      <alignment horizontal="center"/>
    </xf>
    <xf numFmtId="0" fontId="7" fillId="8" borderId="40" xfId="0" applyFont="1" applyFill="1" applyBorder="1" applyAlignment="1" applyProtection="1">
      <alignment horizontal="center"/>
    </xf>
    <xf numFmtId="0" fontId="7" fillId="8" borderId="41" xfId="0" applyFont="1" applyFill="1" applyBorder="1" applyAlignment="1" applyProtection="1">
      <alignment horizontal="center"/>
    </xf>
    <xf numFmtId="0" fontId="7" fillId="8" borderId="42" xfId="0" applyFont="1" applyFill="1" applyBorder="1" applyAlignment="1" applyProtection="1">
      <alignment horizontal="center"/>
    </xf>
    <xf numFmtId="0" fontId="12" fillId="4" borderId="38" xfId="0" applyFont="1" applyFill="1" applyBorder="1" applyAlignment="1" applyProtection="1">
      <alignment horizontal="center" vertical="center" wrapText="1"/>
    </xf>
    <xf numFmtId="0" fontId="12" fillId="0" borderId="43"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44" xfId="0"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8" fillId="0" borderId="0" xfId="0" applyFont="1" applyFill="1" applyAlignment="1" applyProtection="1">
      <alignment horizontal="center" vertical="center" wrapText="1"/>
    </xf>
    <xf numFmtId="0" fontId="0" fillId="0" borderId="27" xfId="0" applyFill="1" applyBorder="1" applyAlignment="1" applyProtection="1">
      <alignment horizontal="center" wrapText="1"/>
      <protection locked="0"/>
    </xf>
    <xf numFmtId="0" fontId="2" fillId="0" borderId="54"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 fillId="0" borderId="60"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7" fillId="3" borderId="39" xfId="0" applyFont="1" applyFill="1" applyBorder="1" applyAlignment="1" applyProtection="1">
      <alignment horizontal="center" vertical="center"/>
    </xf>
    <xf numFmtId="49" fontId="8" fillId="5" borderId="50" xfId="0" applyNumberFormat="1" applyFont="1" applyFill="1" applyBorder="1" applyAlignment="1" applyProtection="1">
      <alignment horizontal="center" vertical="center"/>
    </xf>
    <xf numFmtId="49" fontId="8" fillId="5" borderId="53" xfId="0" applyNumberFormat="1" applyFont="1" applyFill="1" applyBorder="1" applyAlignment="1" applyProtection="1">
      <alignment horizontal="center" vertical="center"/>
    </xf>
    <xf numFmtId="49" fontId="8" fillId="5" borderId="56" xfId="0" applyNumberFormat="1" applyFont="1" applyFill="1" applyBorder="1" applyAlignment="1" applyProtection="1">
      <alignment horizontal="center" vertical="center"/>
    </xf>
    <xf numFmtId="0" fontId="8" fillId="5" borderId="51" xfId="0" applyFont="1" applyFill="1" applyBorder="1" applyAlignment="1" applyProtection="1">
      <alignment horizontal="center" vertical="center" wrapText="1"/>
    </xf>
    <xf numFmtId="0" fontId="8" fillId="5" borderId="54" xfId="0" applyFont="1" applyFill="1" applyBorder="1" applyAlignment="1" applyProtection="1">
      <alignment horizontal="center" vertical="center" wrapText="1"/>
    </xf>
    <xf numFmtId="0" fontId="12" fillId="5" borderId="54" xfId="0" applyFont="1" applyFill="1" applyBorder="1" applyAlignment="1" applyProtection="1">
      <alignment horizontal="center" vertical="center" wrapText="1"/>
    </xf>
    <xf numFmtId="0" fontId="0" fillId="5" borderId="54" xfId="0" applyFill="1" applyBorder="1" applyAlignment="1" applyProtection="1">
      <alignment horizontal="center" vertical="center" wrapText="1"/>
    </xf>
    <xf numFmtId="0" fontId="0" fillId="5" borderId="55" xfId="0" applyFill="1" applyBorder="1" applyAlignment="1" applyProtection="1">
      <alignment horizontal="center" vertical="center" wrapText="1"/>
    </xf>
    <xf numFmtId="0" fontId="8" fillId="5" borderId="52" xfId="0" applyFont="1" applyFill="1" applyBorder="1" applyAlignment="1" applyProtection="1">
      <alignment horizontal="center" vertical="center" wrapText="1"/>
    </xf>
    <xf numFmtId="0" fontId="8" fillId="5" borderId="55" xfId="0" applyFont="1" applyFill="1" applyBorder="1" applyAlignment="1" applyProtection="1">
      <alignment horizontal="center" vertical="center" wrapText="1"/>
    </xf>
    <xf numFmtId="0" fontId="9" fillId="6" borderId="54" xfId="0" applyFont="1" applyFill="1" applyBorder="1" applyAlignment="1" applyProtection="1">
      <alignment horizontal="center" vertical="center" wrapText="1"/>
    </xf>
    <xf numFmtId="0" fontId="0" fillId="6" borderId="54" xfId="0" applyFill="1" applyBorder="1" applyAlignment="1" applyProtection="1">
      <alignment horizontal="center" vertical="center" wrapText="1"/>
    </xf>
    <xf numFmtId="0" fontId="15" fillId="6" borderId="54" xfId="0" applyFont="1" applyFill="1" applyBorder="1" applyAlignment="1" applyProtection="1">
      <alignment horizontal="center" vertical="center" wrapText="1"/>
    </xf>
    <xf numFmtId="0" fontId="23" fillId="6" borderId="54" xfId="1" applyFont="1" applyFill="1" applyBorder="1" applyAlignment="1" applyProtection="1">
      <alignment horizontal="center" vertical="center" wrapText="1"/>
    </xf>
    <xf numFmtId="0" fontId="2" fillId="6" borderId="54" xfId="0" applyFont="1" applyFill="1" applyBorder="1" applyAlignment="1" applyProtection="1">
      <alignment horizontal="center" vertical="center" wrapText="1"/>
    </xf>
    <xf numFmtId="0" fontId="24" fillId="6" borderId="54" xfId="0" applyFont="1" applyFill="1" applyBorder="1" applyAlignment="1" applyProtection="1">
      <alignment horizontal="center" vertical="center" wrapText="1"/>
    </xf>
    <xf numFmtId="0" fontId="24" fillId="6" borderId="55"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justify" vertical="center" wrapText="1"/>
    </xf>
    <xf numFmtId="0" fontId="26" fillId="0" borderId="0" xfId="0" applyFont="1" applyAlignment="1" applyProtection="1">
      <alignment horizontal="justify" vertical="center" wrapText="1"/>
    </xf>
    <xf numFmtId="0" fontId="12" fillId="0" borderId="0" xfId="0" applyFont="1" applyFill="1" applyAlignment="1" applyProtection="1">
      <alignment horizontal="justify" vertical="center" wrapText="1"/>
    </xf>
    <xf numFmtId="0" fontId="7" fillId="7" borderId="21" xfId="0" applyFont="1" applyFill="1" applyBorder="1" applyAlignment="1" applyProtection="1">
      <alignment horizontal="center" vertical="center"/>
    </xf>
    <xf numFmtId="0" fontId="7" fillId="7" borderId="22" xfId="0" applyFont="1" applyFill="1" applyBorder="1" applyAlignment="1" applyProtection="1">
      <alignment horizontal="center" vertical="center"/>
    </xf>
    <xf numFmtId="0" fontId="7" fillId="7" borderId="23" xfId="0" applyFont="1" applyFill="1" applyBorder="1" applyAlignment="1" applyProtection="1">
      <alignment horizontal="center" vertical="center"/>
    </xf>
    <xf numFmtId="0" fontId="10" fillId="0" borderId="24" xfId="0" applyFont="1" applyFill="1" applyBorder="1" applyAlignment="1" applyProtection="1">
      <alignment horizontal="center" vertical="center" wrapText="1"/>
    </xf>
    <xf numFmtId="0" fontId="2" fillId="0" borderId="25" xfId="0" applyFont="1" applyFill="1" applyBorder="1" applyAlignment="1" applyProtection="1">
      <alignment horizontal="justify" vertical="center" wrapText="1"/>
    </xf>
    <xf numFmtId="0" fontId="2" fillId="0" borderId="19" xfId="0" applyFont="1" applyFill="1" applyBorder="1" applyAlignment="1" applyProtection="1">
      <alignment horizontal="justify" vertical="center" wrapText="1"/>
    </xf>
    <xf numFmtId="0" fontId="2" fillId="0" borderId="26" xfId="0" applyFont="1" applyFill="1" applyBorder="1" applyAlignment="1" applyProtection="1">
      <alignment horizontal="justify" vertical="center" wrapText="1"/>
    </xf>
    <xf numFmtId="0" fontId="2" fillId="0" borderId="24"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justify" vertical="center"/>
    </xf>
    <xf numFmtId="0" fontId="12" fillId="0" borderId="0" xfId="0" applyFont="1" applyFill="1" applyAlignment="1" applyProtection="1">
      <alignment horizontal="justify" vertical="center"/>
    </xf>
    <xf numFmtId="0" fontId="2" fillId="0" borderId="24" xfId="0" applyFont="1" applyBorder="1" applyAlignment="1" applyProtection="1">
      <alignment horizontal="center" vertical="center" wrapText="1"/>
    </xf>
    <xf numFmtId="0" fontId="2" fillId="0" borderId="24"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xf>
    <xf numFmtId="0" fontId="26" fillId="0" borderId="0" xfId="0" applyFont="1" applyFill="1" applyAlignment="1" applyProtection="1">
      <alignment horizontal="justify" vertical="center" wrapText="1"/>
    </xf>
    <xf numFmtId="0" fontId="26" fillId="0" borderId="0" xfId="0" applyFont="1" applyFill="1" applyAlignment="1" applyProtection="1">
      <alignment horizontal="justify" vertical="center"/>
    </xf>
    <xf numFmtId="0" fontId="26" fillId="0" borderId="34" xfId="0" applyFont="1" applyFill="1" applyBorder="1" applyAlignment="1" applyProtection="1">
      <alignment horizontal="justify" vertical="center"/>
    </xf>
    <xf numFmtId="0" fontId="26" fillId="0" borderId="18" xfId="0" applyFont="1" applyFill="1" applyBorder="1" applyAlignment="1" applyProtection="1">
      <alignment horizontal="justify" vertical="center" wrapText="1"/>
    </xf>
    <xf numFmtId="0" fontId="26" fillId="0" borderId="18" xfId="0" applyFont="1" applyFill="1" applyBorder="1" applyAlignment="1" applyProtection="1">
      <alignment horizontal="justify" vertical="center"/>
    </xf>
    <xf numFmtId="0" fontId="26" fillId="0" borderId="35" xfId="0" applyFont="1" applyFill="1" applyBorder="1" applyAlignment="1" applyProtection="1">
      <alignment horizontal="justify" vertical="center"/>
    </xf>
    <xf numFmtId="0" fontId="17" fillId="0" borderId="29" xfId="0" applyFont="1" applyFill="1" applyBorder="1" applyAlignment="1" applyProtection="1">
      <alignment horizontal="justify" vertical="center"/>
    </xf>
    <xf numFmtId="0" fontId="17" fillId="0" borderId="0" xfId="0" applyFont="1" applyFill="1" applyBorder="1" applyAlignment="1" applyProtection="1">
      <alignment horizontal="justify" vertical="center"/>
    </xf>
    <xf numFmtId="0" fontId="17" fillId="0" borderId="34" xfId="0" applyFont="1" applyFill="1" applyBorder="1" applyAlignment="1" applyProtection="1">
      <alignment horizontal="justify" vertical="center"/>
    </xf>
    <xf numFmtId="0" fontId="12" fillId="0" borderId="18" xfId="0" applyFont="1" applyFill="1" applyBorder="1" applyAlignment="1" applyProtection="1">
      <alignment horizontal="justify" vertical="center" wrapText="1"/>
    </xf>
    <xf numFmtId="0" fontId="12" fillId="0" borderId="18" xfId="0" applyFont="1" applyFill="1" applyBorder="1" applyAlignment="1" applyProtection="1">
      <alignment horizontal="justify" vertical="center"/>
    </xf>
    <xf numFmtId="0" fontId="12" fillId="0" borderId="35" xfId="0" applyFont="1" applyFill="1" applyBorder="1" applyAlignment="1" applyProtection="1">
      <alignment horizontal="justify" vertical="center"/>
    </xf>
    <xf numFmtId="0" fontId="8" fillId="0" borderId="24" xfId="0" applyFont="1" applyBorder="1" applyAlignment="1" applyProtection="1">
      <alignment horizontal="center" vertical="center" textRotation="90" wrapText="1"/>
    </xf>
    <xf numFmtId="0" fontId="2" fillId="0" borderId="24" xfId="0" applyFont="1" applyFill="1" applyBorder="1" applyAlignment="1" applyProtection="1">
      <alignment horizontal="justify" vertical="center" wrapText="1"/>
      <protection locked="0"/>
    </xf>
    <xf numFmtId="0" fontId="17" fillId="0" borderId="27" xfId="0" applyFont="1" applyFill="1" applyBorder="1" applyAlignment="1" applyProtection="1">
      <alignment horizontal="left" vertical="center"/>
    </xf>
    <xf numFmtId="0" fontId="17" fillId="0" borderId="20" xfId="0" applyFont="1" applyFill="1" applyBorder="1" applyAlignment="1" applyProtection="1">
      <alignment horizontal="left" vertical="center"/>
    </xf>
    <xf numFmtId="0" fontId="17" fillId="0" borderId="28" xfId="0" applyFont="1" applyFill="1" applyBorder="1" applyAlignment="1" applyProtection="1">
      <alignment horizontal="left" vertical="center"/>
    </xf>
    <xf numFmtId="0" fontId="12" fillId="0" borderId="0" xfId="0" applyFont="1" applyBorder="1" applyAlignment="1" applyProtection="1">
      <alignment horizontal="justify" vertical="center" wrapText="1"/>
    </xf>
    <xf numFmtId="0" fontId="12" fillId="0" borderId="34" xfId="0" applyFont="1" applyBorder="1" applyAlignment="1" applyProtection="1">
      <alignment horizontal="justify" vertical="center" wrapText="1"/>
    </xf>
    <xf numFmtId="0" fontId="12" fillId="0" borderId="18" xfId="0" applyFont="1" applyBorder="1" applyAlignment="1" applyProtection="1">
      <alignment horizontal="justify" vertical="center" wrapText="1"/>
    </xf>
    <xf numFmtId="0" fontId="12" fillId="0" borderId="35" xfId="0" applyFont="1" applyBorder="1" applyAlignment="1" applyProtection="1">
      <alignment horizontal="justify" vertical="center" wrapText="1"/>
    </xf>
    <xf numFmtId="0" fontId="8" fillId="0" borderId="0" xfId="0" applyFont="1" applyFill="1" applyAlignment="1" applyProtection="1">
      <alignment horizontal="justify" vertical="top"/>
    </xf>
    <xf numFmtId="0" fontId="12" fillId="0" borderId="0" xfId="0" applyFont="1" applyAlignment="1" applyProtection="1">
      <alignment horizontal="justify" vertical="center"/>
    </xf>
    <xf numFmtId="0" fontId="8" fillId="0" borderId="27"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xf>
    <xf numFmtId="0" fontId="7" fillId="3" borderId="22" xfId="0" applyFont="1" applyFill="1" applyBorder="1" applyAlignment="1" applyProtection="1">
      <alignment horizontal="center" vertical="center"/>
    </xf>
    <xf numFmtId="0" fontId="7" fillId="3" borderId="23" xfId="0" applyFont="1" applyFill="1" applyBorder="1" applyAlignment="1" applyProtection="1">
      <alignment horizontal="center" vertical="center"/>
    </xf>
    <xf numFmtId="0" fontId="17" fillId="0" borderId="27" xfId="0" applyFont="1" applyBorder="1" applyAlignment="1" applyProtection="1">
      <alignment horizontal="left" vertical="center"/>
    </xf>
    <xf numFmtId="0" fontId="17" fillId="0" borderId="20" xfId="0" applyFont="1" applyBorder="1" applyAlignment="1" applyProtection="1">
      <alignment horizontal="left" vertical="center"/>
    </xf>
    <xf numFmtId="0" fontId="17" fillId="0" borderId="28" xfId="0" applyFont="1" applyBorder="1" applyAlignment="1" applyProtection="1">
      <alignment horizontal="left" vertical="center"/>
    </xf>
    <xf numFmtId="0" fontId="12" fillId="0" borderId="0" xfId="0" applyFont="1" applyFill="1" applyBorder="1" applyAlignment="1">
      <alignment horizontal="justify" vertical="center" wrapText="1"/>
    </xf>
    <xf numFmtId="0" fontId="12" fillId="0" borderId="0" xfId="0" applyFont="1" applyFill="1" applyBorder="1" applyAlignment="1">
      <alignment horizontal="justify" vertical="center"/>
    </xf>
    <xf numFmtId="0" fontId="12" fillId="0" borderId="30" xfId="0" applyFont="1" applyFill="1" applyBorder="1" applyAlignment="1">
      <alignment horizontal="justify" vertical="center"/>
    </xf>
    <xf numFmtId="0" fontId="12" fillId="0" borderId="0" xfId="0" applyFont="1" applyAlignment="1" applyProtection="1">
      <alignment horizontal="justify" vertical="center" wrapText="1"/>
    </xf>
    <xf numFmtId="0" fontId="12" fillId="0" borderId="30" xfId="0" applyFont="1" applyBorder="1" applyAlignment="1" applyProtection="1">
      <alignment horizontal="justify" vertical="center"/>
    </xf>
    <xf numFmtId="0" fontId="12" fillId="0" borderId="34" xfId="0" applyFont="1" applyFill="1" applyBorder="1" applyAlignment="1" applyProtection="1">
      <alignment horizontal="justify" vertical="center"/>
    </xf>
    <xf numFmtId="0" fontId="12" fillId="0" borderId="32" xfId="0" applyFont="1" applyFill="1" applyBorder="1" applyAlignment="1" applyProtection="1">
      <alignment horizontal="justify" vertical="center" wrapText="1"/>
    </xf>
    <xf numFmtId="0" fontId="12" fillId="0" borderId="32" xfId="0" applyFont="1" applyFill="1" applyBorder="1" applyAlignment="1" applyProtection="1">
      <alignment horizontal="justify" vertical="center"/>
    </xf>
    <xf numFmtId="0" fontId="12" fillId="0" borderId="33" xfId="0" applyFont="1" applyFill="1" applyBorder="1" applyAlignment="1" applyProtection="1">
      <alignment horizontal="justify" vertical="center"/>
    </xf>
    <xf numFmtId="0" fontId="11" fillId="0" borderId="24"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textRotation="90" wrapText="1"/>
    </xf>
    <xf numFmtId="0" fontId="2" fillId="0" borderId="26" xfId="0" applyFont="1" applyFill="1" applyBorder="1" applyAlignment="1" applyProtection="1">
      <alignment horizontal="center" vertical="center" textRotation="90" wrapText="1"/>
    </xf>
    <xf numFmtId="0" fontId="2" fillId="0" borderId="25" xfId="0" applyFont="1" applyBorder="1" applyAlignment="1" applyProtection="1">
      <alignment horizontal="justify" vertical="center"/>
      <protection locked="0"/>
    </xf>
    <xf numFmtId="0" fontId="2" fillId="0" borderId="19" xfId="0" applyFont="1" applyBorder="1" applyAlignment="1" applyProtection="1">
      <alignment horizontal="justify" vertical="center"/>
      <protection locked="0"/>
    </xf>
    <xf numFmtId="0" fontId="2" fillId="0" borderId="26" xfId="0" applyFont="1" applyBorder="1" applyAlignment="1" applyProtection="1">
      <alignment horizontal="justify" vertical="center"/>
      <protection locked="0"/>
    </xf>
    <xf numFmtId="0" fontId="11" fillId="0" borderId="0" xfId="0" applyFont="1" applyFill="1" applyAlignment="1" applyProtection="1">
      <alignment horizontal="justify" vertical="top"/>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9" fillId="0" borderId="0" xfId="0" applyFont="1" applyBorder="1" applyAlignment="1" applyProtection="1">
      <alignment horizontal="right" vertical="center"/>
    </xf>
    <xf numFmtId="0" fontId="11" fillId="0" borderId="19" xfId="0"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top"/>
    </xf>
    <xf numFmtId="0" fontId="2" fillId="0" borderId="24" xfId="0" applyFont="1" applyFill="1" applyBorder="1" applyAlignment="1" applyProtection="1">
      <alignment horizontal="center" vertical="center" textRotation="90"/>
    </xf>
    <xf numFmtId="0" fontId="2" fillId="0" borderId="24" xfId="0" applyFont="1" applyFill="1" applyBorder="1" applyAlignment="1" applyProtection="1">
      <alignment horizontal="left" vertical="center" wrapText="1"/>
    </xf>
    <xf numFmtId="0" fontId="2" fillId="0" borderId="25"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8" fillId="0" borderId="25" xfId="0" applyFont="1" applyFill="1" applyBorder="1" applyAlignment="1" applyProtection="1">
      <alignment horizontal="center" vertical="center" textRotation="90" wrapText="1"/>
    </xf>
    <xf numFmtId="0" fontId="8" fillId="0" borderId="26" xfId="0" applyFont="1" applyFill="1" applyBorder="1" applyAlignment="1" applyProtection="1">
      <alignment horizontal="center" vertical="center" textRotation="90" wrapText="1"/>
    </xf>
    <xf numFmtId="0" fontId="17" fillId="0" borderId="29" xfId="0" applyFont="1" applyBorder="1" applyAlignment="1" applyProtection="1">
      <alignment horizontal="left" vertical="center"/>
    </xf>
    <xf numFmtId="0" fontId="17" fillId="0" borderId="0" xfId="0" applyFont="1" applyBorder="1" applyAlignment="1" applyProtection="1">
      <alignment horizontal="left" vertical="center"/>
    </xf>
    <xf numFmtId="0" fontId="17" fillId="0" borderId="34" xfId="0" applyFont="1" applyBorder="1" applyAlignment="1" applyProtection="1">
      <alignment horizontal="left" vertical="center"/>
    </xf>
    <xf numFmtId="0" fontId="8" fillId="0" borderId="0" xfId="0" applyFont="1" applyAlignment="1" applyProtection="1">
      <alignment horizontal="justify" vertical="top"/>
    </xf>
    <xf numFmtId="0" fontId="2" fillId="0" borderId="62" xfId="0" applyFont="1" applyFill="1" applyBorder="1" applyAlignment="1" applyProtection="1">
      <alignment horizontal="justify" vertical="center" wrapText="1"/>
    </xf>
    <xf numFmtId="0" fontId="8" fillId="0" borderId="25" xfId="0" applyFont="1" applyFill="1" applyBorder="1" applyAlignment="1" applyProtection="1">
      <alignment horizontal="center" vertical="center" wrapText="1"/>
      <protection locked="0"/>
    </xf>
    <xf numFmtId="0" fontId="8" fillId="0" borderId="26"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textRotation="90" wrapText="1"/>
    </xf>
    <xf numFmtId="0" fontId="8" fillId="0" borderId="19"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textRotation="90" wrapText="1"/>
    </xf>
    <xf numFmtId="0" fontId="8" fillId="0" borderId="28" xfId="0" applyFont="1" applyFill="1" applyBorder="1" applyAlignment="1" applyProtection="1">
      <alignment horizontal="center" vertical="center" textRotation="90" wrapText="1"/>
    </xf>
    <xf numFmtId="0" fontId="8" fillId="0" borderId="31" xfId="0" applyFont="1" applyFill="1" applyBorder="1" applyAlignment="1" applyProtection="1">
      <alignment horizontal="center" vertical="center" textRotation="90" wrapText="1"/>
    </xf>
    <xf numFmtId="0" fontId="8" fillId="0" borderId="35" xfId="0" applyFont="1" applyFill="1" applyBorder="1" applyAlignment="1" applyProtection="1">
      <alignment horizontal="center" vertical="center" textRotation="90" wrapText="1"/>
    </xf>
    <xf numFmtId="0" fontId="2" fillId="0" borderId="27" xfId="0" applyFont="1" applyFill="1" applyBorder="1" applyAlignment="1" applyProtection="1">
      <alignment horizontal="center" vertical="center" textRotation="90" wrapText="1"/>
    </xf>
    <xf numFmtId="0" fontId="2" fillId="0" borderId="28" xfId="0" applyFont="1" applyFill="1" applyBorder="1" applyAlignment="1" applyProtection="1">
      <alignment horizontal="center" vertical="center" textRotation="90" wrapText="1"/>
    </xf>
    <xf numFmtId="0" fontId="2" fillId="0" borderId="70" xfId="0" applyFont="1" applyFill="1" applyBorder="1" applyAlignment="1" applyProtection="1">
      <alignment horizontal="center" vertical="center" textRotation="90" wrapText="1"/>
    </xf>
    <xf numFmtId="0" fontId="2" fillId="0" borderId="71" xfId="0" applyFont="1" applyFill="1" applyBorder="1" applyAlignment="1" applyProtection="1">
      <alignment horizontal="center" vertical="center" textRotation="90" wrapText="1"/>
    </xf>
    <xf numFmtId="0" fontId="2" fillId="0" borderId="72" xfId="0" applyFont="1" applyFill="1" applyBorder="1" applyAlignment="1" applyProtection="1">
      <alignment horizontal="center" vertical="center" textRotation="90" wrapText="1"/>
    </xf>
    <xf numFmtId="0" fontId="2" fillId="0" borderId="73" xfId="0" applyFont="1" applyFill="1" applyBorder="1" applyAlignment="1" applyProtection="1">
      <alignment horizontal="center" vertical="center" textRotation="90" wrapText="1"/>
    </xf>
    <xf numFmtId="0" fontId="2" fillId="0" borderId="34" xfId="0" applyFont="1" applyFill="1" applyBorder="1" applyAlignment="1" applyProtection="1">
      <alignment horizontal="center" vertical="center" textRotation="90" wrapText="1"/>
    </xf>
    <xf numFmtId="0" fontId="8" fillId="0" borderId="29"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34" xfId="0" applyFont="1" applyFill="1" applyBorder="1" applyAlignment="1" applyProtection="1">
      <alignment horizontal="center" vertical="center" wrapText="1"/>
    </xf>
    <xf numFmtId="2" fontId="2" fillId="0" borderId="24" xfId="0" applyNumberFormat="1" applyFont="1" applyFill="1" applyBorder="1" applyAlignment="1" applyProtection="1">
      <alignment horizontal="center" vertical="center" wrapText="1"/>
      <protection locked="0"/>
    </xf>
    <xf numFmtId="0" fontId="10" fillId="0" borderId="24" xfId="0" applyFont="1" applyFill="1" applyBorder="1" applyAlignment="1" applyProtection="1">
      <alignment horizontal="left" vertical="center"/>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xf>
    <xf numFmtId="0" fontId="10" fillId="0" borderId="19" xfId="0" applyFont="1" applyFill="1" applyBorder="1" applyAlignment="1" applyProtection="1">
      <alignment horizontal="left" vertical="center"/>
    </xf>
    <xf numFmtId="0" fontId="10" fillId="0" borderId="26" xfId="0" applyFont="1" applyFill="1" applyBorder="1" applyAlignment="1" applyProtection="1">
      <alignment horizontal="left" vertical="center"/>
    </xf>
    <xf numFmtId="0" fontId="2" fillId="0" borderId="0" xfId="0" applyFont="1" applyFill="1" applyAlignment="1" applyProtection="1">
      <alignment horizontal="center" vertical="center" wrapText="1"/>
    </xf>
    <xf numFmtId="0" fontId="2" fillId="0" borderId="0" xfId="0" applyFont="1" applyFill="1" applyAlignment="1" applyProtection="1">
      <alignment horizontal="center" vertical="center"/>
    </xf>
    <xf numFmtId="0" fontId="8" fillId="0" borderId="24" xfId="0" applyFont="1" applyFill="1" applyBorder="1" applyAlignment="1" applyProtection="1">
      <alignment horizontal="center" vertical="center"/>
    </xf>
    <xf numFmtId="0" fontId="2" fillId="0" borderId="25" xfId="0" applyFont="1" applyFill="1" applyBorder="1" applyAlignment="1" applyProtection="1">
      <alignment horizontal="left" vertical="center"/>
    </xf>
    <xf numFmtId="0" fontId="2" fillId="0" borderId="19" xfId="0" applyFont="1" applyFill="1" applyBorder="1" applyAlignment="1" applyProtection="1">
      <alignment horizontal="left" vertical="center"/>
    </xf>
    <xf numFmtId="0" fontId="2" fillId="0" borderId="26" xfId="0" applyFont="1" applyFill="1" applyBorder="1" applyAlignment="1" applyProtection="1">
      <alignment horizontal="left" vertical="center"/>
    </xf>
    <xf numFmtId="0" fontId="2" fillId="0" borderId="24" xfId="0" applyFont="1" applyFill="1" applyBorder="1" applyAlignment="1" applyProtection="1">
      <alignment horizontal="left" vertical="center"/>
    </xf>
    <xf numFmtId="0" fontId="8" fillId="0" borderId="27" xfId="0" applyFont="1" applyBorder="1" applyAlignment="1" applyProtection="1">
      <alignment horizontal="center" vertical="center" textRotation="90" wrapText="1"/>
    </xf>
    <xf numFmtId="0" fontId="8" fillId="0" borderId="28" xfId="0" applyFont="1" applyBorder="1" applyAlignment="1" applyProtection="1">
      <alignment horizontal="center" vertical="center" textRotation="90" wrapText="1"/>
    </xf>
    <xf numFmtId="0" fontId="8" fillId="0" borderId="29" xfId="0" applyFont="1" applyBorder="1" applyAlignment="1" applyProtection="1">
      <alignment horizontal="center" vertical="center" textRotation="90" wrapText="1"/>
    </xf>
    <xf numFmtId="0" fontId="8" fillId="0" borderId="34" xfId="0" applyFont="1" applyBorder="1" applyAlignment="1" applyProtection="1">
      <alignment horizontal="center" vertical="center" textRotation="90" wrapText="1"/>
    </xf>
    <xf numFmtId="0" fontId="8" fillId="0" borderId="31" xfId="0" applyFont="1" applyBorder="1" applyAlignment="1" applyProtection="1">
      <alignment horizontal="center" vertical="center" textRotation="90" wrapText="1"/>
    </xf>
    <xf numFmtId="0" fontId="8" fillId="0" borderId="35" xfId="0" applyFont="1" applyBorder="1" applyAlignment="1" applyProtection="1">
      <alignment horizontal="center" vertical="center" textRotation="90" wrapText="1"/>
    </xf>
    <xf numFmtId="0" fontId="8" fillId="0" borderId="25"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2" fillId="0" borderId="24" xfId="0" applyFont="1" applyBorder="1" applyAlignment="1" applyProtection="1">
      <alignment horizontal="center" vertical="center" textRotation="90" wrapText="1"/>
    </xf>
    <xf numFmtId="0" fontId="8" fillId="0" borderId="24" xfId="0" applyFont="1" applyFill="1" applyBorder="1" applyAlignment="1" applyProtection="1">
      <alignment horizontal="center" vertical="center" textRotation="90" wrapText="1"/>
    </xf>
    <xf numFmtId="0" fontId="36" fillId="0" borderId="0" xfId="1" applyFont="1" applyFill="1" applyAlignment="1" applyProtection="1">
      <alignment horizontal="center" vertical="center" wrapText="1"/>
    </xf>
    <xf numFmtId="0" fontId="18" fillId="0" borderId="0" xfId="0" applyFont="1" applyAlignment="1" applyProtection="1">
      <alignment horizontal="center" vertical="center" wrapText="1"/>
    </xf>
    <xf numFmtId="0" fontId="2" fillId="0" borderId="24" xfId="0" applyFont="1" applyBorder="1" applyAlignment="1" applyProtection="1">
      <alignment horizontal="center" vertical="center" textRotation="90"/>
    </xf>
    <xf numFmtId="0" fontId="38" fillId="0" borderId="0" xfId="0" applyFont="1" applyFill="1" applyAlignment="1" applyProtection="1">
      <alignment horizontal="center" vertical="center" wrapText="1"/>
    </xf>
    <xf numFmtId="0" fontId="39" fillId="0" borderId="0" xfId="0" applyFont="1" applyFill="1" applyAlignment="1" applyProtection="1">
      <alignment horizontal="center" vertical="center" wrapText="1"/>
    </xf>
    <xf numFmtId="0" fontId="0" fillId="0" borderId="18" xfId="0" applyFont="1" applyBorder="1" applyAlignment="1" applyProtection="1">
      <alignment horizontal="center"/>
    </xf>
    <xf numFmtId="0" fontId="0" fillId="0" borderId="0" xfId="0" applyFont="1" applyFill="1" applyAlignment="1" applyProtection="1">
      <alignment horizontal="center" textRotation="90" wrapText="1"/>
    </xf>
    <xf numFmtId="0" fontId="0" fillId="0" borderId="0" xfId="0" applyFont="1" applyAlignment="1" applyProtection="1">
      <alignment horizontal="center" textRotation="90"/>
    </xf>
    <xf numFmtId="0" fontId="39" fillId="0" borderId="0" xfId="0" applyNumberFormat="1" applyFont="1" applyFill="1" applyAlignment="1" applyProtection="1">
      <alignment horizontal="center"/>
    </xf>
    <xf numFmtId="0" fontId="39" fillId="4" borderId="0" xfId="0" applyFont="1" applyFill="1" applyAlignment="1" applyProtection="1">
      <alignment horizontal="center"/>
    </xf>
    <xf numFmtId="0" fontId="8" fillId="0" borderId="24" xfId="0" applyFont="1" applyFill="1" applyBorder="1" applyAlignment="1">
      <alignment horizontal="center" vertical="center" textRotation="90" wrapText="1"/>
    </xf>
    <xf numFmtId="0" fontId="39" fillId="0" borderId="0" xfId="0" applyNumberFormat="1" applyFont="1" applyFill="1" applyBorder="1" applyAlignment="1" applyProtection="1">
      <alignment horizontal="center" vertical="center"/>
    </xf>
    <xf numFmtId="0" fontId="39" fillId="0" borderId="0" xfId="0" applyFont="1" applyAlignment="1" applyProtection="1">
      <alignment horizontal="center"/>
      <protection hidden="1"/>
    </xf>
    <xf numFmtId="0" fontId="31" fillId="0" borderId="0" xfId="0" applyFont="1" applyAlignment="1" applyProtection="1">
      <alignment horizontal="center" vertical="center" wrapText="1"/>
    </xf>
    <xf numFmtId="0" fontId="8" fillId="0" borderId="27"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36" fillId="0" borderId="0" xfId="1" applyFont="1" applyFill="1" applyBorder="1" applyAlignment="1" applyProtection="1">
      <alignment horizontal="right" vertical="center" wrapText="1"/>
    </xf>
    <xf numFmtId="0" fontId="17" fillId="0" borderId="27" xfId="0" applyFont="1" applyBorder="1" applyAlignment="1" applyProtection="1">
      <alignment horizontal="justify" vertical="center"/>
    </xf>
    <xf numFmtId="0" fontId="17" fillId="0" borderId="20" xfId="0" applyFont="1" applyBorder="1" applyAlignment="1" applyProtection="1">
      <alignment horizontal="justify" vertical="center"/>
    </xf>
    <xf numFmtId="0" fontId="17" fillId="0" borderId="28" xfId="0" applyFont="1" applyBorder="1" applyAlignment="1" applyProtection="1">
      <alignment horizontal="justify" vertical="center"/>
    </xf>
    <xf numFmtId="0" fontId="26" fillId="0" borderId="0" xfId="0" applyFont="1" applyFill="1" applyBorder="1" applyAlignment="1" applyProtection="1">
      <alignment horizontal="justify" vertical="center" wrapText="1"/>
    </xf>
    <xf numFmtId="0" fontId="26" fillId="0" borderId="0" xfId="0" applyFont="1" applyFill="1" applyBorder="1" applyAlignment="1" applyProtection="1">
      <alignment horizontal="justify" vertical="center"/>
    </xf>
    <xf numFmtId="0" fontId="12"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justify" vertical="center"/>
    </xf>
    <xf numFmtId="0" fontId="10" fillId="0" borderId="24"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textRotation="90" wrapText="1"/>
    </xf>
    <xf numFmtId="0" fontId="2" fillId="0" borderId="36" xfId="0" applyFont="1" applyBorder="1" applyAlignment="1" applyProtection="1">
      <alignment horizontal="justify" vertical="center" wrapText="1"/>
      <protection locked="0"/>
    </xf>
    <xf numFmtId="0" fontId="18" fillId="0" borderId="25" xfId="0" applyFont="1" applyFill="1" applyBorder="1" applyAlignment="1" applyProtection="1">
      <alignment horizontal="center" vertical="center" textRotation="90" wrapText="1"/>
    </xf>
    <xf numFmtId="0" fontId="18" fillId="0" borderId="26" xfId="0" applyFont="1" applyFill="1" applyBorder="1" applyAlignment="1" applyProtection="1">
      <alignment horizontal="center" vertical="center" textRotation="90" wrapText="1"/>
    </xf>
    <xf numFmtId="0" fontId="31" fillId="0" borderId="0" xfId="0" applyFont="1" applyFill="1" applyAlignment="1" applyProtection="1">
      <alignment horizontal="center" vertical="center" wrapText="1"/>
    </xf>
    <xf numFmtId="0" fontId="2" fillId="0" borderId="0" xfId="0" applyFont="1" applyFill="1" applyAlignment="1" applyProtection="1">
      <alignment horizontal="justify" vertical="center" wrapText="1"/>
    </xf>
  </cellXfs>
  <cellStyles count="2">
    <cellStyle name="Hipervínculo" xfId="1" builtinId="8"/>
    <cellStyle name="Normal" xfId="0" builtinId="0"/>
  </cellStyles>
  <dxfs count="126">
    <dxf>
      <fill>
        <patternFill patternType="mediumGray"/>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patternType="mediumGray"/>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patternType="mediumGray"/>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1" defaultTableStyle="TableStyleMedium2" defaultPivotStyle="PivotStyleLight16">
    <tableStyle name="Invisible" pivot="0" table="0" count="0"/>
  </tableStyles>
  <colors>
    <mruColors>
      <color rgb="FF0070C0"/>
      <color rgb="FF002060"/>
      <color rgb="FF6F7070"/>
      <color rgb="FF6F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094400" cy="1011600"/>
    <xdr:pic>
      <xdr:nvPicPr>
        <xdr:cNvPr id="8" name="Imagen 7">
          <a:extLst>
            <a:ext uri="{FF2B5EF4-FFF2-40B4-BE49-F238E27FC236}">
              <a16:creationId xmlns="" xmlns:a16="http://schemas.microsoft.com/office/drawing/2014/main" id="{B914358D-D44E-4AA5-8EA3-01F6E566AD8A}"/>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oneCellAnchor>
  <xdr:oneCellAnchor>
    <xdr:from>
      <xdr:col>20</xdr:col>
      <xdr:colOff>209550</xdr:colOff>
      <xdr:row>0</xdr:row>
      <xdr:rowOff>0</xdr:rowOff>
    </xdr:from>
    <xdr:ext cx="2271600" cy="1137600"/>
    <xdr:pic>
      <xdr:nvPicPr>
        <xdr:cNvPr id="9" name="Imagen 8">
          <a:extLst>
            <a:ext uri="{FF2B5EF4-FFF2-40B4-BE49-F238E27FC236}">
              <a16:creationId xmlns="" xmlns:a16="http://schemas.microsoft.com/office/drawing/2014/main" id="{EB91B13F-AB04-4657-821F-F0826ECCD512}"/>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900" y="0"/>
          <a:ext cx="2271600" cy="1137600"/>
        </a:xfrm>
        <a:prstGeom prst="rect">
          <a:avLst/>
        </a:prstGeom>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1094400" cy="1011600"/>
    <xdr:pic>
      <xdr:nvPicPr>
        <xdr:cNvPr id="2" name="Imagen 1">
          <a:extLst>
            <a:ext uri="{FF2B5EF4-FFF2-40B4-BE49-F238E27FC236}">
              <a16:creationId xmlns="" xmlns:a16="http://schemas.microsoft.com/office/drawing/2014/main" id="{AFB22E22-F2B8-4266-BABB-77A18EABD10B}"/>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oneCellAnchor>
  <xdr:oneCellAnchor>
    <xdr:from>
      <xdr:col>20</xdr:col>
      <xdr:colOff>209550</xdr:colOff>
      <xdr:row>0</xdr:row>
      <xdr:rowOff>0</xdr:rowOff>
    </xdr:from>
    <xdr:ext cx="2271600" cy="1137600"/>
    <xdr:pic>
      <xdr:nvPicPr>
        <xdr:cNvPr id="3" name="Imagen 2">
          <a:extLst>
            <a:ext uri="{FF2B5EF4-FFF2-40B4-BE49-F238E27FC236}">
              <a16:creationId xmlns="" xmlns:a16="http://schemas.microsoft.com/office/drawing/2014/main" id="{2A9B28C4-9DA0-429B-A564-F97F96D0C206}"/>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900" y="0"/>
          <a:ext cx="2271600" cy="1137600"/>
        </a:xfrm>
        <a:prstGeom prst="rect">
          <a:avLst/>
        </a:prstGeom>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4" name="Imagen 3">
          <a:extLst>
            <a:ext uri="{FF2B5EF4-FFF2-40B4-BE49-F238E27FC236}">
              <a16:creationId xmlns="" xmlns:a16="http://schemas.microsoft.com/office/drawing/2014/main" id="{14CDED71-481A-4A0B-B21C-E56FBB75CAF6}"/>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 xmlns:a16="http://schemas.microsoft.com/office/drawing/2014/main" id="{FCD508D2-0D52-4A31-8E69-13139D0410F3}"/>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900" y="0"/>
          <a:ext cx="2271600" cy="11376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4" name="Imagen 3">
          <a:extLst>
            <a:ext uri="{FF2B5EF4-FFF2-40B4-BE49-F238E27FC236}">
              <a16:creationId xmlns="" xmlns:a16="http://schemas.microsoft.com/office/drawing/2014/main" id="{1E0A0394-EDF2-4002-B193-CEAABA1A7321}"/>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 xmlns:a16="http://schemas.microsoft.com/office/drawing/2014/main" id="{A41F21AA-CF23-4EF3-939B-052259CE0142}"/>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900" y="0"/>
          <a:ext cx="2271600" cy="11376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4" name="Imagen 3">
          <a:extLst>
            <a:ext uri="{FF2B5EF4-FFF2-40B4-BE49-F238E27FC236}">
              <a16:creationId xmlns="" xmlns:a16="http://schemas.microsoft.com/office/drawing/2014/main" id="{41B97B70-8FAE-4E08-80D9-EDA36EAFA066}"/>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 xmlns:a16="http://schemas.microsoft.com/office/drawing/2014/main" id="{38E3D2AE-3A53-4E72-82B1-1883A90E212B}"/>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900" y="0"/>
          <a:ext cx="2271600" cy="11376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2" name="Imagen 1">
          <a:extLst>
            <a:ext uri="{FF2B5EF4-FFF2-40B4-BE49-F238E27FC236}">
              <a16:creationId xmlns="" xmlns:a16="http://schemas.microsoft.com/office/drawing/2014/main" id="{A88CE7E7-54E0-4D4D-AC03-A28E2393BF0E}"/>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209550</xdr:colOff>
      <xdr:row>0</xdr:row>
      <xdr:rowOff>0</xdr:rowOff>
    </xdr:from>
    <xdr:to>
      <xdr:col>30</xdr:col>
      <xdr:colOff>4650</xdr:colOff>
      <xdr:row>0</xdr:row>
      <xdr:rowOff>1137600</xdr:rowOff>
    </xdr:to>
    <xdr:pic>
      <xdr:nvPicPr>
        <xdr:cNvPr id="3" name="Imagen 2">
          <a:extLst>
            <a:ext uri="{FF2B5EF4-FFF2-40B4-BE49-F238E27FC236}">
              <a16:creationId xmlns="" xmlns:a16="http://schemas.microsoft.com/office/drawing/2014/main" id="{0C5FBB5A-D733-44BC-B138-C33FA1639806}"/>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900" y="0"/>
          <a:ext cx="2271600" cy="113760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4" name="Imagen 3">
          <a:extLst>
            <a:ext uri="{FF2B5EF4-FFF2-40B4-BE49-F238E27FC236}">
              <a16:creationId xmlns="" xmlns:a16="http://schemas.microsoft.com/office/drawing/2014/main" id="{11CFF99E-4F4D-425A-915E-2BAADCFEBCC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 xmlns:a16="http://schemas.microsoft.com/office/drawing/2014/main" id="{ED2D56FB-20CA-4614-A888-EC046059D334}"/>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900" y="0"/>
          <a:ext cx="2271600" cy="113760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4" name="Imagen 3">
          <a:extLst>
            <a:ext uri="{FF2B5EF4-FFF2-40B4-BE49-F238E27FC236}">
              <a16:creationId xmlns="" xmlns:a16="http://schemas.microsoft.com/office/drawing/2014/main" id="{FEBD51CB-41C7-4661-864E-0BD0E41051A3}"/>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 xmlns:a16="http://schemas.microsoft.com/office/drawing/2014/main" id="{DBDC0536-75E1-4B55-98CA-F533F4AC37ED}"/>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900" y="0"/>
          <a:ext cx="2271600" cy="1137600"/>
        </a:xfrm>
        <a:prstGeom prst="rect">
          <a:avLst/>
        </a:prstGeom>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oralesm@entidadfed.gob.m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33"/>
  <sheetViews>
    <sheetView showGridLines="0" tabSelected="1" view="pageBreakPreview" zoomScale="120" zoomScaleNormal="100" zoomScaleSheetLayoutView="120" workbookViewId="0">
      <selection activeCell="B7" sqref="B7:AD7"/>
    </sheetView>
  </sheetViews>
  <sheetFormatPr baseColWidth="10" defaultColWidth="0" defaultRowHeight="15.05" zeroHeight="1"/>
  <cols>
    <col min="1" max="1" width="5.6640625" style="7" customWidth="1"/>
    <col min="2" max="30" width="3.6640625" style="7" customWidth="1"/>
    <col min="31" max="31" width="5.6640625" style="7" customWidth="1"/>
    <col min="32" max="32" width="0.44140625" style="8" hidden="1" customWidth="1"/>
    <col min="33" max="16384" width="11.44140625" style="7" hidden="1"/>
  </cols>
  <sheetData>
    <row r="1" spans="2:34" ht="173.3" customHeight="1">
      <c r="B1" s="212" t="s">
        <v>188</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G1" s="9"/>
      <c r="AH1" s="9"/>
    </row>
    <row r="2" spans="2:34">
      <c r="AG2" s="5" t="s">
        <v>504</v>
      </c>
      <c r="AH2" s="6" t="s">
        <v>505</v>
      </c>
    </row>
    <row r="3" spans="2:34" ht="45.2" customHeight="1">
      <c r="B3" s="214" t="s">
        <v>0</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G3" s="5" t="s">
        <v>506</v>
      </c>
      <c r="AH3" s="6" t="s">
        <v>507</v>
      </c>
    </row>
    <row r="4" spans="2:34">
      <c r="AG4" s="5" t="s">
        <v>508</v>
      </c>
      <c r="AH4" s="6" t="s">
        <v>509</v>
      </c>
    </row>
    <row r="5" spans="2:34" ht="45.2" customHeight="1">
      <c r="B5" s="214" t="s">
        <v>187</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G5" s="5" t="s">
        <v>510</v>
      </c>
      <c r="AH5" s="6" t="s">
        <v>511</v>
      </c>
    </row>
    <row r="6" spans="2:34">
      <c r="AG6" s="5" t="s">
        <v>512</v>
      </c>
      <c r="AH6" s="6" t="s">
        <v>513</v>
      </c>
    </row>
    <row r="7" spans="2:34" ht="45.2" customHeight="1">
      <c r="B7" s="214" t="s">
        <v>1</v>
      </c>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G7" s="5" t="s">
        <v>514</v>
      </c>
      <c r="AH7" s="6" t="s">
        <v>515</v>
      </c>
    </row>
    <row r="8" spans="2:34" ht="15.75" thickBot="1">
      <c r="B8" s="10" t="s">
        <v>189</v>
      </c>
      <c r="C8" s="11"/>
      <c r="D8" s="11"/>
      <c r="E8" s="11"/>
      <c r="F8" s="11"/>
      <c r="G8" s="11"/>
      <c r="H8" s="11"/>
      <c r="I8" s="11"/>
      <c r="J8" s="11"/>
      <c r="K8" s="11"/>
      <c r="L8" s="11"/>
      <c r="M8" s="11"/>
      <c r="N8" s="10" t="s">
        <v>190</v>
      </c>
      <c r="O8" s="11"/>
      <c r="AG8" s="5" t="s">
        <v>516</v>
      </c>
      <c r="AH8" s="6" t="s">
        <v>517</v>
      </c>
    </row>
    <row r="9" spans="2:34" ht="15.75" thickBot="1">
      <c r="B9" s="216" t="s">
        <v>562</v>
      </c>
      <c r="C9" s="217"/>
      <c r="D9" s="217"/>
      <c r="E9" s="217"/>
      <c r="F9" s="217"/>
      <c r="G9" s="217"/>
      <c r="H9" s="217"/>
      <c r="I9" s="217"/>
      <c r="J9" s="217"/>
      <c r="K9" s="217"/>
      <c r="L9" s="218"/>
      <c r="M9" s="12"/>
      <c r="N9" s="219" t="str">
        <f>IF(B9="","",VLOOKUP($B$9,$AG$2:$AH$33,2,FALSE))</f>
        <v>230</v>
      </c>
      <c r="O9" s="220"/>
      <c r="AG9" s="5" t="s">
        <v>518</v>
      </c>
      <c r="AH9" s="6" t="s">
        <v>519</v>
      </c>
    </row>
    <row r="10" spans="2:34">
      <c r="AG10" s="5" t="s">
        <v>520</v>
      </c>
      <c r="AH10" s="6" t="s">
        <v>521</v>
      </c>
    </row>
    <row r="11" spans="2:34">
      <c r="B11" s="210" t="s">
        <v>2</v>
      </c>
      <c r="C11" s="210"/>
      <c r="D11" s="210"/>
      <c r="E11" s="210"/>
      <c r="F11" s="210"/>
      <c r="G11" s="210"/>
      <c r="H11" s="210"/>
      <c r="I11" s="210"/>
      <c r="J11" s="210"/>
      <c r="K11" s="210"/>
      <c r="L11" s="210"/>
      <c r="M11" s="210"/>
      <c r="N11" s="210"/>
      <c r="O11" s="210"/>
      <c r="P11" s="210"/>
      <c r="Q11" s="210"/>
      <c r="R11" s="210"/>
      <c r="S11" s="210"/>
      <c r="T11" s="210"/>
      <c r="U11" s="210"/>
      <c r="V11" s="13"/>
      <c r="W11" s="13"/>
      <c r="X11" s="13"/>
      <c r="Y11" s="13"/>
      <c r="Z11" s="13"/>
      <c r="AA11" s="13"/>
      <c r="AB11" s="13"/>
      <c r="AC11" s="13"/>
      <c r="AD11" s="13"/>
      <c r="AG11" s="5" t="s">
        <v>522</v>
      </c>
      <c r="AH11" s="6" t="s">
        <v>523</v>
      </c>
    </row>
    <row r="12" spans="2:34">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G12" s="5" t="s">
        <v>524</v>
      </c>
      <c r="AH12" s="6" t="s">
        <v>525</v>
      </c>
    </row>
    <row r="13" spans="2:34">
      <c r="B13" s="210" t="s">
        <v>3</v>
      </c>
      <c r="C13" s="210"/>
      <c r="D13" s="210"/>
      <c r="E13" s="210"/>
      <c r="F13" s="210"/>
      <c r="G13" s="210"/>
      <c r="H13" s="210"/>
      <c r="I13" s="210"/>
      <c r="J13" s="210"/>
      <c r="K13" s="210"/>
      <c r="L13" s="210"/>
      <c r="M13" s="210"/>
      <c r="N13" s="210"/>
      <c r="O13" s="210"/>
      <c r="P13" s="210"/>
      <c r="Q13" s="210"/>
      <c r="R13" s="210"/>
      <c r="S13" s="210"/>
      <c r="T13" s="210"/>
      <c r="U13" s="210"/>
      <c r="V13" s="13"/>
      <c r="W13" s="13"/>
      <c r="X13" s="13"/>
      <c r="Y13" s="13"/>
      <c r="Z13" s="13"/>
      <c r="AA13" s="13"/>
      <c r="AB13" s="13"/>
      <c r="AC13" s="13"/>
      <c r="AD13" s="13"/>
      <c r="AG13" s="5" t="s">
        <v>526</v>
      </c>
      <c r="AH13" s="6" t="s">
        <v>527</v>
      </c>
    </row>
    <row r="14" spans="2:34">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G14" s="5" t="s">
        <v>528</v>
      </c>
      <c r="AH14" s="6" t="s">
        <v>529</v>
      </c>
    </row>
    <row r="15" spans="2:34">
      <c r="B15" s="210" t="s">
        <v>276</v>
      </c>
      <c r="C15" s="210"/>
      <c r="D15" s="210"/>
      <c r="E15" s="210"/>
      <c r="F15" s="210"/>
      <c r="G15" s="210"/>
      <c r="H15" s="210"/>
      <c r="I15" s="210"/>
      <c r="J15" s="210"/>
      <c r="K15" s="210"/>
      <c r="L15" s="210"/>
      <c r="M15" s="210"/>
      <c r="N15" s="210"/>
      <c r="O15" s="210"/>
      <c r="P15" s="210"/>
      <c r="Q15" s="210"/>
      <c r="R15" s="210"/>
      <c r="S15" s="210"/>
      <c r="T15" s="210"/>
      <c r="U15" s="210"/>
      <c r="V15" s="13"/>
      <c r="W15" s="13"/>
      <c r="X15" s="13"/>
      <c r="Y15" s="13"/>
      <c r="Z15" s="13"/>
      <c r="AA15" s="13"/>
      <c r="AB15" s="13"/>
      <c r="AC15" s="13"/>
      <c r="AD15" s="13"/>
      <c r="AG15" s="5" t="s">
        <v>530</v>
      </c>
      <c r="AH15" s="6" t="s">
        <v>531</v>
      </c>
    </row>
    <row r="16" spans="2:34">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G16" s="5" t="s">
        <v>532</v>
      </c>
      <c r="AH16" s="6" t="s">
        <v>533</v>
      </c>
    </row>
    <row r="17" spans="2:34">
      <c r="B17" s="210" t="s">
        <v>187</v>
      </c>
      <c r="C17" s="210"/>
      <c r="D17" s="210"/>
      <c r="E17" s="210"/>
      <c r="F17" s="210"/>
      <c r="G17" s="210"/>
      <c r="H17" s="210"/>
      <c r="I17" s="210"/>
      <c r="J17" s="210"/>
      <c r="K17" s="210"/>
      <c r="L17" s="210"/>
      <c r="M17" s="210"/>
      <c r="N17" s="210"/>
      <c r="O17" s="210"/>
      <c r="P17" s="210"/>
      <c r="Q17" s="210"/>
      <c r="R17" s="210"/>
      <c r="S17" s="210"/>
      <c r="T17" s="210"/>
      <c r="U17" s="210"/>
      <c r="V17" s="13"/>
      <c r="W17" s="13"/>
      <c r="X17" s="210" t="s">
        <v>479</v>
      </c>
      <c r="Y17" s="210"/>
      <c r="Z17" s="210"/>
      <c r="AA17" s="210"/>
      <c r="AB17" s="210"/>
      <c r="AC17" s="210"/>
      <c r="AD17" s="210"/>
      <c r="AG17" s="5" t="s">
        <v>534</v>
      </c>
      <c r="AH17" s="6" t="s">
        <v>535</v>
      </c>
    </row>
    <row r="18" spans="2:34">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G18" s="5" t="s">
        <v>536</v>
      </c>
      <c r="AH18" s="6" t="s">
        <v>537</v>
      </c>
    </row>
    <row r="19" spans="2:34" ht="29.95" customHeight="1">
      <c r="B19" s="211" t="s">
        <v>480</v>
      </c>
      <c r="C19" s="211"/>
      <c r="D19" s="211"/>
      <c r="E19" s="211"/>
      <c r="F19" s="211"/>
      <c r="G19" s="211"/>
      <c r="H19" s="211"/>
      <c r="I19" s="211"/>
      <c r="J19" s="211"/>
      <c r="K19" s="211"/>
      <c r="L19" s="211"/>
      <c r="M19" s="211"/>
      <c r="N19" s="211"/>
      <c r="O19" s="211"/>
      <c r="P19" s="211"/>
      <c r="Q19" s="211"/>
      <c r="R19" s="211"/>
      <c r="S19" s="211"/>
      <c r="T19" s="211"/>
      <c r="U19" s="211"/>
      <c r="V19" s="13"/>
      <c r="W19" s="13"/>
      <c r="X19" s="13"/>
      <c r="Y19" s="13"/>
      <c r="Z19" s="13"/>
      <c r="AA19" s="13"/>
      <c r="AB19" s="13"/>
      <c r="AC19" s="13"/>
      <c r="AD19" s="13"/>
      <c r="AG19" s="5" t="s">
        <v>538</v>
      </c>
      <c r="AH19" s="6" t="s">
        <v>539</v>
      </c>
    </row>
    <row r="20" spans="2:34">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G20" s="5" t="s">
        <v>540</v>
      </c>
      <c r="AH20" s="6" t="s">
        <v>541</v>
      </c>
    </row>
    <row r="21" spans="2:34" ht="29.95" customHeight="1">
      <c r="B21" s="211" t="s">
        <v>481</v>
      </c>
      <c r="C21" s="211"/>
      <c r="D21" s="211"/>
      <c r="E21" s="211"/>
      <c r="F21" s="211"/>
      <c r="G21" s="211"/>
      <c r="H21" s="211"/>
      <c r="I21" s="211"/>
      <c r="J21" s="211"/>
      <c r="K21" s="211"/>
      <c r="L21" s="211"/>
      <c r="M21" s="211"/>
      <c r="N21" s="211"/>
      <c r="O21" s="211"/>
      <c r="P21" s="211"/>
      <c r="Q21" s="211"/>
      <c r="R21" s="211"/>
      <c r="S21" s="211"/>
      <c r="T21" s="211"/>
      <c r="U21" s="211"/>
      <c r="V21" s="13"/>
      <c r="W21" s="13"/>
      <c r="X21" s="13"/>
      <c r="Y21" s="13"/>
      <c r="Z21" s="13"/>
      <c r="AA21" s="13"/>
      <c r="AB21" s="13"/>
      <c r="AC21" s="13"/>
      <c r="AD21" s="13"/>
      <c r="AG21" s="5" t="s">
        <v>542</v>
      </c>
      <c r="AH21" s="6" t="s">
        <v>543</v>
      </c>
    </row>
    <row r="22" spans="2:34">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G22" s="5" t="s">
        <v>544</v>
      </c>
      <c r="AH22" s="6" t="s">
        <v>545</v>
      </c>
    </row>
    <row r="23" spans="2:34">
      <c r="B23" s="210" t="s">
        <v>4</v>
      </c>
      <c r="C23" s="210"/>
      <c r="D23" s="210"/>
      <c r="E23" s="210"/>
      <c r="F23" s="210"/>
      <c r="G23" s="210"/>
      <c r="H23" s="210"/>
      <c r="I23" s="210"/>
      <c r="J23" s="210"/>
      <c r="K23" s="210"/>
      <c r="L23" s="210"/>
      <c r="M23" s="210"/>
      <c r="N23" s="210"/>
      <c r="O23" s="210"/>
      <c r="P23" s="210"/>
      <c r="Q23" s="210"/>
      <c r="R23" s="210"/>
      <c r="S23" s="210"/>
      <c r="T23" s="210"/>
      <c r="U23" s="210"/>
      <c r="V23" s="13"/>
      <c r="W23" s="13"/>
      <c r="X23" s="13"/>
      <c r="Y23" s="13"/>
      <c r="Z23" s="13"/>
      <c r="AA23" s="13"/>
      <c r="AB23" s="13"/>
      <c r="AC23" s="13"/>
      <c r="AD23" s="13"/>
      <c r="AG23" s="5" t="s">
        <v>546</v>
      </c>
      <c r="AH23" s="6" t="s">
        <v>547</v>
      </c>
    </row>
    <row r="24" spans="2:34">
      <c r="AG24" s="5" t="s">
        <v>548</v>
      </c>
      <c r="AH24" s="6" t="s">
        <v>549</v>
      </c>
    </row>
    <row r="25" spans="2:34">
      <c r="AG25" s="5" t="s">
        <v>550</v>
      </c>
      <c r="AH25" s="6" t="s">
        <v>551</v>
      </c>
    </row>
    <row r="26" spans="2:34">
      <c r="AG26" s="5" t="s">
        <v>552</v>
      </c>
      <c r="AH26" s="6" t="s">
        <v>553</v>
      </c>
    </row>
    <row r="27" spans="2:34">
      <c r="AG27" s="5" t="s">
        <v>554</v>
      </c>
      <c r="AH27" s="6" t="s">
        <v>555</v>
      </c>
    </row>
    <row r="28" spans="2:34">
      <c r="AG28" s="5" t="s">
        <v>556</v>
      </c>
      <c r="AH28" s="6" t="s">
        <v>557</v>
      </c>
    </row>
    <row r="29" spans="2:34">
      <c r="AG29" s="5" t="s">
        <v>558</v>
      </c>
      <c r="AH29" s="6" t="s">
        <v>559</v>
      </c>
    </row>
    <row r="30" spans="2:34" hidden="1">
      <c r="AG30" s="5" t="s">
        <v>560</v>
      </c>
      <c r="AH30" s="6" t="s">
        <v>561</v>
      </c>
    </row>
    <row r="31" spans="2:34" hidden="1">
      <c r="AG31" s="5" t="s">
        <v>562</v>
      </c>
      <c r="AH31" s="6" t="s">
        <v>563</v>
      </c>
    </row>
    <row r="32" spans="2:34" hidden="1">
      <c r="AG32" s="5" t="s">
        <v>564</v>
      </c>
      <c r="AH32" s="6" t="s">
        <v>565</v>
      </c>
    </row>
    <row r="33" spans="33:34" hidden="1">
      <c r="AG33" s="5" t="s">
        <v>566</v>
      </c>
      <c r="AH33" s="6" t="s">
        <v>567</v>
      </c>
    </row>
  </sheetData>
  <sheetProtection algorithmName="SHA-512" hashValue="F+HUHf+4aHyhRixGjZYdkyIpysD43i4vvnS199O8xFTdkJH1FtwcBM2HH3j7BL8reVEmDSuRYCBp2/dBenQLow==" saltValue="BZpFfGiyvY92t5xK7173ZA==" spinCount="100000" sheet="1" objects="1" scenarios="1"/>
  <mergeCells count="14">
    <mergeCell ref="B21:U21"/>
    <mergeCell ref="B23:U23"/>
    <mergeCell ref="B11:U11"/>
    <mergeCell ref="B13:U13"/>
    <mergeCell ref="B15:U15"/>
    <mergeCell ref="B17:U17"/>
    <mergeCell ref="X17:AD17"/>
    <mergeCell ref="B19:U19"/>
    <mergeCell ref="B1:AD1"/>
    <mergeCell ref="B3:AD3"/>
    <mergeCell ref="B5:AD5"/>
    <mergeCell ref="B7:AD7"/>
    <mergeCell ref="B9:L9"/>
    <mergeCell ref="N9:O9"/>
  </mergeCells>
  <dataValidations count="1">
    <dataValidation type="list" allowBlank="1" showInputMessage="1" showErrorMessage="1" sqref="B9:L9">
      <formula1>$AG$1:$AG$33</formula1>
    </dataValidation>
  </dataValidations>
  <hyperlinks>
    <hyperlink ref="B11:U11" location="Presentación!AA9" display="Presentación"/>
    <hyperlink ref="B13:U13" location="Informantes!AA9" display="Informantes"/>
    <hyperlink ref="B15:U15" location="Participantes!AA9" display="Participantes"/>
    <hyperlink ref="B17:U17" location="CNGE_2021_M1_Secc15!AA7" display="Sección XV. Administración de archivos y gestión documental"/>
    <hyperlink ref="B23:U23" location="Glosario!AA9" display="Glosario"/>
    <hyperlink ref="X17:AD17" location="CNGE_2021_M1_Secc15!AA7" display="Preguntas 1 a 11"/>
    <hyperlink ref="B19:U19" location="'Complemento 1'!AA9" display="Complemento 1. Ubicación geográfica del repositorio principal del archivo de concentración"/>
    <hyperlink ref="B21:U21" location="'Complemento 2'!AA9" display="Complemento 2. Ubicación geográfica del repositorio principal del archivo histórico"/>
  </hyperlinks>
  <pageMargins left="0.70866141732283472" right="0.70866141732283472" top="0.74803149606299213" bottom="0.74803149606299213" header="0.31496062992125984" footer="0.31496062992125984"/>
  <pageSetup scale="75" orientation="portrait" r:id="rId1"/>
  <headerFooter>
    <oddHeader>&amp;CMódulo 1 Sección XV
Índice</oddHeader>
    <oddFooter>&amp;LCenso Nacional de Gobiernos Estatales 2021&amp;R&amp;P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E128"/>
  <sheetViews>
    <sheetView showGridLines="0" view="pageBreakPreview" zoomScale="120" zoomScaleNormal="100" zoomScaleSheetLayoutView="120" workbookViewId="0"/>
  </sheetViews>
  <sheetFormatPr baseColWidth="10" defaultColWidth="0" defaultRowHeight="15.05" customHeight="1" zeroHeight="1"/>
  <cols>
    <col min="1" max="1" width="5.6640625" style="7" customWidth="1"/>
    <col min="2" max="30" width="3.6640625" style="7" customWidth="1"/>
    <col min="31" max="31" width="5.6640625" style="7" customWidth="1"/>
    <col min="32" max="16384" width="11.44140625" style="7" hidden="1"/>
  </cols>
  <sheetData>
    <row r="1" spans="2:30" ht="173.3" customHeight="1">
      <c r="B1" s="212" t="s">
        <v>188</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row>
    <row r="2" spans="2:30"/>
    <row r="3" spans="2:30" ht="45.2" customHeight="1">
      <c r="B3" s="214" t="s">
        <v>0</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row>
    <row r="4" spans="2:30"/>
    <row r="5" spans="2:30" ht="45.2" customHeight="1">
      <c r="B5" s="214" t="s">
        <v>187</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row>
    <row r="6" spans="2:30"/>
    <row r="7" spans="2:30" ht="45.2" customHeight="1">
      <c r="B7" s="215" t="s">
        <v>2</v>
      </c>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row>
    <row r="8" spans="2:30" ht="15.05" customHeight="1"/>
    <row r="9" spans="2:30" ht="15.05" customHeight="1" thickBot="1">
      <c r="B9" s="10" t="s">
        <v>189</v>
      </c>
      <c r="C9" s="11"/>
      <c r="D9" s="11"/>
      <c r="E9" s="11"/>
      <c r="F9" s="11"/>
      <c r="G9" s="11"/>
      <c r="H9" s="11"/>
      <c r="I9" s="11"/>
      <c r="J9" s="11"/>
      <c r="K9" s="11"/>
      <c r="L9" s="11"/>
      <c r="M9" s="11"/>
      <c r="N9" s="10" t="s">
        <v>190</v>
      </c>
      <c r="O9" s="11"/>
      <c r="AA9" s="238" t="s">
        <v>1</v>
      </c>
      <c r="AB9" s="238"/>
      <c r="AC9" s="238"/>
      <c r="AD9" s="238"/>
    </row>
    <row r="10" spans="2:30" ht="15.05" customHeight="1" thickBot="1">
      <c r="B10" s="219" t="str">
        <f>IF(Índice!$B$9="", "", Índice!$B$9)</f>
        <v>Veracruz de Ignacio de la Llave</v>
      </c>
      <c r="C10" s="239"/>
      <c r="D10" s="239"/>
      <c r="E10" s="239"/>
      <c r="F10" s="239"/>
      <c r="G10" s="239"/>
      <c r="H10" s="239"/>
      <c r="I10" s="239"/>
      <c r="J10" s="239"/>
      <c r="K10" s="239"/>
      <c r="L10" s="220"/>
      <c r="M10" s="12"/>
      <c r="N10" s="219" t="str">
        <f>IF(Índice!$N$9="", "", Índice!$N$9)</f>
        <v>230</v>
      </c>
      <c r="O10" s="220"/>
    </row>
    <row r="11" spans="2:30" ht="15.05" customHeight="1" thickBot="1"/>
    <row r="12" spans="2:30">
      <c r="B12" s="14"/>
      <c r="C12" s="15" t="s">
        <v>5</v>
      </c>
      <c r="D12" s="16"/>
      <c r="E12" s="16"/>
      <c r="F12" s="16"/>
      <c r="G12" s="16"/>
      <c r="H12" s="16"/>
      <c r="I12" s="16"/>
      <c r="J12" s="16"/>
      <c r="K12" s="16"/>
      <c r="L12" s="17"/>
      <c r="N12" s="18"/>
      <c r="O12" s="19" t="s">
        <v>6</v>
      </c>
      <c r="P12" s="20"/>
      <c r="Q12" s="20"/>
      <c r="R12" s="20"/>
      <c r="S12" s="20"/>
      <c r="T12" s="20"/>
      <c r="U12" s="20"/>
      <c r="V12" s="20"/>
      <c r="W12" s="20"/>
      <c r="X12" s="20"/>
      <c r="Y12" s="20"/>
      <c r="Z12" s="20"/>
      <c r="AA12" s="20"/>
      <c r="AB12" s="20"/>
      <c r="AC12" s="20"/>
      <c r="AD12" s="21"/>
    </row>
    <row r="13" spans="2:30" ht="144" customHeight="1" thickBot="1">
      <c r="B13" s="22"/>
      <c r="C13" s="240" t="s">
        <v>392</v>
      </c>
      <c r="D13" s="240"/>
      <c r="E13" s="240"/>
      <c r="F13" s="240"/>
      <c r="G13" s="240"/>
      <c r="H13" s="240"/>
      <c r="I13" s="240"/>
      <c r="J13" s="240"/>
      <c r="K13" s="240"/>
      <c r="L13" s="23"/>
      <c r="N13" s="24"/>
      <c r="O13" s="241" t="s">
        <v>7</v>
      </c>
      <c r="P13" s="241"/>
      <c r="Q13" s="241"/>
      <c r="R13" s="241"/>
      <c r="S13" s="241"/>
      <c r="T13" s="241"/>
      <c r="U13" s="241"/>
      <c r="V13" s="241"/>
      <c r="W13" s="241"/>
      <c r="X13" s="241"/>
      <c r="Y13" s="241"/>
      <c r="Z13" s="241"/>
      <c r="AA13" s="241"/>
      <c r="AB13" s="241"/>
      <c r="AC13" s="241"/>
      <c r="AD13" s="25"/>
    </row>
    <row r="14" spans="2:30" ht="15.75" thickBot="1"/>
    <row r="15" spans="2:30">
      <c r="B15" s="14"/>
      <c r="C15" s="15" t="s">
        <v>8</v>
      </c>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21"/>
    </row>
    <row r="16" spans="2:30" ht="36" customHeight="1" thickBot="1">
      <c r="B16" s="22"/>
      <c r="C16" s="241" t="s">
        <v>393</v>
      </c>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5"/>
    </row>
    <row r="17" spans="2:30" ht="15.75" thickBot="1"/>
    <row r="18" spans="2:30">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8"/>
    </row>
    <row r="19" spans="2:30" ht="47.95" customHeight="1">
      <c r="B19" s="29"/>
      <c r="C19" s="235" t="s">
        <v>394</v>
      </c>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30"/>
    </row>
    <row r="20" spans="2:30" ht="6.75" customHeight="1">
      <c r="B20" s="29"/>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0"/>
    </row>
    <row r="21" spans="2:30" ht="36" customHeight="1">
      <c r="B21" s="29"/>
      <c r="C21" s="235" t="s">
        <v>191</v>
      </c>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30"/>
    </row>
    <row r="22" spans="2:30" ht="6.75" customHeight="1">
      <c r="B22" s="29"/>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0"/>
    </row>
    <row r="23" spans="2:30" ht="15.05" customHeight="1">
      <c r="B23" s="29"/>
      <c r="C23" s="235" t="s">
        <v>9</v>
      </c>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30"/>
    </row>
    <row r="24" spans="2:30" ht="6.75" customHeight="1">
      <c r="B24" s="29"/>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0"/>
    </row>
    <row r="25" spans="2:30" ht="47.95" customHeight="1">
      <c r="B25" s="29"/>
      <c r="C25" s="31"/>
      <c r="D25" s="235" t="s">
        <v>10</v>
      </c>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30"/>
    </row>
    <row r="26" spans="2:30" ht="6.75" customHeight="1">
      <c r="B26" s="29"/>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0"/>
    </row>
    <row r="27" spans="2:30" ht="36" customHeight="1">
      <c r="B27" s="29"/>
      <c r="C27" s="235" t="s">
        <v>192</v>
      </c>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30"/>
    </row>
    <row r="28" spans="2:30" ht="6.75" customHeight="1">
      <c r="B28" s="29"/>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0"/>
    </row>
    <row r="29" spans="2:30" ht="60.05" customHeight="1">
      <c r="B29" s="29"/>
      <c r="C29" s="235" t="s">
        <v>193</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30"/>
    </row>
    <row r="30" spans="2:30" ht="6.75" customHeight="1">
      <c r="B30" s="29"/>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0"/>
    </row>
    <row r="31" spans="2:30" ht="47.95" customHeight="1">
      <c r="B31" s="29"/>
      <c r="C31" s="235" t="s">
        <v>194</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30"/>
    </row>
    <row r="32" spans="2:30" ht="6.75" customHeight="1">
      <c r="B32" s="29"/>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0"/>
    </row>
    <row r="33" spans="2:30" ht="47.95" customHeight="1">
      <c r="B33" s="29"/>
      <c r="C33" s="235" t="s">
        <v>395</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30"/>
    </row>
    <row r="34" spans="2:30" ht="6.75" customHeight="1">
      <c r="B34" s="29"/>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0"/>
    </row>
    <row r="35" spans="2:30" ht="72" customHeight="1">
      <c r="B35" s="29"/>
      <c r="C35" s="235" t="s">
        <v>396</v>
      </c>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30"/>
    </row>
    <row r="36" spans="2:30" ht="6.75" customHeight="1">
      <c r="B36" s="29"/>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0"/>
    </row>
    <row r="37" spans="2:30" ht="36" customHeight="1">
      <c r="B37" s="29"/>
      <c r="C37" s="236" t="s">
        <v>195</v>
      </c>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30"/>
    </row>
    <row r="38" spans="2:30" ht="6.75" customHeight="1">
      <c r="B38" s="29"/>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0"/>
    </row>
    <row r="39" spans="2:30" ht="74.3" customHeight="1">
      <c r="B39" s="29"/>
      <c r="C39" s="235" t="s">
        <v>196</v>
      </c>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30"/>
    </row>
    <row r="40" spans="2:30" ht="6.75" customHeight="1">
      <c r="B40" s="29"/>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0"/>
    </row>
    <row r="41" spans="2:30" ht="36" customHeight="1">
      <c r="B41" s="29"/>
      <c r="C41" s="235" t="s">
        <v>197</v>
      </c>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30"/>
    </row>
    <row r="42" spans="2:30" ht="6.75" customHeight="1">
      <c r="B42" s="29"/>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0"/>
    </row>
    <row r="43" spans="2:30" ht="36" customHeight="1">
      <c r="B43" s="29"/>
      <c r="C43" s="31"/>
      <c r="D43" s="235" t="s">
        <v>198</v>
      </c>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30"/>
    </row>
    <row r="44" spans="2:30" ht="6.75" customHeight="1">
      <c r="B44" s="29"/>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0"/>
    </row>
    <row r="45" spans="2:30" ht="60.05" customHeight="1">
      <c r="B45" s="29"/>
      <c r="C45" s="235" t="s">
        <v>199</v>
      </c>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30"/>
    </row>
    <row r="46" spans="2:30" ht="6.75" customHeight="1">
      <c r="B46" s="29"/>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0"/>
    </row>
    <row r="47" spans="2:30" ht="60.05" customHeight="1">
      <c r="B47" s="29"/>
      <c r="C47" s="229" t="s">
        <v>397</v>
      </c>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30"/>
    </row>
    <row r="48" spans="2:30" ht="6.75" customHeight="1">
      <c r="B48" s="29"/>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0"/>
    </row>
    <row r="49" spans="2:30" ht="36" customHeight="1">
      <c r="B49" s="29"/>
      <c r="C49" s="223" t="s">
        <v>200</v>
      </c>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30"/>
    </row>
    <row r="50" spans="2:30" ht="6.75" customHeight="1">
      <c r="B50" s="29"/>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0"/>
    </row>
    <row r="51" spans="2:30" ht="15.05" customHeight="1">
      <c r="B51" s="29"/>
      <c r="C51" s="235" t="s">
        <v>201</v>
      </c>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30"/>
    </row>
    <row r="52" spans="2:30" ht="6.75" customHeight="1">
      <c r="B52" s="29"/>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0"/>
    </row>
    <row r="53" spans="2:30" ht="36" customHeight="1">
      <c r="B53" s="29"/>
      <c r="C53" s="31"/>
      <c r="D53" s="235" t="s">
        <v>398</v>
      </c>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30"/>
    </row>
    <row r="54" spans="2:30" ht="6.75" customHeight="1">
      <c r="B54" s="29"/>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0"/>
    </row>
    <row r="55" spans="2:30" ht="15.05" customHeight="1">
      <c r="B55" s="29"/>
      <c r="C55" s="235" t="s">
        <v>11</v>
      </c>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30"/>
    </row>
    <row r="56" spans="2:30" ht="6.75" customHeight="1">
      <c r="B56" s="29"/>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0"/>
    </row>
    <row r="57" spans="2:30" ht="24.05" customHeight="1">
      <c r="B57" s="29"/>
      <c r="C57" s="31"/>
      <c r="D57" s="235" t="s">
        <v>202</v>
      </c>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30"/>
    </row>
    <row r="58" spans="2:30" ht="6.75" customHeight="1">
      <c r="B58" s="29"/>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0"/>
    </row>
    <row r="59" spans="2:30" ht="24.05" customHeight="1">
      <c r="B59" s="29"/>
      <c r="C59" s="31"/>
      <c r="D59" s="235" t="s">
        <v>203</v>
      </c>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30"/>
    </row>
    <row r="60" spans="2:30" ht="6.75" customHeight="1">
      <c r="B60" s="29"/>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0"/>
    </row>
    <row r="61" spans="2:30" ht="24.05" customHeight="1">
      <c r="B61" s="29"/>
      <c r="C61" s="31"/>
      <c r="D61" s="235" t="s">
        <v>204</v>
      </c>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c r="AC61" s="235"/>
      <c r="AD61" s="30"/>
    </row>
    <row r="62" spans="2:30" ht="6.75" customHeight="1">
      <c r="B62" s="29"/>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0"/>
    </row>
    <row r="63" spans="2:30" ht="36" customHeight="1">
      <c r="B63" s="29"/>
      <c r="C63" s="31"/>
      <c r="D63" s="235" t="s">
        <v>205</v>
      </c>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30"/>
    </row>
    <row r="64" spans="2:30" ht="6.75" customHeight="1">
      <c r="B64" s="29"/>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0"/>
    </row>
    <row r="65" spans="2:30" ht="15.05" customHeight="1">
      <c r="B65" s="29"/>
      <c r="C65" s="31"/>
      <c r="D65" s="235" t="s">
        <v>206</v>
      </c>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30"/>
    </row>
    <row r="66" spans="2:30" ht="6.75" customHeight="1">
      <c r="B66" s="29"/>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0"/>
    </row>
    <row r="67" spans="2:30" ht="36" customHeight="1">
      <c r="B67" s="29"/>
      <c r="C67" s="223" t="s">
        <v>207</v>
      </c>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30"/>
    </row>
    <row r="68" spans="2:30" ht="6.75" customHeight="1">
      <c r="B68" s="29"/>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0"/>
    </row>
    <row r="69" spans="2:30" ht="72" customHeight="1">
      <c r="B69" s="29"/>
      <c r="C69" s="235" t="s">
        <v>399</v>
      </c>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30"/>
    </row>
    <row r="70" spans="2:30" ht="6.75" customHeight="1">
      <c r="B70" s="29"/>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0"/>
    </row>
    <row r="71" spans="2:30" ht="15.05" customHeight="1">
      <c r="B71" s="29"/>
      <c r="C71" s="223" t="s">
        <v>495</v>
      </c>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30"/>
    </row>
    <row r="72" spans="2:30" ht="6.75" customHeight="1">
      <c r="B72" s="29"/>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0"/>
    </row>
    <row r="73" spans="2:30" ht="180" customHeight="1">
      <c r="B73" s="29"/>
      <c r="C73" s="31"/>
      <c r="D73" s="223" t="s">
        <v>400</v>
      </c>
      <c r="E73" s="223"/>
      <c r="F73" s="223"/>
      <c r="G73" s="223"/>
      <c r="H73" s="223"/>
      <c r="I73" s="223"/>
      <c r="J73" s="223"/>
      <c r="K73" s="223"/>
      <c r="L73" s="223"/>
      <c r="M73" s="223"/>
      <c r="N73" s="223"/>
      <c r="O73" s="223"/>
      <c r="P73" s="223"/>
      <c r="Q73" s="223"/>
      <c r="R73" s="223"/>
      <c r="S73" s="223"/>
      <c r="T73" s="223"/>
      <c r="U73" s="223"/>
      <c r="V73" s="223"/>
      <c r="W73" s="223"/>
      <c r="X73" s="223"/>
      <c r="Y73" s="223"/>
      <c r="Z73" s="223"/>
      <c r="AA73" s="223"/>
      <c r="AB73" s="223"/>
      <c r="AC73" s="223"/>
      <c r="AD73" s="30"/>
    </row>
    <row r="74" spans="2:30" ht="6.75" customHeight="1">
      <c r="B74" s="29"/>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0"/>
    </row>
    <row r="75" spans="2:30" ht="60.05" customHeight="1">
      <c r="B75" s="29"/>
      <c r="C75" s="229" t="s">
        <v>208</v>
      </c>
      <c r="D75" s="229"/>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c r="AC75" s="229"/>
      <c r="AD75" s="30"/>
    </row>
    <row r="76" spans="2:30" ht="6.75" customHeight="1">
      <c r="B76" s="29"/>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0"/>
    </row>
    <row r="77" spans="2:30" ht="60.05" customHeight="1">
      <c r="B77" s="29"/>
      <c r="C77" s="229" t="s">
        <v>12</v>
      </c>
      <c r="D77" s="229"/>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30"/>
    </row>
    <row r="78" spans="2:30" ht="6.75" customHeight="1">
      <c r="B78" s="29"/>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0"/>
    </row>
    <row r="79" spans="2:30" ht="24.05" customHeight="1">
      <c r="B79" s="29"/>
      <c r="C79" s="229" t="s">
        <v>13</v>
      </c>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30"/>
    </row>
    <row r="80" spans="2:30" ht="15.75" thickBot="1">
      <c r="B80" s="33"/>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5"/>
    </row>
    <row r="81" spans="2:30" ht="15.75" thickBot="1">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row>
    <row r="82" spans="2:30">
      <c r="B82" s="37"/>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9"/>
    </row>
    <row r="83" spans="2:30" ht="36" customHeight="1">
      <c r="B83" s="40"/>
      <c r="C83" s="230" t="s">
        <v>401</v>
      </c>
      <c r="D83" s="230"/>
      <c r="E83" s="230"/>
      <c r="F83" s="230"/>
      <c r="G83" s="230"/>
      <c r="H83" s="230"/>
      <c r="I83" s="230"/>
      <c r="J83" s="230"/>
      <c r="K83" s="230"/>
      <c r="L83" s="230"/>
      <c r="M83" s="230"/>
      <c r="N83" s="230"/>
      <c r="O83" s="230"/>
      <c r="P83" s="230"/>
      <c r="Q83" s="230"/>
      <c r="R83" s="230"/>
      <c r="S83" s="230"/>
      <c r="T83" s="230"/>
      <c r="U83" s="230"/>
      <c r="V83" s="230"/>
      <c r="W83" s="230"/>
      <c r="X83" s="230"/>
      <c r="Y83" s="230"/>
      <c r="Z83" s="230"/>
      <c r="AA83" s="230"/>
      <c r="AB83" s="230"/>
      <c r="AC83" s="230"/>
      <c r="AD83" s="41"/>
    </row>
    <row r="84" spans="2:30" ht="6.75" customHeight="1">
      <c r="B84" s="40"/>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1"/>
    </row>
    <row r="85" spans="2:30" ht="72" customHeight="1">
      <c r="B85" s="40"/>
      <c r="C85" s="230" t="s">
        <v>209</v>
      </c>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41"/>
    </row>
    <row r="86" spans="2:30" ht="6.75" customHeight="1">
      <c r="B86" s="40"/>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1"/>
    </row>
    <row r="87" spans="2:30" ht="60.05" customHeight="1">
      <c r="B87" s="40"/>
      <c r="C87" s="230" t="s">
        <v>210</v>
      </c>
      <c r="D87" s="230"/>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41"/>
    </row>
    <row r="88" spans="2:30" ht="6.75" customHeight="1">
      <c r="B88" s="40"/>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1"/>
    </row>
    <row r="89" spans="2:30" ht="36" customHeight="1">
      <c r="B89" s="40"/>
      <c r="C89" s="223" t="s">
        <v>211</v>
      </c>
      <c r="D89" s="223"/>
      <c r="E89" s="223"/>
      <c r="F89" s="223"/>
      <c r="G89" s="223"/>
      <c r="H89" s="223"/>
      <c r="I89" s="223"/>
      <c r="J89" s="223"/>
      <c r="K89" s="223"/>
      <c r="L89" s="223"/>
      <c r="M89" s="223"/>
      <c r="N89" s="223"/>
      <c r="O89" s="223"/>
      <c r="P89" s="223"/>
      <c r="Q89" s="223"/>
      <c r="R89" s="223"/>
      <c r="S89" s="223"/>
      <c r="T89" s="223"/>
      <c r="U89" s="223"/>
      <c r="V89" s="223"/>
      <c r="W89" s="223"/>
      <c r="X89" s="223"/>
      <c r="Y89" s="223"/>
      <c r="Z89" s="223"/>
      <c r="AA89" s="223"/>
      <c r="AB89" s="223"/>
      <c r="AC89" s="223"/>
      <c r="AD89" s="41"/>
    </row>
    <row r="90" spans="2:30" ht="6.75" customHeight="1">
      <c r="B90" s="40"/>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1"/>
    </row>
    <row r="91" spans="2:30" ht="24.05" customHeight="1">
      <c r="B91" s="40"/>
      <c r="C91" s="223" t="s">
        <v>212</v>
      </c>
      <c r="D91" s="223"/>
      <c r="E91" s="223"/>
      <c r="F91" s="223"/>
      <c r="G91" s="223"/>
      <c r="H91" s="223"/>
      <c r="I91" s="223"/>
      <c r="J91" s="223"/>
      <c r="K91" s="223"/>
      <c r="L91" s="223"/>
      <c r="M91" s="223"/>
      <c r="N91" s="223"/>
      <c r="O91" s="223"/>
      <c r="P91" s="223"/>
      <c r="Q91" s="223"/>
      <c r="R91" s="223"/>
      <c r="S91" s="223"/>
      <c r="T91" s="223"/>
      <c r="U91" s="223"/>
      <c r="V91" s="223"/>
      <c r="W91" s="223"/>
      <c r="X91" s="223"/>
      <c r="Y91" s="223"/>
      <c r="Z91" s="223"/>
      <c r="AA91" s="223"/>
      <c r="AB91" s="223"/>
      <c r="AC91" s="223"/>
      <c r="AD91" s="41"/>
    </row>
    <row r="92" spans="2:30" ht="6.75" customHeight="1">
      <c r="B92" s="40"/>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1"/>
    </row>
    <row r="93" spans="2:30" ht="15.05" customHeight="1">
      <c r="B93" s="40"/>
      <c r="C93" s="42"/>
      <c r="D93" s="43"/>
      <c r="E93" s="42"/>
      <c r="F93" s="231" t="s">
        <v>213</v>
      </c>
      <c r="G93" s="232"/>
      <c r="H93" s="232"/>
      <c r="I93" s="232"/>
      <c r="J93" s="233"/>
      <c r="K93" s="234" t="s">
        <v>214</v>
      </c>
      <c r="L93" s="234"/>
      <c r="M93" s="234"/>
      <c r="N93" s="234"/>
      <c r="O93" s="234"/>
      <c r="P93" s="234"/>
      <c r="Q93" s="234"/>
      <c r="R93" s="234"/>
      <c r="S93" s="234"/>
      <c r="T93" s="234"/>
      <c r="U93" s="234"/>
      <c r="V93" s="234"/>
      <c r="W93" s="234"/>
      <c r="X93" s="234"/>
      <c r="Y93" s="234"/>
      <c r="Z93" s="234"/>
      <c r="AA93" s="42"/>
      <c r="AB93" s="42"/>
      <c r="AC93" s="42"/>
      <c r="AD93" s="41"/>
    </row>
    <row r="94" spans="2:30" ht="24.05" customHeight="1">
      <c r="B94" s="40"/>
      <c r="C94" s="42"/>
      <c r="D94" s="43"/>
      <c r="E94" s="42"/>
      <c r="F94" s="224" t="s">
        <v>215</v>
      </c>
      <c r="G94" s="225"/>
      <c r="H94" s="225"/>
      <c r="I94" s="225"/>
      <c r="J94" s="226"/>
      <c r="K94" s="227" t="s">
        <v>216</v>
      </c>
      <c r="L94" s="227"/>
      <c r="M94" s="227"/>
      <c r="N94" s="227"/>
      <c r="O94" s="227"/>
      <c r="P94" s="227"/>
      <c r="Q94" s="227"/>
      <c r="R94" s="227"/>
      <c r="S94" s="227"/>
      <c r="T94" s="227"/>
      <c r="U94" s="227"/>
      <c r="V94" s="227"/>
      <c r="W94" s="227"/>
      <c r="X94" s="227"/>
      <c r="Y94" s="227"/>
      <c r="Z94" s="227"/>
      <c r="AA94" s="42"/>
      <c r="AB94" s="42"/>
      <c r="AC94" s="42"/>
      <c r="AD94" s="41"/>
    </row>
    <row r="95" spans="2:30" ht="24.05" customHeight="1">
      <c r="B95" s="40"/>
      <c r="C95" s="42"/>
      <c r="D95" s="44"/>
      <c r="E95" s="44"/>
      <c r="F95" s="224" t="s">
        <v>215</v>
      </c>
      <c r="G95" s="225"/>
      <c r="H95" s="225"/>
      <c r="I95" s="225"/>
      <c r="J95" s="226"/>
      <c r="K95" s="227" t="s">
        <v>217</v>
      </c>
      <c r="L95" s="227"/>
      <c r="M95" s="227"/>
      <c r="N95" s="227"/>
      <c r="O95" s="227"/>
      <c r="P95" s="227"/>
      <c r="Q95" s="227"/>
      <c r="R95" s="227"/>
      <c r="S95" s="227"/>
      <c r="T95" s="227"/>
      <c r="U95" s="227"/>
      <c r="V95" s="227"/>
      <c r="W95" s="227"/>
      <c r="X95" s="227"/>
      <c r="Y95" s="227"/>
      <c r="Z95" s="227"/>
      <c r="AA95" s="44"/>
      <c r="AB95" s="44"/>
      <c r="AC95" s="44"/>
      <c r="AD95" s="41"/>
    </row>
    <row r="96" spans="2:30" ht="24.05" customHeight="1">
      <c r="B96" s="40"/>
      <c r="C96" s="42"/>
      <c r="D96" s="42"/>
      <c r="E96" s="42"/>
      <c r="F96" s="224" t="s">
        <v>215</v>
      </c>
      <c r="G96" s="225"/>
      <c r="H96" s="225"/>
      <c r="I96" s="225"/>
      <c r="J96" s="226"/>
      <c r="K96" s="227" t="s">
        <v>218</v>
      </c>
      <c r="L96" s="227"/>
      <c r="M96" s="227"/>
      <c r="N96" s="227"/>
      <c r="O96" s="227"/>
      <c r="P96" s="227"/>
      <c r="Q96" s="227"/>
      <c r="R96" s="227"/>
      <c r="S96" s="227"/>
      <c r="T96" s="227"/>
      <c r="U96" s="227"/>
      <c r="V96" s="227"/>
      <c r="W96" s="227"/>
      <c r="X96" s="227"/>
      <c r="Y96" s="227"/>
      <c r="Z96" s="227"/>
      <c r="AA96" s="42"/>
      <c r="AB96" s="42"/>
      <c r="AC96" s="42"/>
      <c r="AD96" s="41"/>
    </row>
    <row r="97" spans="2:30" ht="24.05" customHeight="1">
      <c r="B97" s="40"/>
      <c r="C97" s="42"/>
      <c r="D97" s="42"/>
      <c r="E97" s="42"/>
      <c r="F97" s="224" t="s">
        <v>215</v>
      </c>
      <c r="G97" s="225"/>
      <c r="H97" s="225"/>
      <c r="I97" s="225"/>
      <c r="J97" s="226"/>
      <c r="K97" s="227" t="s">
        <v>503</v>
      </c>
      <c r="L97" s="227"/>
      <c r="M97" s="227"/>
      <c r="N97" s="227"/>
      <c r="O97" s="227"/>
      <c r="P97" s="227"/>
      <c r="Q97" s="227"/>
      <c r="R97" s="227"/>
      <c r="S97" s="227"/>
      <c r="T97" s="227"/>
      <c r="U97" s="227"/>
      <c r="V97" s="227"/>
      <c r="W97" s="227"/>
      <c r="X97" s="227"/>
      <c r="Y97" s="227"/>
      <c r="Z97" s="227"/>
      <c r="AA97" s="42"/>
      <c r="AB97" s="42"/>
      <c r="AC97" s="42"/>
      <c r="AD97" s="41"/>
    </row>
    <row r="98" spans="2:30" ht="6.75" customHeight="1">
      <c r="B98" s="40"/>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1"/>
    </row>
    <row r="99" spans="2:30" ht="24.05" customHeight="1">
      <c r="B99" s="40"/>
      <c r="C99" s="223" t="s">
        <v>14</v>
      </c>
      <c r="D99" s="223"/>
      <c r="E99" s="223"/>
      <c r="F99" s="223"/>
      <c r="G99" s="223"/>
      <c r="H99" s="223"/>
      <c r="I99" s="223"/>
      <c r="J99" s="223"/>
      <c r="K99" s="223"/>
      <c r="L99" s="223"/>
      <c r="M99" s="223"/>
      <c r="N99" s="223"/>
      <c r="O99" s="223"/>
      <c r="P99" s="223"/>
      <c r="Q99" s="223"/>
      <c r="R99" s="223"/>
      <c r="S99" s="223"/>
      <c r="T99" s="223"/>
      <c r="U99" s="223"/>
      <c r="V99" s="223"/>
      <c r="W99" s="223"/>
      <c r="X99" s="223"/>
      <c r="Y99" s="223"/>
      <c r="Z99" s="223"/>
      <c r="AA99" s="223"/>
      <c r="AB99" s="223"/>
      <c r="AC99" s="223"/>
      <c r="AD99" s="41"/>
    </row>
    <row r="100" spans="2:30" ht="6.75" customHeight="1">
      <c r="B100" s="40"/>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1"/>
    </row>
    <row r="101" spans="2:30" ht="15.05" customHeight="1">
      <c r="B101" s="40"/>
      <c r="C101" s="42"/>
      <c r="D101" s="43" t="s">
        <v>15</v>
      </c>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1"/>
    </row>
    <row r="102" spans="2:30" ht="6.75" customHeight="1">
      <c r="B102" s="40"/>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1"/>
    </row>
    <row r="103" spans="2:30" ht="24.05" customHeight="1">
      <c r="B103" s="40"/>
      <c r="C103" s="42"/>
      <c r="D103" s="223" t="s">
        <v>219</v>
      </c>
      <c r="E103" s="223"/>
      <c r="F103" s="223"/>
      <c r="G103" s="223"/>
      <c r="H103" s="223"/>
      <c r="I103" s="223"/>
      <c r="J103" s="223"/>
      <c r="K103" s="223"/>
      <c r="L103" s="223"/>
      <c r="M103" s="223"/>
      <c r="N103" s="223"/>
      <c r="O103" s="223"/>
      <c r="P103" s="223"/>
      <c r="Q103" s="223"/>
      <c r="R103" s="223"/>
      <c r="S103" s="223"/>
      <c r="T103" s="223"/>
      <c r="U103" s="223"/>
      <c r="V103" s="223"/>
      <c r="W103" s="223"/>
      <c r="X103" s="223"/>
      <c r="Y103" s="223"/>
      <c r="Z103" s="223"/>
      <c r="AA103" s="223"/>
      <c r="AB103" s="223"/>
      <c r="AC103" s="223"/>
      <c r="AD103" s="41"/>
    </row>
    <row r="104" spans="2:30" ht="6.75" customHeight="1">
      <c r="B104" s="40"/>
      <c r="C104" s="42"/>
      <c r="D104" s="43"/>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1"/>
    </row>
    <row r="105" spans="2:30" ht="15.05" customHeight="1">
      <c r="B105" s="40"/>
      <c r="C105" s="42"/>
      <c r="D105" s="43" t="s">
        <v>16</v>
      </c>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1"/>
    </row>
    <row r="106" spans="2:30" ht="6.75" customHeight="1">
      <c r="B106" s="40"/>
      <c r="C106" s="42"/>
      <c r="D106" s="43"/>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1"/>
    </row>
    <row r="107" spans="2:30" ht="24.05" customHeight="1">
      <c r="B107" s="40"/>
      <c r="C107" s="42"/>
      <c r="D107" s="228" t="s">
        <v>220</v>
      </c>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41"/>
    </row>
    <row r="108" spans="2:30" ht="6.75" customHeight="1">
      <c r="B108" s="40"/>
      <c r="C108" s="42"/>
      <c r="D108" s="43"/>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1"/>
    </row>
    <row r="109" spans="2:30" ht="15.05" customHeight="1">
      <c r="B109" s="40"/>
      <c r="C109" s="42"/>
      <c r="D109" s="43" t="s">
        <v>221</v>
      </c>
      <c r="E109" s="43"/>
      <c r="F109" s="43"/>
      <c r="G109" s="44"/>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41"/>
    </row>
    <row r="110" spans="2:30" ht="6.75" customHeight="1">
      <c r="B110" s="40"/>
      <c r="C110" s="42"/>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1"/>
    </row>
    <row r="111" spans="2:30" ht="15.05" customHeight="1">
      <c r="B111" s="40"/>
      <c r="C111" s="42"/>
      <c r="D111" s="45" t="s">
        <v>222</v>
      </c>
      <c r="E111" s="46"/>
      <c r="F111" s="46"/>
      <c r="G111" s="221"/>
      <c r="H111" s="221"/>
      <c r="I111" s="221"/>
      <c r="J111" s="221"/>
      <c r="K111" s="221"/>
      <c r="L111" s="221"/>
      <c r="M111" s="221"/>
      <c r="N111" s="221"/>
      <c r="O111" s="221"/>
      <c r="P111" s="221"/>
      <c r="Q111" s="221"/>
      <c r="R111" s="221"/>
      <c r="S111" s="221"/>
      <c r="T111" s="221"/>
      <c r="U111" s="221"/>
      <c r="V111" s="221"/>
      <c r="W111" s="221"/>
      <c r="X111" s="221"/>
      <c r="Y111" s="221"/>
      <c r="Z111" s="221"/>
      <c r="AA111" s="221"/>
      <c r="AB111" s="221"/>
      <c r="AC111" s="221"/>
      <c r="AD111" s="41"/>
    </row>
    <row r="112" spans="2:30" ht="15.05" customHeight="1" thickBot="1">
      <c r="B112" s="47"/>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9"/>
    </row>
    <row r="113" spans="2:30" ht="15.75" thickBot="1">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row>
    <row r="114" spans="2:30">
      <c r="B114" s="37"/>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9"/>
    </row>
    <row r="115" spans="2:30" ht="36" customHeight="1">
      <c r="B115" s="40"/>
      <c r="C115" s="223" t="s">
        <v>402</v>
      </c>
      <c r="D115" s="223"/>
      <c r="E115" s="223"/>
      <c r="F115" s="223"/>
      <c r="G115" s="223"/>
      <c r="H115" s="223"/>
      <c r="I115" s="223"/>
      <c r="J115" s="223"/>
      <c r="K115" s="223"/>
      <c r="L115" s="223"/>
      <c r="M115" s="223"/>
      <c r="N115" s="223"/>
      <c r="O115" s="223"/>
      <c r="P115" s="223"/>
      <c r="Q115" s="223"/>
      <c r="R115" s="223"/>
      <c r="S115" s="223"/>
      <c r="T115" s="223"/>
      <c r="U115" s="223"/>
      <c r="V115" s="223"/>
      <c r="W115" s="223"/>
      <c r="X115" s="223"/>
      <c r="Y115" s="223"/>
      <c r="Z115" s="223"/>
      <c r="AA115" s="223"/>
      <c r="AB115" s="223"/>
      <c r="AC115" s="223"/>
      <c r="AD115" s="41"/>
    </row>
    <row r="116" spans="2:30" ht="6.75" customHeight="1">
      <c r="B116" s="40"/>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1"/>
    </row>
    <row r="117" spans="2:30">
      <c r="B117" s="40"/>
      <c r="C117" s="42"/>
      <c r="D117" s="1" t="s">
        <v>17</v>
      </c>
      <c r="E117" s="42"/>
      <c r="F117" s="42"/>
      <c r="G117" s="221"/>
      <c r="H117" s="221"/>
      <c r="I117" s="221"/>
      <c r="J117" s="221"/>
      <c r="K117" s="221"/>
      <c r="L117" s="221"/>
      <c r="M117" s="221"/>
      <c r="N117" s="221"/>
      <c r="O117" s="221"/>
      <c r="P117" s="221"/>
      <c r="Q117" s="221"/>
      <c r="R117" s="221"/>
      <c r="S117" s="221"/>
      <c r="T117" s="221"/>
      <c r="U117" s="221"/>
      <c r="V117" s="221"/>
      <c r="W117" s="221"/>
      <c r="X117" s="221"/>
      <c r="Y117" s="221"/>
      <c r="Z117" s="221"/>
      <c r="AA117" s="221"/>
      <c r="AB117" s="221"/>
      <c r="AC117" s="221"/>
      <c r="AD117" s="41"/>
    </row>
    <row r="118" spans="2:30">
      <c r="B118" s="40"/>
      <c r="C118" s="42"/>
      <c r="D118" s="42" t="s">
        <v>20</v>
      </c>
      <c r="E118" s="42"/>
      <c r="F118" s="42"/>
      <c r="G118" s="42"/>
      <c r="H118" s="42"/>
      <c r="I118" s="42"/>
      <c r="J118" s="42"/>
      <c r="K118" s="222"/>
      <c r="L118" s="222"/>
      <c r="M118" s="222"/>
      <c r="N118" s="222"/>
      <c r="O118" s="222"/>
      <c r="P118" s="222"/>
      <c r="Q118" s="222"/>
      <c r="R118" s="222"/>
      <c r="S118" s="222"/>
      <c r="T118" s="222"/>
      <c r="U118" s="222"/>
      <c r="V118" s="222"/>
      <c r="W118" s="222"/>
      <c r="X118" s="222"/>
      <c r="Y118" s="222"/>
      <c r="Z118" s="222"/>
      <c r="AA118" s="222"/>
      <c r="AB118" s="222"/>
      <c r="AC118" s="222"/>
      <c r="AD118" s="41"/>
    </row>
    <row r="119" spans="2:30">
      <c r="B119" s="40"/>
      <c r="C119" s="42"/>
      <c r="D119" s="1" t="s">
        <v>21</v>
      </c>
      <c r="E119" s="42"/>
      <c r="F119" s="42"/>
      <c r="G119" s="221"/>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41"/>
    </row>
    <row r="120" spans="2:30">
      <c r="B120" s="40"/>
      <c r="C120" s="42"/>
      <c r="D120" s="1" t="s">
        <v>18</v>
      </c>
      <c r="E120" s="42"/>
      <c r="F120" s="42"/>
      <c r="G120" s="42"/>
      <c r="H120" s="42"/>
      <c r="I120" s="222"/>
      <c r="J120" s="222"/>
      <c r="K120" s="222"/>
      <c r="L120" s="222"/>
      <c r="M120" s="222"/>
      <c r="N120" s="222"/>
      <c r="O120" s="222"/>
      <c r="P120" s="222"/>
      <c r="Q120" s="222"/>
      <c r="R120" s="222"/>
      <c r="S120" s="222"/>
      <c r="T120" s="222"/>
      <c r="U120" s="222"/>
      <c r="V120" s="222"/>
      <c r="W120" s="222"/>
      <c r="X120" s="222"/>
      <c r="Y120" s="222"/>
      <c r="Z120" s="222"/>
      <c r="AA120" s="222"/>
      <c r="AB120" s="222"/>
      <c r="AC120" s="222"/>
      <c r="AD120" s="41"/>
    </row>
    <row r="121" spans="2:30">
      <c r="B121" s="40"/>
      <c r="C121" s="42"/>
      <c r="D121" s="1" t="s">
        <v>19</v>
      </c>
      <c r="E121" s="42"/>
      <c r="F121" s="42"/>
      <c r="G121" s="221"/>
      <c r="H121" s="221"/>
      <c r="I121" s="221"/>
      <c r="J121" s="221"/>
      <c r="K121" s="221"/>
      <c r="L121" s="221"/>
      <c r="M121" s="221"/>
      <c r="N121" s="221"/>
      <c r="O121" s="221"/>
      <c r="P121" s="221"/>
      <c r="Q121" s="221"/>
      <c r="R121" s="1" t="s">
        <v>223</v>
      </c>
      <c r="S121" s="1"/>
      <c r="T121" s="1"/>
      <c r="U121" s="222"/>
      <c r="V121" s="222"/>
      <c r="W121" s="222"/>
      <c r="X121" s="222"/>
      <c r="Y121" s="222"/>
      <c r="Z121" s="222"/>
      <c r="AA121" s="222"/>
      <c r="AB121" s="222"/>
      <c r="AC121" s="222"/>
      <c r="AD121" s="41"/>
    </row>
    <row r="122" spans="2:30" ht="15.75" thickBot="1">
      <c r="B122" s="47"/>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9"/>
    </row>
    <row r="123" spans="2:30"/>
    <row r="124" spans="2:30"/>
    <row r="125" spans="2:30"/>
    <row r="126" spans="2:30"/>
    <row r="127" spans="2:30"/>
    <row r="128" spans="2:30"/>
  </sheetData>
  <sheetProtection algorithmName="SHA-512" hashValue="UnCm6ejyJFcDesUL8ofr0DxrLAc41f2pLf0Y29c8UZC/uWG2kU0jPnm4rtlRLSq+JM5DFBw65IHV5jay5WHIjw==" saltValue="OCbdMk5t/e/0EAhECA1Nxg==" spinCount="100000" sheet="1" objects="1" scenarios="1"/>
  <mergeCells count="68">
    <mergeCell ref="C23:AC23"/>
    <mergeCell ref="B1:AD1"/>
    <mergeCell ref="B3:AD3"/>
    <mergeCell ref="B5:AD5"/>
    <mergeCell ref="B7:AD7"/>
    <mergeCell ref="AA9:AD9"/>
    <mergeCell ref="B10:L10"/>
    <mergeCell ref="N10:O10"/>
    <mergeCell ref="C13:K13"/>
    <mergeCell ref="O13:AC13"/>
    <mergeCell ref="C16:AC16"/>
    <mergeCell ref="C19:AC19"/>
    <mergeCell ref="C21:AC21"/>
    <mergeCell ref="C47:AC47"/>
    <mergeCell ref="D25:AC25"/>
    <mergeCell ref="C27:AC27"/>
    <mergeCell ref="C29:AC29"/>
    <mergeCell ref="C31:AC31"/>
    <mergeCell ref="C33:AC33"/>
    <mergeCell ref="C35:AC35"/>
    <mergeCell ref="C37:AC37"/>
    <mergeCell ref="C39:AC39"/>
    <mergeCell ref="C41:AC41"/>
    <mergeCell ref="D43:AC43"/>
    <mergeCell ref="C45:AC45"/>
    <mergeCell ref="C71:AC71"/>
    <mergeCell ref="C49:AC49"/>
    <mergeCell ref="C51:AC51"/>
    <mergeCell ref="D53:AC53"/>
    <mergeCell ref="C55:AC55"/>
    <mergeCell ref="D57:AC57"/>
    <mergeCell ref="D59:AC59"/>
    <mergeCell ref="D61:AC61"/>
    <mergeCell ref="D63:AC63"/>
    <mergeCell ref="D65:AC65"/>
    <mergeCell ref="C67:AC67"/>
    <mergeCell ref="C69:AC69"/>
    <mergeCell ref="F94:J94"/>
    <mergeCell ref="K94:Z94"/>
    <mergeCell ref="D73:AC73"/>
    <mergeCell ref="C75:AC75"/>
    <mergeCell ref="C77:AC77"/>
    <mergeCell ref="C79:AC79"/>
    <mergeCell ref="C83:AC83"/>
    <mergeCell ref="C85:AC85"/>
    <mergeCell ref="C87:AC87"/>
    <mergeCell ref="C89:AC89"/>
    <mergeCell ref="C91:AC91"/>
    <mergeCell ref="F93:J93"/>
    <mergeCell ref="K93:Z93"/>
    <mergeCell ref="C115:AC115"/>
    <mergeCell ref="F95:J95"/>
    <mergeCell ref="K95:Z95"/>
    <mergeCell ref="F96:J96"/>
    <mergeCell ref="K96:Z96"/>
    <mergeCell ref="F97:J97"/>
    <mergeCell ref="K97:Z97"/>
    <mergeCell ref="C99:AC99"/>
    <mergeCell ref="D103:AC103"/>
    <mergeCell ref="D107:AC107"/>
    <mergeCell ref="H109:AC109"/>
    <mergeCell ref="G111:AC111"/>
    <mergeCell ref="G117:AC117"/>
    <mergeCell ref="K118:AC118"/>
    <mergeCell ref="G119:AC119"/>
    <mergeCell ref="I120:AC120"/>
    <mergeCell ref="G121:Q121"/>
    <mergeCell ref="U121:AC121"/>
  </mergeCells>
  <hyperlinks>
    <hyperlink ref="AA9:AD9" location="Índice!B11" display="Índice"/>
  </hyperlinks>
  <pageMargins left="0.70866141732283472" right="0.70866141732283472" top="0.74803149606299213" bottom="0.74803149606299213" header="0.31496062992125984" footer="0.31496062992125984"/>
  <pageSetup scale="75" orientation="portrait" r:id="rId1"/>
  <headerFooter>
    <oddHeader>&amp;CMódulo 1 Sección XV
Presentación</oddHeader>
    <oddFooter>&amp;LCenso Nacional de Gobiernos Estatales 2021&amp;R&amp;P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E58"/>
  <sheetViews>
    <sheetView showGridLines="0" view="pageBreakPreview" zoomScale="120" zoomScaleNormal="100" zoomScaleSheetLayoutView="120" workbookViewId="0"/>
  </sheetViews>
  <sheetFormatPr baseColWidth="10" defaultColWidth="0" defaultRowHeight="15.05" customHeight="1" zeroHeight="1"/>
  <cols>
    <col min="1" max="1" width="5.6640625" style="7" customWidth="1"/>
    <col min="2" max="30" width="3.6640625" style="7" customWidth="1"/>
    <col min="31" max="31" width="5.6640625" style="7" customWidth="1"/>
    <col min="32" max="16384" width="3.6640625" style="7" hidden="1"/>
  </cols>
  <sheetData>
    <row r="1" spans="2:30" ht="173.3" customHeight="1">
      <c r="B1" s="212" t="s">
        <v>188</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row>
    <row r="2" spans="2:3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row>
    <row r="3" spans="2:30" ht="45.2" customHeight="1">
      <c r="B3" s="265" t="s">
        <v>0</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row>
    <row r="4" spans="2:3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row>
    <row r="5" spans="2:30" ht="45.2" customHeight="1">
      <c r="B5" s="214" t="s">
        <v>187</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row>
    <row r="6" spans="2:3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row>
    <row r="7" spans="2:30" ht="45.2" customHeight="1">
      <c r="B7" s="266" t="s">
        <v>403</v>
      </c>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row>
    <row r="8" spans="2:3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row>
    <row r="9" spans="2:30" ht="15.05" customHeight="1" thickBot="1">
      <c r="B9" s="10" t="s">
        <v>189</v>
      </c>
      <c r="C9" s="11"/>
      <c r="D9" s="11"/>
      <c r="E9" s="11"/>
      <c r="F9" s="11"/>
      <c r="G9" s="11"/>
      <c r="H9" s="11"/>
      <c r="I9" s="11"/>
      <c r="J9" s="11"/>
      <c r="K9" s="11"/>
      <c r="L9" s="11"/>
      <c r="M9" s="11"/>
      <c r="N9" s="10" t="s">
        <v>190</v>
      </c>
      <c r="O9" s="11"/>
      <c r="P9" s="50"/>
      <c r="Q9" s="50"/>
      <c r="R9" s="50"/>
      <c r="S9" s="50"/>
      <c r="T9" s="50"/>
      <c r="U9" s="50"/>
      <c r="V9" s="50"/>
      <c r="W9" s="50"/>
      <c r="X9" s="50"/>
      <c r="Y9" s="50"/>
      <c r="Z9" s="50"/>
      <c r="AA9" s="238" t="s">
        <v>1</v>
      </c>
      <c r="AB9" s="238"/>
      <c r="AC9" s="238"/>
      <c r="AD9" s="238"/>
    </row>
    <row r="10" spans="2:30" ht="15.75" thickBot="1">
      <c r="B10" s="219" t="str">
        <f>IF(Índice!$B$9="", "", Índice!$B$9)</f>
        <v>Veracruz de Ignacio de la Llave</v>
      </c>
      <c r="C10" s="239"/>
      <c r="D10" s="239"/>
      <c r="E10" s="239"/>
      <c r="F10" s="239"/>
      <c r="G10" s="239"/>
      <c r="H10" s="239"/>
      <c r="I10" s="239"/>
      <c r="J10" s="239"/>
      <c r="K10" s="239"/>
      <c r="L10" s="220"/>
      <c r="M10" s="12"/>
      <c r="N10" s="219" t="str">
        <f>IF(Índice!$N$9="", "", Índice!$N$9)</f>
        <v>230</v>
      </c>
      <c r="O10" s="220"/>
      <c r="P10" s="50"/>
      <c r="Q10" s="50"/>
      <c r="R10" s="50"/>
      <c r="S10" s="50"/>
      <c r="T10" s="50"/>
      <c r="U10" s="50"/>
      <c r="V10" s="50"/>
      <c r="W10" s="50"/>
      <c r="X10" s="50"/>
      <c r="Y10" s="50"/>
      <c r="Z10" s="50"/>
      <c r="AA10" s="50"/>
      <c r="AB10" s="50"/>
      <c r="AC10" s="50"/>
      <c r="AD10" s="50"/>
    </row>
    <row r="11" spans="2:30" ht="15.75" thickBot="1"/>
    <row r="12" spans="2:30" ht="15.75" thickBot="1">
      <c r="B12" s="255" t="s">
        <v>224</v>
      </c>
      <c r="C12" s="256"/>
      <c r="D12" s="256"/>
      <c r="E12" s="256"/>
      <c r="F12" s="256"/>
      <c r="G12" s="256"/>
      <c r="H12" s="256"/>
      <c r="I12" s="256"/>
      <c r="J12" s="256"/>
      <c r="K12" s="256"/>
      <c r="L12" s="256"/>
      <c r="M12" s="256"/>
      <c r="N12" s="256"/>
      <c r="O12" s="256"/>
      <c r="P12" s="256"/>
      <c r="Q12" s="256"/>
      <c r="R12" s="257"/>
      <c r="S12" s="50"/>
      <c r="T12" s="258" t="s">
        <v>225</v>
      </c>
      <c r="U12" s="259"/>
      <c r="V12" s="259"/>
      <c r="W12" s="259"/>
      <c r="X12" s="259"/>
      <c r="Y12" s="259"/>
      <c r="Z12" s="259"/>
      <c r="AA12" s="259"/>
      <c r="AB12" s="259"/>
      <c r="AC12" s="259"/>
      <c r="AD12" s="260"/>
    </row>
    <row r="13" spans="2:30" ht="47.95" customHeight="1" thickBot="1">
      <c r="B13" s="57"/>
      <c r="C13" s="261" t="s">
        <v>226</v>
      </c>
      <c r="D13" s="261"/>
      <c r="E13" s="261"/>
      <c r="F13" s="261"/>
      <c r="G13" s="261"/>
      <c r="H13" s="261"/>
      <c r="I13" s="261"/>
      <c r="J13" s="261"/>
      <c r="K13" s="261"/>
      <c r="L13" s="261"/>
      <c r="M13" s="261"/>
      <c r="N13" s="261"/>
      <c r="O13" s="261"/>
      <c r="P13" s="261"/>
      <c r="Q13" s="261"/>
      <c r="R13" s="58"/>
      <c r="S13" s="50"/>
      <c r="T13" s="262" t="s">
        <v>227</v>
      </c>
      <c r="U13" s="263"/>
      <c r="V13" s="263"/>
      <c r="W13" s="263"/>
      <c r="X13" s="263"/>
      <c r="Y13" s="263"/>
      <c r="Z13" s="263"/>
      <c r="AA13" s="263"/>
      <c r="AB13" s="263"/>
      <c r="AC13" s="263"/>
      <c r="AD13" s="264"/>
    </row>
    <row r="14" spans="2:30" ht="15.05" customHeight="1">
      <c r="B14" s="59"/>
      <c r="R14" s="60"/>
      <c r="S14" s="50"/>
      <c r="T14" s="61"/>
      <c r="U14" s="50"/>
      <c r="V14" s="50"/>
      <c r="W14" s="51"/>
      <c r="X14" s="62" t="s">
        <v>228</v>
      </c>
      <c r="Y14" s="52"/>
      <c r="Z14" s="62" t="s">
        <v>228</v>
      </c>
      <c r="AA14" s="53"/>
      <c r="AB14" s="50"/>
      <c r="AC14" s="50"/>
      <c r="AD14" s="63"/>
    </row>
    <row r="15" spans="2:30" ht="15.05" customHeight="1">
      <c r="B15" s="59"/>
      <c r="C15" s="1" t="s">
        <v>229</v>
      </c>
      <c r="D15" s="42"/>
      <c r="E15" s="64"/>
      <c r="F15" s="64"/>
      <c r="G15" s="64"/>
      <c r="H15" s="221"/>
      <c r="I15" s="221"/>
      <c r="J15" s="221"/>
      <c r="K15" s="221"/>
      <c r="L15" s="221"/>
      <c r="M15" s="221"/>
      <c r="N15" s="221"/>
      <c r="O15" s="221"/>
      <c r="P15" s="221"/>
      <c r="Q15" s="221"/>
      <c r="R15" s="60"/>
      <c r="S15" s="50"/>
      <c r="T15" s="61"/>
      <c r="U15" s="50"/>
      <c r="V15" s="50"/>
      <c r="W15" s="65" t="s">
        <v>230</v>
      </c>
      <c r="X15" s="65"/>
      <c r="Y15" s="65" t="s">
        <v>231</v>
      </c>
      <c r="Z15" s="65"/>
      <c r="AA15" s="65" t="s">
        <v>232</v>
      </c>
      <c r="AB15" s="50"/>
      <c r="AC15" s="50"/>
      <c r="AD15" s="63"/>
    </row>
    <row r="16" spans="2:30" ht="15.05" customHeight="1">
      <c r="B16" s="59"/>
      <c r="C16" s="1" t="s">
        <v>233</v>
      </c>
      <c r="D16" s="42"/>
      <c r="E16" s="64"/>
      <c r="F16" s="221"/>
      <c r="G16" s="221"/>
      <c r="H16" s="221"/>
      <c r="I16" s="221"/>
      <c r="J16" s="221"/>
      <c r="K16" s="221"/>
      <c r="L16" s="221"/>
      <c r="M16" s="221"/>
      <c r="N16" s="221"/>
      <c r="O16" s="221"/>
      <c r="P16" s="221"/>
      <c r="Q16" s="221"/>
      <c r="R16" s="60"/>
      <c r="S16" s="50"/>
      <c r="T16" s="61"/>
      <c r="U16" s="242" t="s">
        <v>22</v>
      </c>
      <c r="V16" s="243"/>
      <c r="W16" s="243"/>
      <c r="X16" s="243"/>
      <c r="Y16" s="243"/>
      <c r="Z16" s="243"/>
      <c r="AA16" s="243"/>
      <c r="AB16" s="243"/>
      <c r="AC16" s="244"/>
      <c r="AD16" s="63"/>
    </row>
    <row r="17" spans="1:31" ht="15.05" customHeight="1">
      <c r="B17" s="59"/>
      <c r="C17" s="1" t="s">
        <v>234</v>
      </c>
      <c r="D17" s="42"/>
      <c r="E17" s="64"/>
      <c r="F17" s="64"/>
      <c r="G17" s="222"/>
      <c r="H17" s="222"/>
      <c r="I17" s="222"/>
      <c r="J17" s="222"/>
      <c r="K17" s="222"/>
      <c r="L17" s="222"/>
      <c r="M17" s="222"/>
      <c r="N17" s="222"/>
      <c r="O17" s="222"/>
      <c r="P17" s="222"/>
      <c r="Q17" s="222"/>
      <c r="R17" s="60"/>
      <c r="S17" s="50"/>
      <c r="T17" s="61"/>
      <c r="U17" s="267"/>
      <c r="V17" s="247"/>
      <c r="W17" s="247"/>
      <c r="X17" s="247"/>
      <c r="Y17" s="247"/>
      <c r="Z17" s="247"/>
      <c r="AA17" s="247"/>
      <c r="AB17" s="247"/>
      <c r="AC17" s="248"/>
      <c r="AD17" s="63"/>
    </row>
    <row r="18" spans="1:31" ht="15.05" customHeight="1">
      <c r="B18" s="59"/>
      <c r="C18" s="1" t="s">
        <v>235</v>
      </c>
      <c r="D18" s="42"/>
      <c r="E18" s="42"/>
      <c r="F18" s="64"/>
      <c r="G18" s="64"/>
      <c r="H18" s="222"/>
      <c r="I18" s="222"/>
      <c r="J18" s="222"/>
      <c r="K18" s="222"/>
      <c r="L18" s="222"/>
      <c r="M18" s="222"/>
      <c r="N18" s="222"/>
      <c r="O18" s="222"/>
      <c r="P18" s="222"/>
      <c r="Q18" s="222"/>
      <c r="R18" s="60"/>
      <c r="S18" s="50"/>
      <c r="T18" s="61"/>
      <c r="U18" s="249"/>
      <c r="V18" s="250"/>
      <c r="W18" s="250"/>
      <c r="X18" s="250"/>
      <c r="Y18" s="250"/>
      <c r="Z18" s="250"/>
      <c r="AA18" s="250"/>
      <c r="AB18" s="250"/>
      <c r="AC18" s="251"/>
      <c r="AD18" s="63"/>
    </row>
    <row r="19" spans="1:31" ht="15.05" customHeight="1">
      <c r="B19" s="59"/>
      <c r="C19" s="1" t="s">
        <v>236</v>
      </c>
      <c r="D19" s="42"/>
      <c r="E19" s="42"/>
      <c r="F19" s="64"/>
      <c r="G19" s="64"/>
      <c r="H19" s="222"/>
      <c r="I19" s="222"/>
      <c r="J19" s="222"/>
      <c r="K19" s="222"/>
      <c r="L19" s="222"/>
      <c r="M19" s="222"/>
      <c r="N19" s="222"/>
      <c r="O19" s="222"/>
      <c r="P19" s="222"/>
      <c r="Q19" s="222"/>
      <c r="R19" s="60"/>
      <c r="S19" s="50"/>
      <c r="T19" s="61"/>
      <c r="U19" s="249"/>
      <c r="V19" s="250"/>
      <c r="W19" s="250"/>
      <c r="X19" s="250"/>
      <c r="Y19" s="250"/>
      <c r="Z19" s="250"/>
      <c r="AA19" s="250"/>
      <c r="AB19" s="250"/>
      <c r="AC19" s="251"/>
      <c r="AD19" s="63"/>
    </row>
    <row r="20" spans="1:31" ht="15.05" customHeight="1">
      <c r="B20" s="59"/>
      <c r="C20" s="1" t="s">
        <v>21</v>
      </c>
      <c r="D20" s="64"/>
      <c r="E20" s="221"/>
      <c r="F20" s="221"/>
      <c r="G20" s="221"/>
      <c r="H20" s="221"/>
      <c r="I20" s="221"/>
      <c r="J20" s="221"/>
      <c r="K20" s="221"/>
      <c r="L20" s="221"/>
      <c r="M20" s="221"/>
      <c r="N20" s="221"/>
      <c r="O20" s="221"/>
      <c r="P20" s="221"/>
      <c r="Q20" s="221"/>
      <c r="R20" s="60"/>
      <c r="S20" s="50"/>
      <c r="T20" s="61"/>
      <c r="U20" s="249"/>
      <c r="V20" s="250"/>
      <c r="W20" s="250"/>
      <c r="X20" s="250"/>
      <c r="Y20" s="250"/>
      <c r="Z20" s="250"/>
      <c r="AA20" s="250"/>
      <c r="AB20" s="250"/>
      <c r="AC20" s="251"/>
      <c r="AD20" s="63"/>
    </row>
    <row r="21" spans="1:31" ht="15.05" customHeight="1">
      <c r="B21" s="59"/>
      <c r="C21" s="1" t="s">
        <v>19</v>
      </c>
      <c r="D21" s="64"/>
      <c r="E21" s="64"/>
      <c r="F21" s="222"/>
      <c r="G21" s="222"/>
      <c r="H21" s="222"/>
      <c r="I21" s="222"/>
      <c r="J21" s="222"/>
      <c r="K21" s="222"/>
      <c r="L21" s="222"/>
      <c r="M21" s="222"/>
      <c r="N21" s="222"/>
      <c r="O21" s="222"/>
      <c r="P21" s="222"/>
      <c r="Q21" s="222"/>
      <c r="R21" s="60"/>
      <c r="S21" s="50"/>
      <c r="T21" s="61"/>
      <c r="U21" s="249"/>
      <c r="V21" s="250"/>
      <c r="W21" s="250"/>
      <c r="X21" s="250"/>
      <c r="Y21" s="250"/>
      <c r="Z21" s="250"/>
      <c r="AA21" s="250"/>
      <c r="AB21" s="250"/>
      <c r="AC21" s="251"/>
      <c r="AD21" s="63"/>
    </row>
    <row r="22" spans="1:31" ht="15.05" customHeight="1">
      <c r="B22" s="59"/>
      <c r="C22" s="1" t="s">
        <v>18</v>
      </c>
      <c r="D22" s="42"/>
      <c r="E22" s="42"/>
      <c r="F22" s="66"/>
      <c r="G22" s="66"/>
      <c r="H22" s="222"/>
      <c r="I22" s="222"/>
      <c r="J22" s="222"/>
      <c r="K22" s="222"/>
      <c r="L22" s="222"/>
      <c r="M22" s="222"/>
      <c r="N22" s="222"/>
      <c r="O22" s="222"/>
      <c r="P22" s="222"/>
      <c r="Q22" s="222"/>
      <c r="R22" s="60"/>
      <c r="S22" s="50"/>
      <c r="T22" s="61"/>
      <c r="U22" s="252"/>
      <c r="V22" s="253"/>
      <c r="W22" s="253"/>
      <c r="X22" s="253"/>
      <c r="Y22" s="253"/>
      <c r="Z22" s="253"/>
      <c r="AA22" s="253"/>
      <c r="AB22" s="253"/>
      <c r="AC22" s="254"/>
      <c r="AD22" s="63"/>
    </row>
    <row r="23" spans="1:31" ht="15.05" customHeight="1" thickBot="1">
      <c r="B23" s="67"/>
      <c r="C23" s="68"/>
      <c r="D23" s="68"/>
      <c r="E23" s="68"/>
      <c r="F23" s="68"/>
      <c r="G23" s="68"/>
      <c r="H23" s="68"/>
      <c r="I23" s="68"/>
      <c r="J23" s="68"/>
      <c r="K23" s="68"/>
      <c r="L23" s="68"/>
      <c r="M23" s="68"/>
      <c r="N23" s="68"/>
      <c r="O23" s="68"/>
      <c r="P23" s="68"/>
      <c r="Q23" s="68"/>
      <c r="R23" s="69"/>
      <c r="S23" s="50"/>
      <c r="T23" s="70"/>
      <c r="U23" s="71"/>
      <c r="V23" s="71"/>
      <c r="W23" s="71"/>
      <c r="X23" s="71"/>
      <c r="Y23" s="71"/>
      <c r="Z23" s="71"/>
      <c r="AA23" s="71"/>
      <c r="AB23" s="71"/>
      <c r="AC23" s="71"/>
      <c r="AD23" s="72"/>
    </row>
    <row r="24" spans="1:31" ht="15.05" customHeight="1" thickBot="1">
      <c r="S24" s="50"/>
      <c r="T24" s="50"/>
      <c r="U24" s="50"/>
    </row>
    <row r="25" spans="1:31" ht="15.05" customHeight="1" thickBot="1">
      <c r="A25" s="50"/>
      <c r="B25" s="255" t="s">
        <v>237</v>
      </c>
      <c r="C25" s="256"/>
      <c r="D25" s="256"/>
      <c r="E25" s="256"/>
      <c r="F25" s="256"/>
      <c r="G25" s="256"/>
      <c r="H25" s="256"/>
      <c r="I25" s="256"/>
      <c r="J25" s="256"/>
      <c r="K25" s="256"/>
      <c r="L25" s="256"/>
      <c r="M25" s="256"/>
      <c r="N25" s="256"/>
      <c r="O25" s="256"/>
      <c r="P25" s="256"/>
      <c r="Q25" s="256"/>
      <c r="R25" s="257"/>
      <c r="S25" s="50"/>
      <c r="T25" s="258" t="s">
        <v>225</v>
      </c>
      <c r="U25" s="259"/>
      <c r="V25" s="259"/>
      <c r="W25" s="259"/>
      <c r="X25" s="259"/>
      <c r="Y25" s="259"/>
      <c r="Z25" s="259"/>
      <c r="AA25" s="259"/>
      <c r="AB25" s="259"/>
      <c r="AC25" s="259"/>
      <c r="AD25" s="260"/>
      <c r="AE25" s="50"/>
    </row>
    <row r="26" spans="1:31" ht="60.05" customHeight="1" thickBot="1">
      <c r="A26" s="50"/>
      <c r="B26" s="57"/>
      <c r="C26" s="261" t="s">
        <v>238</v>
      </c>
      <c r="D26" s="261"/>
      <c r="E26" s="261"/>
      <c r="F26" s="261"/>
      <c r="G26" s="261"/>
      <c r="H26" s="261"/>
      <c r="I26" s="261"/>
      <c r="J26" s="261"/>
      <c r="K26" s="261"/>
      <c r="L26" s="261"/>
      <c r="M26" s="261"/>
      <c r="N26" s="261"/>
      <c r="O26" s="261"/>
      <c r="P26" s="261"/>
      <c r="Q26" s="261"/>
      <c r="R26" s="58"/>
      <c r="S26" s="50"/>
      <c r="T26" s="262" t="s">
        <v>227</v>
      </c>
      <c r="U26" s="263"/>
      <c r="V26" s="263"/>
      <c r="W26" s="263"/>
      <c r="X26" s="263"/>
      <c r="Y26" s="263"/>
      <c r="Z26" s="263"/>
      <c r="AA26" s="263"/>
      <c r="AB26" s="263"/>
      <c r="AC26" s="263"/>
      <c r="AD26" s="264"/>
      <c r="AE26" s="50"/>
    </row>
    <row r="27" spans="1:31" ht="15.05" customHeight="1">
      <c r="A27" s="50"/>
      <c r="B27" s="59"/>
      <c r="R27" s="60"/>
      <c r="S27" s="50"/>
      <c r="T27" s="61"/>
      <c r="U27" s="50"/>
      <c r="V27" s="50"/>
      <c r="W27" s="51"/>
      <c r="X27" s="62" t="s">
        <v>228</v>
      </c>
      <c r="Y27" s="52"/>
      <c r="Z27" s="62" t="s">
        <v>228</v>
      </c>
      <c r="AA27" s="53"/>
      <c r="AB27" s="50"/>
      <c r="AC27" s="50"/>
      <c r="AD27" s="63"/>
      <c r="AE27" s="50"/>
    </row>
    <row r="28" spans="1:31" ht="15.05" customHeight="1">
      <c r="A28" s="50"/>
      <c r="B28" s="59"/>
      <c r="C28" s="1" t="s">
        <v>229</v>
      </c>
      <c r="D28" s="42"/>
      <c r="E28" s="64"/>
      <c r="F28" s="64"/>
      <c r="G28" s="64"/>
      <c r="H28" s="221"/>
      <c r="I28" s="221"/>
      <c r="J28" s="221"/>
      <c r="K28" s="221"/>
      <c r="L28" s="221"/>
      <c r="M28" s="221"/>
      <c r="N28" s="221"/>
      <c r="O28" s="221"/>
      <c r="P28" s="221"/>
      <c r="Q28" s="221"/>
      <c r="R28" s="60"/>
      <c r="S28" s="50"/>
      <c r="T28" s="61"/>
      <c r="U28" s="50"/>
      <c r="V28" s="50"/>
      <c r="W28" s="65" t="s">
        <v>230</v>
      </c>
      <c r="X28" s="65"/>
      <c r="Y28" s="65" t="s">
        <v>231</v>
      </c>
      <c r="Z28" s="65"/>
      <c r="AA28" s="65" t="s">
        <v>232</v>
      </c>
      <c r="AB28" s="50"/>
      <c r="AC28" s="50"/>
      <c r="AD28" s="63"/>
      <c r="AE28" s="50"/>
    </row>
    <row r="29" spans="1:31" ht="15.05" customHeight="1">
      <c r="A29" s="50"/>
      <c r="B29" s="59"/>
      <c r="C29" s="1" t="s">
        <v>233</v>
      </c>
      <c r="D29" s="42"/>
      <c r="E29" s="64"/>
      <c r="F29" s="221"/>
      <c r="G29" s="221"/>
      <c r="H29" s="221"/>
      <c r="I29" s="221"/>
      <c r="J29" s="221"/>
      <c r="K29" s="221"/>
      <c r="L29" s="221"/>
      <c r="M29" s="221"/>
      <c r="N29" s="221"/>
      <c r="O29" s="221"/>
      <c r="P29" s="221"/>
      <c r="Q29" s="221"/>
      <c r="R29" s="60"/>
      <c r="S29" s="50"/>
      <c r="T29" s="61"/>
      <c r="U29" s="242" t="s">
        <v>22</v>
      </c>
      <c r="V29" s="243"/>
      <c r="W29" s="243"/>
      <c r="X29" s="243"/>
      <c r="Y29" s="243"/>
      <c r="Z29" s="243"/>
      <c r="AA29" s="243"/>
      <c r="AB29" s="243"/>
      <c r="AC29" s="244"/>
      <c r="AD29" s="63"/>
      <c r="AE29" s="50"/>
    </row>
    <row r="30" spans="1:31" ht="15.05" customHeight="1">
      <c r="A30" s="50"/>
      <c r="B30" s="59"/>
      <c r="C30" s="1" t="s">
        <v>234</v>
      </c>
      <c r="D30" s="42"/>
      <c r="E30" s="64"/>
      <c r="F30" s="64"/>
      <c r="G30" s="222"/>
      <c r="H30" s="222"/>
      <c r="I30" s="222"/>
      <c r="J30" s="222"/>
      <c r="K30" s="222"/>
      <c r="L30" s="222"/>
      <c r="M30" s="222"/>
      <c r="N30" s="222"/>
      <c r="O30" s="222"/>
      <c r="P30" s="222"/>
      <c r="Q30" s="222"/>
      <c r="R30" s="60"/>
      <c r="S30" s="50"/>
      <c r="T30" s="61"/>
      <c r="U30" s="246"/>
      <c r="V30" s="247"/>
      <c r="W30" s="247"/>
      <c r="X30" s="247"/>
      <c r="Y30" s="247"/>
      <c r="Z30" s="247"/>
      <c r="AA30" s="247"/>
      <c r="AB30" s="247"/>
      <c r="AC30" s="248"/>
      <c r="AD30" s="63"/>
      <c r="AE30" s="50"/>
    </row>
    <row r="31" spans="1:31" ht="15.05" customHeight="1">
      <c r="A31" s="50"/>
      <c r="B31" s="59"/>
      <c r="C31" s="1" t="s">
        <v>235</v>
      </c>
      <c r="D31" s="42"/>
      <c r="E31" s="42"/>
      <c r="F31" s="64"/>
      <c r="G31" s="64"/>
      <c r="H31" s="222"/>
      <c r="I31" s="222"/>
      <c r="J31" s="222"/>
      <c r="K31" s="222"/>
      <c r="L31" s="222"/>
      <c r="M31" s="222"/>
      <c r="N31" s="222"/>
      <c r="O31" s="222"/>
      <c r="P31" s="222"/>
      <c r="Q31" s="222"/>
      <c r="R31" s="60"/>
      <c r="S31" s="50"/>
      <c r="T31" s="61"/>
      <c r="U31" s="249"/>
      <c r="V31" s="250"/>
      <c r="W31" s="250"/>
      <c r="X31" s="250"/>
      <c r="Y31" s="250"/>
      <c r="Z31" s="250"/>
      <c r="AA31" s="250"/>
      <c r="AB31" s="250"/>
      <c r="AC31" s="251"/>
      <c r="AD31" s="63"/>
      <c r="AE31" s="50"/>
    </row>
    <row r="32" spans="1:31" ht="15.05" customHeight="1">
      <c r="A32" s="50"/>
      <c r="B32" s="59"/>
      <c r="C32" s="1" t="s">
        <v>236</v>
      </c>
      <c r="D32" s="42"/>
      <c r="E32" s="42"/>
      <c r="F32" s="64"/>
      <c r="G32" s="64"/>
      <c r="H32" s="222"/>
      <c r="I32" s="222"/>
      <c r="J32" s="222"/>
      <c r="K32" s="222"/>
      <c r="L32" s="222"/>
      <c r="M32" s="222"/>
      <c r="N32" s="222"/>
      <c r="O32" s="222"/>
      <c r="P32" s="222"/>
      <c r="Q32" s="222"/>
      <c r="R32" s="60"/>
      <c r="S32" s="50"/>
      <c r="T32" s="61"/>
      <c r="U32" s="249"/>
      <c r="V32" s="250"/>
      <c r="W32" s="250"/>
      <c r="X32" s="250"/>
      <c r="Y32" s="250"/>
      <c r="Z32" s="250"/>
      <c r="AA32" s="250"/>
      <c r="AB32" s="250"/>
      <c r="AC32" s="251"/>
      <c r="AD32" s="63"/>
      <c r="AE32" s="50"/>
    </row>
    <row r="33" spans="1:31" ht="15.05" customHeight="1">
      <c r="A33" s="50"/>
      <c r="B33" s="59"/>
      <c r="C33" s="1" t="s">
        <v>21</v>
      </c>
      <c r="D33" s="64"/>
      <c r="E33" s="221"/>
      <c r="F33" s="221"/>
      <c r="G33" s="221"/>
      <c r="H33" s="221"/>
      <c r="I33" s="221"/>
      <c r="J33" s="221"/>
      <c r="K33" s="221"/>
      <c r="L33" s="221"/>
      <c r="M33" s="221"/>
      <c r="N33" s="221"/>
      <c r="O33" s="221"/>
      <c r="P33" s="221"/>
      <c r="Q33" s="221"/>
      <c r="R33" s="60"/>
      <c r="S33" s="50"/>
      <c r="T33" s="61"/>
      <c r="U33" s="249"/>
      <c r="V33" s="250"/>
      <c r="W33" s="250"/>
      <c r="X33" s="250"/>
      <c r="Y33" s="250"/>
      <c r="Z33" s="250"/>
      <c r="AA33" s="250"/>
      <c r="AB33" s="250"/>
      <c r="AC33" s="251"/>
      <c r="AD33" s="63"/>
      <c r="AE33" s="50"/>
    </row>
    <row r="34" spans="1:31" ht="15.05" customHeight="1">
      <c r="A34" s="50"/>
      <c r="B34" s="59"/>
      <c r="C34" s="1" t="s">
        <v>19</v>
      </c>
      <c r="D34" s="64"/>
      <c r="E34" s="64"/>
      <c r="F34" s="222"/>
      <c r="G34" s="222"/>
      <c r="H34" s="222"/>
      <c r="I34" s="222"/>
      <c r="J34" s="222"/>
      <c r="K34" s="222"/>
      <c r="L34" s="222"/>
      <c r="M34" s="222"/>
      <c r="N34" s="222"/>
      <c r="O34" s="222"/>
      <c r="P34" s="222"/>
      <c r="Q34" s="222"/>
      <c r="R34" s="60"/>
      <c r="S34" s="50"/>
      <c r="T34" s="61"/>
      <c r="U34" s="249"/>
      <c r="V34" s="250"/>
      <c r="W34" s="250"/>
      <c r="X34" s="250"/>
      <c r="Y34" s="250"/>
      <c r="Z34" s="250"/>
      <c r="AA34" s="250"/>
      <c r="AB34" s="250"/>
      <c r="AC34" s="251"/>
      <c r="AD34" s="63"/>
      <c r="AE34" s="50"/>
    </row>
    <row r="35" spans="1:31" ht="15.05" customHeight="1">
      <c r="B35" s="59"/>
      <c r="C35" s="1" t="s">
        <v>18</v>
      </c>
      <c r="D35" s="42"/>
      <c r="E35" s="42"/>
      <c r="F35" s="66"/>
      <c r="G35" s="66"/>
      <c r="H35" s="222"/>
      <c r="I35" s="222"/>
      <c r="J35" s="222"/>
      <c r="K35" s="222"/>
      <c r="L35" s="222"/>
      <c r="M35" s="222"/>
      <c r="N35" s="222"/>
      <c r="O35" s="222"/>
      <c r="P35" s="222"/>
      <c r="Q35" s="222"/>
      <c r="R35" s="60"/>
      <c r="S35" s="50"/>
      <c r="T35" s="61"/>
      <c r="U35" s="252"/>
      <c r="V35" s="253"/>
      <c r="W35" s="253"/>
      <c r="X35" s="253"/>
      <c r="Y35" s="253"/>
      <c r="Z35" s="253"/>
      <c r="AA35" s="253"/>
      <c r="AB35" s="253"/>
      <c r="AC35" s="254"/>
      <c r="AD35" s="63"/>
    </row>
    <row r="36" spans="1:31" ht="15.05" customHeight="1" thickBot="1">
      <c r="A36" s="50"/>
      <c r="B36" s="67"/>
      <c r="C36" s="68"/>
      <c r="D36" s="68"/>
      <c r="E36" s="68"/>
      <c r="F36" s="68"/>
      <c r="G36" s="68"/>
      <c r="H36" s="68"/>
      <c r="I36" s="68"/>
      <c r="J36" s="68"/>
      <c r="K36" s="68"/>
      <c r="L36" s="68"/>
      <c r="M36" s="68"/>
      <c r="N36" s="68"/>
      <c r="O36" s="68"/>
      <c r="P36" s="68"/>
      <c r="Q36" s="68"/>
      <c r="R36" s="69"/>
      <c r="S36" s="50"/>
      <c r="T36" s="70"/>
      <c r="U36" s="71"/>
      <c r="V36" s="71"/>
      <c r="W36" s="71"/>
      <c r="X36" s="71"/>
      <c r="Y36" s="71"/>
      <c r="Z36" s="71"/>
      <c r="AA36" s="71"/>
      <c r="AB36" s="71"/>
      <c r="AC36" s="71"/>
      <c r="AD36" s="72"/>
    </row>
    <row r="37" spans="1:31" ht="15.05" customHeight="1" thickBot="1">
      <c r="A37" s="50"/>
      <c r="R37" s="50"/>
      <c r="S37" s="50"/>
      <c r="T37" s="50"/>
      <c r="U37" s="50"/>
    </row>
    <row r="38" spans="1:31" ht="15.05" customHeight="1" thickBot="1">
      <c r="A38" s="50"/>
      <c r="B38" s="255" t="s">
        <v>239</v>
      </c>
      <c r="C38" s="256"/>
      <c r="D38" s="256"/>
      <c r="E38" s="256"/>
      <c r="F38" s="256"/>
      <c r="G38" s="256"/>
      <c r="H38" s="256"/>
      <c r="I38" s="256"/>
      <c r="J38" s="256"/>
      <c r="K38" s="256"/>
      <c r="L38" s="256"/>
      <c r="M38" s="256"/>
      <c r="N38" s="256"/>
      <c r="O38" s="256"/>
      <c r="P38" s="256"/>
      <c r="Q38" s="256"/>
      <c r="R38" s="257"/>
      <c r="S38" s="50"/>
      <c r="T38" s="258" t="s">
        <v>225</v>
      </c>
      <c r="U38" s="259"/>
      <c r="V38" s="259"/>
      <c r="W38" s="259"/>
      <c r="X38" s="259"/>
      <c r="Y38" s="259"/>
      <c r="Z38" s="259"/>
      <c r="AA38" s="259"/>
      <c r="AB38" s="259"/>
      <c r="AC38" s="259"/>
      <c r="AD38" s="260"/>
    </row>
    <row r="39" spans="1:31" ht="60.05" customHeight="1" thickBot="1">
      <c r="A39" s="50"/>
      <c r="B39" s="57"/>
      <c r="C39" s="261" t="s">
        <v>240</v>
      </c>
      <c r="D39" s="261"/>
      <c r="E39" s="261"/>
      <c r="F39" s="261"/>
      <c r="G39" s="261"/>
      <c r="H39" s="261"/>
      <c r="I39" s="261"/>
      <c r="J39" s="261"/>
      <c r="K39" s="261"/>
      <c r="L39" s="261"/>
      <c r="M39" s="261"/>
      <c r="N39" s="261"/>
      <c r="O39" s="261"/>
      <c r="P39" s="261"/>
      <c r="Q39" s="261"/>
      <c r="R39" s="58"/>
      <c r="S39" s="50"/>
      <c r="T39" s="262" t="s">
        <v>227</v>
      </c>
      <c r="U39" s="263"/>
      <c r="V39" s="263"/>
      <c r="W39" s="263"/>
      <c r="X39" s="263"/>
      <c r="Y39" s="263"/>
      <c r="Z39" s="263"/>
      <c r="AA39" s="263"/>
      <c r="AB39" s="263"/>
      <c r="AC39" s="263"/>
      <c r="AD39" s="264"/>
    </row>
    <row r="40" spans="1:31" ht="15.05" customHeight="1">
      <c r="A40" s="50"/>
      <c r="B40" s="59"/>
      <c r="R40" s="60"/>
      <c r="S40" s="50"/>
      <c r="T40" s="61"/>
      <c r="U40" s="50"/>
      <c r="W40" s="54"/>
      <c r="X40" s="73" t="s">
        <v>228</v>
      </c>
      <c r="Y40" s="55"/>
      <c r="Z40" s="73" t="s">
        <v>228</v>
      </c>
      <c r="AA40" s="56"/>
      <c r="AC40" s="50"/>
      <c r="AD40" s="63"/>
    </row>
    <row r="41" spans="1:31" ht="15.05" customHeight="1">
      <c r="A41" s="50"/>
      <c r="B41" s="59"/>
      <c r="C41" s="1" t="s">
        <v>229</v>
      </c>
      <c r="D41" s="42"/>
      <c r="E41" s="64"/>
      <c r="F41" s="64"/>
      <c r="G41" s="64"/>
      <c r="H41" s="221"/>
      <c r="I41" s="221"/>
      <c r="J41" s="221"/>
      <c r="K41" s="221"/>
      <c r="L41" s="221"/>
      <c r="M41" s="221"/>
      <c r="N41" s="221"/>
      <c r="O41" s="221"/>
      <c r="P41" s="221"/>
      <c r="Q41" s="221"/>
      <c r="R41" s="60"/>
      <c r="S41" s="50"/>
      <c r="T41" s="61"/>
      <c r="U41" s="50"/>
      <c r="V41" s="50"/>
      <c r="W41" s="65" t="s">
        <v>230</v>
      </c>
      <c r="X41" s="65"/>
      <c r="Y41" s="65" t="s">
        <v>231</v>
      </c>
      <c r="Z41" s="65"/>
      <c r="AA41" s="65" t="s">
        <v>232</v>
      </c>
      <c r="AB41" s="50"/>
      <c r="AC41" s="50"/>
      <c r="AD41" s="63"/>
    </row>
    <row r="42" spans="1:31" ht="15.05" customHeight="1">
      <c r="A42" s="50"/>
      <c r="B42" s="59"/>
      <c r="C42" s="1" t="s">
        <v>233</v>
      </c>
      <c r="D42" s="42"/>
      <c r="E42" s="64"/>
      <c r="F42" s="221"/>
      <c r="G42" s="221"/>
      <c r="H42" s="221"/>
      <c r="I42" s="221"/>
      <c r="J42" s="221"/>
      <c r="K42" s="221"/>
      <c r="L42" s="221"/>
      <c r="M42" s="221"/>
      <c r="N42" s="221"/>
      <c r="O42" s="221"/>
      <c r="P42" s="221"/>
      <c r="Q42" s="221"/>
      <c r="R42" s="60"/>
      <c r="S42" s="50"/>
      <c r="T42" s="61"/>
      <c r="U42" s="242" t="s">
        <v>22</v>
      </c>
      <c r="V42" s="243"/>
      <c r="W42" s="243"/>
      <c r="X42" s="243"/>
      <c r="Y42" s="243"/>
      <c r="Z42" s="243"/>
      <c r="AA42" s="243"/>
      <c r="AB42" s="243"/>
      <c r="AC42" s="244"/>
      <c r="AD42" s="63"/>
    </row>
    <row r="43" spans="1:31" ht="15.05" customHeight="1">
      <c r="A43" s="50"/>
      <c r="B43" s="59"/>
      <c r="C43" s="1" t="s">
        <v>234</v>
      </c>
      <c r="D43" s="42"/>
      <c r="E43" s="64"/>
      <c r="F43" s="64"/>
      <c r="G43" s="222"/>
      <c r="H43" s="222"/>
      <c r="I43" s="222"/>
      <c r="J43" s="222"/>
      <c r="K43" s="222"/>
      <c r="L43" s="222"/>
      <c r="M43" s="222"/>
      <c r="N43" s="222"/>
      <c r="O43" s="222"/>
      <c r="P43" s="222"/>
      <c r="Q43" s="222"/>
      <c r="R43" s="60"/>
      <c r="S43" s="50"/>
      <c r="T43" s="61"/>
      <c r="U43" s="246"/>
      <c r="V43" s="247"/>
      <c r="W43" s="247"/>
      <c r="X43" s="247"/>
      <c r="Y43" s="247"/>
      <c r="Z43" s="247"/>
      <c r="AA43" s="247"/>
      <c r="AB43" s="247"/>
      <c r="AC43" s="248"/>
      <c r="AD43" s="63"/>
    </row>
    <row r="44" spans="1:31" ht="15.05" customHeight="1">
      <c r="A44" s="50"/>
      <c r="B44" s="59"/>
      <c r="C44" s="1" t="s">
        <v>235</v>
      </c>
      <c r="D44" s="42"/>
      <c r="E44" s="42"/>
      <c r="F44" s="64"/>
      <c r="G44" s="64"/>
      <c r="H44" s="222"/>
      <c r="I44" s="222"/>
      <c r="J44" s="222"/>
      <c r="K44" s="222"/>
      <c r="L44" s="222"/>
      <c r="M44" s="222"/>
      <c r="N44" s="222"/>
      <c r="O44" s="222"/>
      <c r="P44" s="222"/>
      <c r="Q44" s="222"/>
      <c r="R44" s="60"/>
      <c r="S44" s="50"/>
      <c r="T44" s="61"/>
      <c r="U44" s="249"/>
      <c r="V44" s="250"/>
      <c r="W44" s="250"/>
      <c r="X44" s="250"/>
      <c r="Y44" s="250"/>
      <c r="Z44" s="250"/>
      <c r="AA44" s="250"/>
      <c r="AB44" s="250"/>
      <c r="AC44" s="251"/>
      <c r="AD44" s="63"/>
    </row>
    <row r="45" spans="1:31" ht="15.05" customHeight="1">
      <c r="A45" s="50"/>
      <c r="B45" s="59"/>
      <c r="C45" s="1" t="s">
        <v>236</v>
      </c>
      <c r="D45" s="42"/>
      <c r="E45" s="42"/>
      <c r="F45" s="64"/>
      <c r="G45" s="64"/>
      <c r="H45" s="222"/>
      <c r="I45" s="222"/>
      <c r="J45" s="222"/>
      <c r="K45" s="222"/>
      <c r="L45" s="222"/>
      <c r="M45" s="222"/>
      <c r="N45" s="222"/>
      <c r="O45" s="222"/>
      <c r="P45" s="222"/>
      <c r="Q45" s="222"/>
      <c r="R45" s="60"/>
      <c r="S45" s="50"/>
      <c r="T45" s="61"/>
      <c r="U45" s="249"/>
      <c r="V45" s="250"/>
      <c r="W45" s="250"/>
      <c r="X45" s="250"/>
      <c r="Y45" s="250"/>
      <c r="Z45" s="250"/>
      <c r="AA45" s="250"/>
      <c r="AB45" s="250"/>
      <c r="AC45" s="251"/>
      <c r="AD45" s="63"/>
    </row>
    <row r="46" spans="1:31" ht="15.05" customHeight="1">
      <c r="A46" s="50"/>
      <c r="B46" s="59"/>
      <c r="C46" s="1" t="s">
        <v>21</v>
      </c>
      <c r="D46" s="64"/>
      <c r="E46" s="221"/>
      <c r="F46" s="221"/>
      <c r="G46" s="221"/>
      <c r="H46" s="221"/>
      <c r="I46" s="221"/>
      <c r="J46" s="221"/>
      <c r="K46" s="221"/>
      <c r="L46" s="221"/>
      <c r="M46" s="221"/>
      <c r="N46" s="221"/>
      <c r="O46" s="221"/>
      <c r="P46" s="221"/>
      <c r="Q46" s="221"/>
      <c r="R46" s="60"/>
      <c r="S46" s="50"/>
      <c r="T46" s="61"/>
      <c r="U46" s="249"/>
      <c r="V46" s="250"/>
      <c r="W46" s="250"/>
      <c r="X46" s="250"/>
      <c r="Y46" s="250"/>
      <c r="Z46" s="250"/>
      <c r="AA46" s="250"/>
      <c r="AB46" s="250"/>
      <c r="AC46" s="251"/>
      <c r="AD46" s="63"/>
    </row>
    <row r="47" spans="1:31" ht="15.05" customHeight="1">
      <c r="B47" s="59"/>
      <c r="C47" s="1" t="s">
        <v>19</v>
      </c>
      <c r="D47" s="64"/>
      <c r="E47" s="64"/>
      <c r="F47" s="222"/>
      <c r="G47" s="222"/>
      <c r="H47" s="222"/>
      <c r="I47" s="222"/>
      <c r="J47" s="222"/>
      <c r="K47" s="222"/>
      <c r="L47" s="222"/>
      <c r="M47" s="222"/>
      <c r="N47" s="222"/>
      <c r="O47" s="222"/>
      <c r="P47" s="222"/>
      <c r="Q47" s="222"/>
      <c r="R47" s="60"/>
      <c r="S47" s="50"/>
      <c r="T47" s="61"/>
      <c r="U47" s="249"/>
      <c r="V47" s="250"/>
      <c r="W47" s="250"/>
      <c r="X47" s="250"/>
      <c r="Y47" s="250"/>
      <c r="Z47" s="250"/>
      <c r="AA47" s="250"/>
      <c r="AB47" s="250"/>
      <c r="AC47" s="251"/>
      <c r="AD47" s="63"/>
    </row>
    <row r="48" spans="1:31" ht="15.05" customHeight="1">
      <c r="B48" s="59"/>
      <c r="C48" s="1" t="s">
        <v>18</v>
      </c>
      <c r="D48" s="42"/>
      <c r="E48" s="42"/>
      <c r="F48" s="66"/>
      <c r="G48" s="66"/>
      <c r="H48" s="222"/>
      <c r="I48" s="222"/>
      <c r="J48" s="222"/>
      <c r="K48" s="222"/>
      <c r="L48" s="222"/>
      <c r="M48" s="222"/>
      <c r="N48" s="222"/>
      <c r="O48" s="222"/>
      <c r="P48" s="222"/>
      <c r="Q48" s="222"/>
      <c r="R48" s="60"/>
      <c r="S48" s="50"/>
      <c r="T48" s="61"/>
      <c r="U48" s="252"/>
      <c r="V48" s="253"/>
      <c r="W48" s="253"/>
      <c r="X48" s="253"/>
      <c r="Y48" s="253"/>
      <c r="Z48" s="253"/>
      <c r="AA48" s="253"/>
      <c r="AB48" s="253"/>
      <c r="AC48" s="254"/>
      <c r="AD48" s="63"/>
    </row>
    <row r="49" spans="2:30" ht="15.05" customHeight="1" thickBot="1">
      <c r="B49" s="67"/>
      <c r="C49" s="68"/>
      <c r="D49" s="68"/>
      <c r="E49" s="68"/>
      <c r="F49" s="68"/>
      <c r="G49" s="68"/>
      <c r="H49" s="68"/>
      <c r="I49" s="68"/>
      <c r="J49" s="68"/>
      <c r="K49" s="68"/>
      <c r="L49" s="68"/>
      <c r="M49" s="68"/>
      <c r="N49" s="68"/>
      <c r="O49" s="68"/>
      <c r="P49" s="68"/>
      <c r="Q49" s="68"/>
      <c r="R49" s="69"/>
      <c r="S49" s="50"/>
      <c r="T49" s="70"/>
      <c r="U49" s="71"/>
      <c r="V49" s="71"/>
      <c r="W49" s="71"/>
      <c r="X49" s="71"/>
      <c r="Y49" s="71"/>
      <c r="Z49" s="71"/>
      <c r="AA49" s="71"/>
      <c r="AB49" s="71"/>
      <c r="AC49" s="71"/>
      <c r="AD49" s="72"/>
    </row>
    <row r="50" spans="2:30" ht="15.75" thickBot="1">
      <c r="S50" s="50"/>
    </row>
    <row r="51" spans="2:30">
      <c r="B51" s="74"/>
      <c r="C51" s="75" t="s">
        <v>23</v>
      </c>
      <c r="D51" s="75"/>
      <c r="E51" s="75"/>
      <c r="F51" s="75"/>
      <c r="G51" s="75"/>
      <c r="H51" s="75"/>
      <c r="I51" s="75"/>
      <c r="J51" s="75"/>
      <c r="K51" s="75"/>
      <c r="L51" s="75"/>
      <c r="M51" s="75"/>
      <c r="N51" s="75"/>
      <c r="O51" s="75"/>
      <c r="P51" s="75"/>
      <c r="Q51" s="75"/>
      <c r="R51" s="75"/>
      <c r="S51" s="76"/>
      <c r="T51" s="75"/>
      <c r="U51" s="75"/>
      <c r="V51" s="75"/>
      <c r="W51" s="75"/>
      <c r="X51" s="75"/>
      <c r="Y51" s="75"/>
      <c r="Z51" s="75"/>
      <c r="AA51" s="75"/>
      <c r="AB51" s="75"/>
      <c r="AC51" s="75"/>
      <c r="AD51" s="77"/>
    </row>
    <row r="52" spans="2:30" ht="60.05" customHeight="1" thickBot="1">
      <c r="B52" s="78"/>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79"/>
    </row>
    <row r="53" spans="2:30" ht="15.05" customHeight="1"/>
    <row r="54" spans="2:30" ht="15.05" customHeight="1"/>
    <row r="55" spans="2:30" ht="15.05" customHeight="1"/>
    <row r="56" spans="2:30" ht="15.05" customHeight="1"/>
    <row r="57" spans="2:30" ht="15.05" customHeight="1"/>
    <row r="58" spans="2:30" ht="15.05" customHeight="1"/>
  </sheetData>
  <sheetProtection algorithmName="SHA-512" hashValue="H69xh5Bz2RsZOfIvYBh12HR2BS92tt6bvV7ZFwkFm0YU7zjjvVRqiQEk0QjON3+wH68xbzph2+TukjpMUO47bg==" saltValue="BzW8W8jbwIhZKZrVnxPopg==" spinCount="100000" sheet="1" objects="1" scenarios="1"/>
  <mergeCells count="50">
    <mergeCell ref="F16:Q16"/>
    <mergeCell ref="U16:AC16"/>
    <mergeCell ref="G17:Q17"/>
    <mergeCell ref="U17:AC22"/>
    <mergeCell ref="F29:Q29"/>
    <mergeCell ref="U29:AC29"/>
    <mergeCell ref="H18:Q18"/>
    <mergeCell ref="H19:Q19"/>
    <mergeCell ref="E20:Q20"/>
    <mergeCell ref="F21:Q21"/>
    <mergeCell ref="H22:Q22"/>
    <mergeCell ref="B25:R25"/>
    <mergeCell ref="T25:AD25"/>
    <mergeCell ref="C26:Q26"/>
    <mergeCell ref="T26:AD26"/>
    <mergeCell ref="H28:Q28"/>
    <mergeCell ref="B10:L10"/>
    <mergeCell ref="B1:AD1"/>
    <mergeCell ref="B3:AD3"/>
    <mergeCell ref="B5:AD5"/>
    <mergeCell ref="B7:AD7"/>
    <mergeCell ref="AA9:AD9"/>
    <mergeCell ref="N10:O10"/>
    <mergeCell ref="B12:R12"/>
    <mergeCell ref="T12:AD12"/>
    <mergeCell ref="C13:Q13"/>
    <mergeCell ref="T13:AD13"/>
    <mergeCell ref="H15:Q15"/>
    <mergeCell ref="E33:Q33"/>
    <mergeCell ref="G30:Q30"/>
    <mergeCell ref="U30:AC35"/>
    <mergeCell ref="H31:Q31"/>
    <mergeCell ref="H32:Q32"/>
    <mergeCell ref="F34:Q34"/>
    <mergeCell ref="H35:Q35"/>
    <mergeCell ref="B38:R38"/>
    <mergeCell ref="T38:AD38"/>
    <mergeCell ref="C39:Q39"/>
    <mergeCell ref="T39:AD39"/>
    <mergeCell ref="H41:Q41"/>
    <mergeCell ref="F42:Q42"/>
    <mergeCell ref="U42:AC42"/>
    <mergeCell ref="C52:AC52"/>
    <mergeCell ref="G43:Q43"/>
    <mergeCell ref="U43:AC48"/>
    <mergeCell ref="H44:Q44"/>
    <mergeCell ref="H45:Q45"/>
    <mergeCell ref="E46:Q46"/>
    <mergeCell ref="F47:Q47"/>
    <mergeCell ref="H48:Q48"/>
  </mergeCells>
  <hyperlinks>
    <hyperlink ref="AA9:AD9" location="Índice!B13" display="Índice"/>
  </hyperlinks>
  <pageMargins left="0.70866141732283472" right="0.70866141732283472" top="0.74803149606299213" bottom="0.74803149606299213" header="0.31496062992125984" footer="0.31496062992125984"/>
  <pageSetup scale="75" orientation="portrait" r:id="rId1"/>
  <headerFooter>
    <oddHeader>&amp;CMódulo 1 Sección XV
Informantes</oddHeader>
    <oddFooter>&amp;LCenso Nacional de Gobiernos Estatales 2021&amp;R&amp;P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E57"/>
  <sheetViews>
    <sheetView showGridLines="0" view="pageBreakPreview" zoomScale="120" zoomScaleNormal="100" zoomScaleSheetLayoutView="120" workbookViewId="0"/>
  </sheetViews>
  <sheetFormatPr baseColWidth="10" defaultColWidth="0" defaultRowHeight="15.05" customHeight="1" zeroHeight="1"/>
  <cols>
    <col min="1" max="1" width="5.6640625" style="7" customWidth="1"/>
    <col min="2" max="30" width="3.6640625" style="7" customWidth="1"/>
    <col min="31" max="31" width="5.6640625" style="7" customWidth="1"/>
    <col min="32" max="16384" width="3.6640625" style="7" hidden="1"/>
  </cols>
  <sheetData>
    <row r="1" spans="1:30" ht="173.3" customHeight="1">
      <c r="B1" s="212" t="s">
        <v>188</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row>
    <row r="2" spans="1:3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row>
    <row r="3" spans="1:30" ht="45.2" customHeight="1">
      <c r="B3" s="265" t="s">
        <v>0</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row>
    <row r="4" spans="1:3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row>
    <row r="5" spans="1:30" ht="45.2" customHeight="1">
      <c r="B5" s="214" t="s">
        <v>187</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row>
    <row r="6" spans="1:3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row>
    <row r="7" spans="1:30" ht="45.2" customHeight="1">
      <c r="B7" s="265" t="s">
        <v>276</v>
      </c>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row>
    <row r="8" spans="1:30" ht="15.05" customHeight="1">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row>
    <row r="9" spans="1:30" ht="15.05" customHeight="1" thickBot="1">
      <c r="B9" s="10" t="s">
        <v>189</v>
      </c>
      <c r="C9" s="11"/>
      <c r="D9" s="11"/>
      <c r="E9" s="11"/>
      <c r="F9" s="11"/>
      <c r="G9" s="11"/>
      <c r="H9" s="11"/>
      <c r="I9" s="11"/>
      <c r="J9" s="11"/>
      <c r="K9" s="11"/>
      <c r="L9" s="11"/>
      <c r="M9" s="11"/>
      <c r="N9" s="10" t="s">
        <v>190</v>
      </c>
      <c r="O9" s="11"/>
      <c r="P9" s="50"/>
      <c r="Q9" s="50"/>
      <c r="R9" s="50"/>
      <c r="S9" s="50"/>
      <c r="T9" s="50"/>
      <c r="U9" s="50"/>
      <c r="V9" s="50"/>
      <c r="W9" s="50"/>
      <c r="X9" s="50"/>
      <c r="Y9" s="50"/>
      <c r="Z9" s="50"/>
      <c r="AA9" s="238" t="s">
        <v>1</v>
      </c>
      <c r="AB9" s="238"/>
      <c r="AC9" s="238"/>
      <c r="AD9" s="238"/>
    </row>
    <row r="10" spans="1:30" ht="15.75" thickBot="1">
      <c r="B10" s="219" t="str">
        <f>IF(Índice!$B$9="", "", Índice!$B$9)</f>
        <v>Veracruz de Ignacio de la Llave</v>
      </c>
      <c r="C10" s="239"/>
      <c r="D10" s="239"/>
      <c r="E10" s="239"/>
      <c r="F10" s="239"/>
      <c r="G10" s="239"/>
      <c r="H10" s="239"/>
      <c r="I10" s="239"/>
      <c r="J10" s="239"/>
      <c r="K10" s="239"/>
      <c r="L10" s="220"/>
      <c r="M10" s="12"/>
      <c r="N10" s="219" t="str">
        <f>IF(Índice!$N$9="", "", Índice!$N$9)</f>
        <v>230</v>
      </c>
      <c r="O10" s="220"/>
      <c r="P10" s="50"/>
      <c r="Q10" s="50"/>
      <c r="R10" s="50"/>
      <c r="S10" s="50"/>
      <c r="T10" s="50"/>
      <c r="U10" s="50"/>
      <c r="V10" s="50"/>
      <c r="W10" s="50"/>
      <c r="X10" s="50"/>
      <c r="Y10" s="50"/>
      <c r="Z10" s="50"/>
      <c r="AA10" s="50"/>
      <c r="AB10" s="50"/>
      <c r="AC10" s="50"/>
      <c r="AD10" s="50"/>
    </row>
    <row r="11" spans="1:30" ht="15.05" customHeight="1" thickBot="1"/>
    <row r="12" spans="1:30" ht="15.75" thickBot="1">
      <c r="B12" s="273" t="s">
        <v>241</v>
      </c>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5"/>
    </row>
    <row r="13" spans="1:30" ht="24.05" customHeight="1">
      <c r="B13" s="276" t="s">
        <v>242</v>
      </c>
      <c r="C13" s="279" t="s">
        <v>243</v>
      </c>
      <c r="D13" s="279"/>
      <c r="E13" s="279"/>
      <c r="F13" s="279" t="s">
        <v>244</v>
      </c>
      <c r="G13" s="279"/>
      <c r="H13" s="279"/>
      <c r="I13" s="279" t="s">
        <v>245</v>
      </c>
      <c r="J13" s="279"/>
      <c r="K13" s="279"/>
      <c r="L13" s="279" t="s">
        <v>246</v>
      </c>
      <c r="M13" s="279"/>
      <c r="N13" s="279"/>
      <c r="O13" s="279" t="s">
        <v>247</v>
      </c>
      <c r="P13" s="279"/>
      <c r="Q13" s="279"/>
      <c r="R13" s="279"/>
      <c r="S13" s="279" t="s">
        <v>248</v>
      </c>
      <c r="T13" s="279"/>
      <c r="U13" s="279"/>
      <c r="V13" s="279" t="s">
        <v>249</v>
      </c>
      <c r="W13" s="279"/>
      <c r="X13" s="279"/>
      <c r="Y13" s="279" t="s">
        <v>250</v>
      </c>
      <c r="Z13" s="279"/>
      <c r="AA13" s="279"/>
      <c r="AB13" s="279"/>
      <c r="AC13" s="279"/>
      <c r="AD13" s="284"/>
    </row>
    <row r="14" spans="1:30" ht="15.05" customHeight="1">
      <c r="B14" s="277"/>
      <c r="C14" s="280"/>
      <c r="D14" s="280"/>
      <c r="E14" s="280"/>
      <c r="F14" s="280"/>
      <c r="G14" s="280"/>
      <c r="H14" s="280"/>
      <c r="I14" s="280"/>
      <c r="J14" s="280"/>
      <c r="K14" s="280"/>
      <c r="L14" s="280"/>
      <c r="M14" s="280"/>
      <c r="N14" s="280"/>
      <c r="O14" s="280"/>
      <c r="P14" s="280"/>
      <c r="Q14" s="280"/>
      <c r="R14" s="280"/>
      <c r="S14" s="280"/>
      <c r="T14" s="280"/>
      <c r="U14" s="280"/>
      <c r="V14" s="280"/>
      <c r="W14" s="280"/>
      <c r="X14" s="280"/>
      <c r="Y14" s="280" t="s">
        <v>251</v>
      </c>
      <c r="Z14" s="280"/>
      <c r="AA14" s="280"/>
      <c r="AB14" s="280" t="s">
        <v>252</v>
      </c>
      <c r="AC14" s="280"/>
      <c r="AD14" s="285"/>
    </row>
    <row r="15" spans="1:30" ht="114.05" customHeight="1">
      <c r="A15" s="80"/>
      <c r="B15" s="278"/>
      <c r="C15" s="281" t="s">
        <v>253</v>
      </c>
      <c r="D15" s="281"/>
      <c r="E15" s="281"/>
      <c r="F15" s="281"/>
      <c r="G15" s="281"/>
      <c r="H15" s="281"/>
      <c r="I15" s="281"/>
      <c r="J15" s="281"/>
      <c r="K15" s="281"/>
      <c r="L15" s="281" t="s">
        <v>254</v>
      </c>
      <c r="M15" s="281"/>
      <c r="N15" s="281"/>
      <c r="O15" s="281" t="s">
        <v>255</v>
      </c>
      <c r="P15" s="282"/>
      <c r="Q15" s="282"/>
      <c r="R15" s="282"/>
      <c r="S15" s="281" t="s">
        <v>256</v>
      </c>
      <c r="T15" s="281"/>
      <c r="U15" s="281"/>
      <c r="V15" s="281" t="s">
        <v>257</v>
      </c>
      <c r="W15" s="281"/>
      <c r="X15" s="281"/>
      <c r="Y15" s="281" t="s">
        <v>258</v>
      </c>
      <c r="Z15" s="281"/>
      <c r="AA15" s="281"/>
      <c r="AB15" s="281" t="s">
        <v>259</v>
      </c>
      <c r="AC15" s="282"/>
      <c r="AD15" s="283"/>
    </row>
    <row r="16" spans="1:30" ht="36" customHeight="1">
      <c r="B16" s="81" t="s">
        <v>260</v>
      </c>
      <c r="C16" s="286" t="s">
        <v>261</v>
      </c>
      <c r="D16" s="286"/>
      <c r="E16" s="286"/>
      <c r="F16" s="286" t="s">
        <v>262</v>
      </c>
      <c r="G16" s="286"/>
      <c r="H16" s="286"/>
      <c r="I16" s="286" t="s">
        <v>263</v>
      </c>
      <c r="J16" s="286"/>
      <c r="K16" s="286"/>
      <c r="L16" s="286" t="s">
        <v>264</v>
      </c>
      <c r="M16" s="286"/>
      <c r="N16" s="286"/>
      <c r="O16" s="286" t="s">
        <v>265</v>
      </c>
      <c r="P16" s="287"/>
      <c r="Q16" s="287"/>
      <c r="R16" s="287"/>
      <c r="S16" s="286" t="s">
        <v>266</v>
      </c>
      <c r="T16" s="288"/>
      <c r="U16" s="288"/>
      <c r="V16" s="289" t="s">
        <v>267</v>
      </c>
      <c r="W16" s="290"/>
      <c r="X16" s="290"/>
      <c r="Y16" s="286" t="s">
        <v>268</v>
      </c>
      <c r="Z16" s="286"/>
      <c r="AA16" s="286"/>
      <c r="AB16" s="286" t="s">
        <v>269</v>
      </c>
      <c r="AC16" s="291"/>
      <c r="AD16" s="292"/>
    </row>
    <row r="17" spans="1:30" ht="15.05" customHeight="1">
      <c r="B17" s="82" t="s">
        <v>60</v>
      </c>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9"/>
    </row>
    <row r="18" spans="1:30" ht="15.05" customHeight="1">
      <c r="B18" s="82" t="s">
        <v>61</v>
      </c>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9"/>
    </row>
    <row r="19" spans="1:30" ht="15.05" customHeight="1">
      <c r="B19" s="82" t="s">
        <v>62</v>
      </c>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9"/>
    </row>
    <row r="20" spans="1:30" ht="15.05" customHeight="1">
      <c r="B20" s="82" t="s">
        <v>63</v>
      </c>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9"/>
    </row>
    <row r="21" spans="1:30" ht="15.05" customHeight="1">
      <c r="B21" s="82" t="s">
        <v>64</v>
      </c>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9"/>
    </row>
    <row r="22" spans="1:30" ht="15.05" customHeight="1">
      <c r="B22" s="82" t="s">
        <v>65</v>
      </c>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9"/>
    </row>
    <row r="23" spans="1:30" ht="15.05" customHeight="1">
      <c r="B23" s="82" t="s">
        <v>66</v>
      </c>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9"/>
    </row>
    <row r="24" spans="1:30" ht="15.05" customHeight="1">
      <c r="B24" s="82" t="s">
        <v>67</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9"/>
    </row>
    <row r="25" spans="1:30" ht="15.05" customHeight="1">
      <c r="B25" s="82" t="s">
        <v>68</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9"/>
    </row>
    <row r="26" spans="1:30" ht="15.05" customHeight="1">
      <c r="A26" s="80"/>
      <c r="B26" s="82" t="s">
        <v>69</v>
      </c>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9"/>
    </row>
    <row r="27" spans="1:30" ht="15.05" customHeight="1">
      <c r="B27" s="82" t="s">
        <v>70</v>
      </c>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9"/>
    </row>
    <row r="28" spans="1:30" ht="15.05" customHeight="1">
      <c r="B28" s="82" t="s">
        <v>71</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9"/>
    </row>
    <row r="29" spans="1:30" ht="15.05" customHeight="1">
      <c r="B29" s="82" t="s">
        <v>72</v>
      </c>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9"/>
    </row>
    <row r="30" spans="1:30" ht="15.05" customHeight="1">
      <c r="B30" s="82" t="s">
        <v>73</v>
      </c>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9"/>
    </row>
    <row r="31" spans="1:30" ht="15.05" customHeight="1">
      <c r="B31" s="82" t="s">
        <v>74</v>
      </c>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9"/>
    </row>
    <row r="32" spans="1:30" ht="15.05" customHeight="1">
      <c r="B32" s="82" t="s">
        <v>75</v>
      </c>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9"/>
    </row>
    <row r="33" spans="1:30" ht="15.05" customHeight="1">
      <c r="B33" s="82" t="s">
        <v>76</v>
      </c>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9"/>
    </row>
    <row r="34" spans="1:30" ht="15.05" customHeight="1">
      <c r="B34" s="82" t="s">
        <v>77</v>
      </c>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9"/>
    </row>
    <row r="35" spans="1:30" ht="15.05" customHeight="1">
      <c r="B35" s="82" t="s">
        <v>78</v>
      </c>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9"/>
    </row>
    <row r="36" spans="1:30" ht="15.05" customHeight="1">
      <c r="B36" s="82" t="s">
        <v>79</v>
      </c>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9"/>
    </row>
    <row r="37" spans="1:30" ht="15.05" customHeight="1">
      <c r="A37" s="80"/>
      <c r="B37" s="82" t="s">
        <v>80</v>
      </c>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9"/>
    </row>
    <row r="38" spans="1:30" ht="15.05" customHeight="1">
      <c r="B38" s="82" t="s">
        <v>81</v>
      </c>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9"/>
    </row>
    <row r="39" spans="1:30" ht="15.05" customHeight="1">
      <c r="B39" s="82" t="s">
        <v>82</v>
      </c>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9"/>
    </row>
    <row r="40" spans="1:30" ht="15.05" customHeight="1">
      <c r="B40" s="82" t="s">
        <v>83</v>
      </c>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9"/>
    </row>
    <row r="41" spans="1:30" ht="15.05" customHeight="1">
      <c r="B41" s="82" t="s">
        <v>84</v>
      </c>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9"/>
    </row>
    <row r="42" spans="1:30" ht="15.05" customHeight="1">
      <c r="B42" s="82" t="s">
        <v>85</v>
      </c>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9"/>
    </row>
    <row r="43" spans="1:30" ht="15.05" customHeight="1">
      <c r="B43" s="82" t="s">
        <v>86</v>
      </c>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9"/>
    </row>
    <row r="44" spans="1:30" ht="15.05" customHeight="1">
      <c r="B44" s="82" t="s">
        <v>87</v>
      </c>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9"/>
    </row>
    <row r="45" spans="1:30" ht="15.05" customHeight="1">
      <c r="B45" s="82" t="s">
        <v>88</v>
      </c>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9"/>
    </row>
    <row r="46" spans="1:30" ht="15.05" customHeight="1">
      <c r="B46" s="82" t="s">
        <v>89</v>
      </c>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9"/>
    </row>
    <row r="47" spans="1:30" ht="15.05" customHeight="1">
      <c r="B47" s="82" t="s">
        <v>90</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9"/>
    </row>
    <row r="48" spans="1:30" ht="15.05" customHeight="1">
      <c r="A48" s="80"/>
      <c r="B48" s="82" t="s">
        <v>91</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9"/>
    </row>
    <row r="49" spans="2:30" ht="15.05" customHeight="1">
      <c r="B49" s="82" t="s">
        <v>92</v>
      </c>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9"/>
    </row>
    <row r="50" spans="2:30" ht="15.05" customHeight="1">
      <c r="B50" s="82" t="s">
        <v>93</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9"/>
    </row>
    <row r="51" spans="2:30" ht="15.05" customHeight="1" thickBot="1">
      <c r="B51" s="83" t="s">
        <v>94</v>
      </c>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1"/>
    </row>
    <row r="52" spans="2:30" ht="15.05" customHeight="1"/>
    <row r="53" spans="2:30" ht="15.05" customHeight="1"/>
    <row r="54" spans="2:30" ht="15.05" customHeight="1"/>
    <row r="55" spans="2:30" ht="15.05" customHeight="1"/>
    <row r="56" spans="2:30" ht="15.05" customHeight="1"/>
    <row r="57" spans="2:30" ht="15.05" customHeight="1"/>
  </sheetData>
  <sheetProtection algorithmName="SHA-512" hashValue="LMZ36jl5OdD5aXZxQxCDxNCjnJoBze38qZDzmeUYfiOtYbfn1jedAzHE7L/7MGiDk195gF1pmQL6kp30wypy/w==" saltValue="KFXkmamt2azaLrYot+5jZQ==" spinCount="100000" sheet="1" objects="1" scenarios="1"/>
  <mergeCells count="350">
    <mergeCell ref="C33:E33"/>
    <mergeCell ref="F33:H33"/>
    <mergeCell ref="I33:K33"/>
    <mergeCell ref="L33:N33"/>
    <mergeCell ref="L13:N14"/>
    <mergeCell ref="O13:R14"/>
    <mergeCell ref="S13:U14"/>
    <mergeCell ref="V13:X14"/>
    <mergeCell ref="Y13:AD13"/>
    <mergeCell ref="Y14:AA14"/>
    <mergeCell ref="AB14:AD14"/>
    <mergeCell ref="C16:E16"/>
    <mergeCell ref="F16:H16"/>
    <mergeCell ref="I16:K16"/>
    <mergeCell ref="L16:N16"/>
    <mergeCell ref="O16:R16"/>
    <mergeCell ref="S16:U16"/>
    <mergeCell ref="V16:X16"/>
    <mergeCell ref="Y16:AA16"/>
    <mergeCell ref="AB16:AD16"/>
    <mergeCell ref="S17:U17"/>
    <mergeCell ref="V17:X17"/>
    <mergeCell ref="Y17:AA17"/>
    <mergeCell ref="AB17:AD17"/>
    <mergeCell ref="B10:L10"/>
    <mergeCell ref="B1:AD1"/>
    <mergeCell ref="B3:AD3"/>
    <mergeCell ref="B5:AD5"/>
    <mergeCell ref="B7:AD7"/>
    <mergeCell ref="AA9:AD9"/>
    <mergeCell ref="B12:AD12"/>
    <mergeCell ref="B13:B15"/>
    <mergeCell ref="C13:E14"/>
    <mergeCell ref="F13:H14"/>
    <mergeCell ref="I13:K14"/>
    <mergeCell ref="Y15:AA15"/>
    <mergeCell ref="AB15:AD15"/>
    <mergeCell ref="C15:K15"/>
    <mergeCell ref="L15:N15"/>
    <mergeCell ref="O15:R15"/>
    <mergeCell ref="S15:U15"/>
    <mergeCell ref="V15:X15"/>
    <mergeCell ref="N10:O10"/>
    <mergeCell ref="C17:E17"/>
    <mergeCell ref="F17:H17"/>
    <mergeCell ref="I17:K17"/>
    <mergeCell ref="L17:N17"/>
    <mergeCell ref="O17:R17"/>
    <mergeCell ref="S19:U19"/>
    <mergeCell ref="V19:X19"/>
    <mergeCell ref="Y19:AA19"/>
    <mergeCell ref="AB19:AD19"/>
    <mergeCell ref="C19:E19"/>
    <mergeCell ref="F19:H19"/>
    <mergeCell ref="I19:K19"/>
    <mergeCell ref="L19:N19"/>
    <mergeCell ref="O19:R19"/>
    <mergeCell ref="C18:E18"/>
    <mergeCell ref="F18:H18"/>
    <mergeCell ref="I18:K18"/>
    <mergeCell ref="L18:N18"/>
    <mergeCell ref="O18:R18"/>
    <mergeCell ref="S18:U18"/>
    <mergeCell ref="V18:X18"/>
    <mergeCell ref="Y18:AA18"/>
    <mergeCell ref="AB18:AD18"/>
    <mergeCell ref="C20:E20"/>
    <mergeCell ref="F20:H20"/>
    <mergeCell ref="I20:K20"/>
    <mergeCell ref="L20:N20"/>
    <mergeCell ref="O20:R20"/>
    <mergeCell ref="S20:U20"/>
    <mergeCell ref="V20:X20"/>
    <mergeCell ref="Y20:AA20"/>
    <mergeCell ref="AB20:AD20"/>
    <mergeCell ref="S21:U21"/>
    <mergeCell ref="V21:X21"/>
    <mergeCell ref="Y21:AA21"/>
    <mergeCell ref="AB21:AD21"/>
    <mergeCell ref="C22:E22"/>
    <mergeCell ref="F22:H22"/>
    <mergeCell ref="I22:K22"/>
    <mergeCell ref="L22:N22"/>
    <mergeCell ref="O22:R22"/>
    <mergeCell ref="S22:U22"/>
    <mergeCell ref="V22:X22"/>
    <mergeCell ref="Y22:AA22"/>
    <mergeCell ref="AB22:AD22"/>
    <mergeCell ref="C21:E21"/>
    <mergeCell ref="F21:H21"/>
    <mergeCell ref="I21:K21"/>
    <mergeCell ref="L21:N21"/>
    <mergeCell ref="O21:R21"/>
    <mergeCell ref="S23:U23"/>
    <mergeCell ref="V23:X23"/>
    <mergeCell ref="Y23:AA23"/>
    <mergeCell ref="AB23:AD23"/>
    <mergeCell ref="C24:E24"/>
    <mergeCell ref="F24:H24"/>
    <mergeCell ref="I24:K24"/>
    <mergeCell ref="L24:N24"/>
    <mergeCell ref="O24:R24"/>
    <mergeCell ref="S24:U24"/>
    <mergeCell ref="V24:X24"/>
    <mergeCell ref="Y24:AA24"/>
    <mergeCell ref="AB24:AD24"/>
    <mergeCell ref="C23:E23"/>
    <mergeCell ref="F23:H23"/>
    <mergeCell ref="I23:K23"/>
    <mergeCell ref="L23:N23"/>
    <mergeCell ref="O23:R23"/>
    <mergeCell ref="S25:U25"/>
    <mergeCell ref="V25:X25"/>
    <mergeCell ref="Y25:AA25"/>
    <mergeCell ref="AB25:AD25"/>
    <mergeCell ref="C26:E26"/>
    <mergeCell ref="F26:H26"/>
    <mergeCell ref="I26:K26"/>
    <mergeCell ref="L26:N26"/>
    <mergeCell ref="O26:R26"/>
    <mergeCell ref="S26:U26"/>
    <mergeCell ref="V26:X26"/>
    <mergeCell ref="Y26:AA26"/>
    <mergeCell ref="AB26:AD26"/>
    <mergeCell ref="C25:E25"/>
    <mergeCell ref="F25:H25"/>
    <mergeCell ref="I25:K25"/>
    <mergeCell ref="L25:N25"/>
    <mergeCell ref="O25:R25"/>
    <mergeCell ref="S27:U27"/>
    <mergeCell ref="V27:X27"/>
    <mergeCell ref="Y27:AA27"/>
    <mergeCell ref="AB27:AD27"/>
    <mergeCell ref="C28:E28"/>
    <mergeCell ref="F28:H28"/>
    <mergeCell ref="I28:K28"/>
    <mergeCell ref="L28:N28"/>
    <mergeCell ref="O28:R28"/>
    <mergeCell ref="S28:U28"/>
    <mergeCell ref="V28:X28"/>
    <mergeCell ref="Y28:AA28"/>
    <mergeCell ref="AB28:AD28"/>
    <mergeCell ref="C27:E27"/>
    <mergeCell ref="F27:H27"/>
    <mergeCell ref="I27:K27"/>
    <mergeCell ref="L27:N27"/>
    <mergeCell ref="O27:R27"/>
    <mergeCell ref="C31:E31"/>
    <mergeCell ref="F31:H31"/>
    <mergeCell ref="I31:K31"/>
    <mergeCell ref="L31:N31"/>
    <mergeCell ref="O31:R31"/>
    <mergeCell ref="S29:U29"/>
    <mergeCell ref="V29:X29"/>
    <mergeCell ref="Y29:AA29"/>
    <mergeCell ref="AB29:AD29"/>
    <mergeCell ref="C30:E30"/>
    <mergeCell ref="F30:H30"/>
    <mergeCell ref="I30:K30"/>
    <mergeCell ref="L30:N30"/>
    <mergeCell ref="O30:R30"/>
    <mergeCell ref="S30:U30"/>
    <mergeCell ref="V30:X30"/>
    <mergeCell ref="Y30:AA30"/>
    <mergeCell ref="AB30:AD30"/>
    <mergeCell ref="C29:E29"/>
    <mergeCell ref="F29:H29"/>
    <mergeCell ref="I29:K29"/>
    <mergeCell ref="L29:N29"/>
    <mergeCell ref="O29:R29"/>
    <mergeCell ref="C32:E32"/>
    <mergeCell ref="F32:H32"/>
    <mergeCell ref="I32:K32"/>
    <mergeCell ref="L32:N32"/>
    <mergeCell ref="O32:R32"/>
    <mergeCell ref="S32:U32"/>
    <mergeCell ref="V32:X32"/>
    <mergeCell ref="Y32:AA32"/>
    <mergeCell ref="AB32:AD32"/>
    <mergeCell ref="O33:R33"/>
    <mergeCell ref="S33:U33"/>
    <mergeCell ref="V33:X33"/>
    <mergeCell ref="Y33:AA33"/>
    <mergeCell ref="AB33:AD33"/>
    <mergeCell ref="S31:U31"/>
    <mergeCell ref="V31:X31"/>
    <mergeCell ref="Y31:AA31"/>
    <mergeCell ref="AB31:AD31"/>
    <mergeCell ref="S34:U34"/>
    <mergeCell ref="V34:X34"/>
    <mergeCell ref="Y34:AA34"/>
    <mergeCell ref="AB34:AD34"/>
    <mergeCell ref="C35:E35"/>
    <mergeCell ref="F35:H35"/>
    <mergeCell ref="I35:K35"/>
    <mergeCell ref="L35:N35"/>
    <mergeCell ref="O35:R35"/>
    <mergeCell ref="S35:U35"/>
    <mergeCell ref="V35:X35"/>
    <mergeCell ref="Y35:AA35"/>
    <mergeCell ref="AB35:AD35"/>
    <mergeCell ref="C34:E34"/>
    <mergeCell ref="F34:H34"/>
    <mergeCell ref="I34:K34"/>
    <mergeCell ref="L34:N34"/>
    <mergeCell ref="O34:R34"/>
    <mergeCell ref="S36:U36"/>
    <mergeCell ref="V36:X36"/>
    <mergeCell ref="Y36:AA36"/>
    <mergeCell ref="AB36:AD36"/>
    <mergeCell ref="C37:E37"/>
    <mergeCell ref="F37:H37"/>
    <mergeCell ref="I37:K37"/>
    <mergeCell ref="L37:N37"/>
    <mergeCell ref="O37:R37"/>
    <mergeCell ref="S37:U37"/>
    <mergeCell ref="V37:X37"/>
    <mergeCell ref="Y37:AA37"/>
    <mergeCell ref="AB37:AD37"/>
    <mergeCell ref="C36:E36"/>
    <mergeCell ref="F36:H36"/>
    <mergeCell ref="I36:K36"/>
    <mergeCell ref="L36:N36"/>
    <mergeCell ref="O36:R36"/>
    <mergeCell ref="S38:U38"/>
    <mergeCell ref="V38:X38"/>
    <mergeCell ref="Y38:AA38"/>
    <mergeCell ref="AB38:AD38"/>
    <mergeCell ref="C39:E39"/>
    <mergeCell ref="F39:H39"/>
    <mergeCell ref="I39:K39"/>
    <mergeCell ref="L39:N39"/>
    <mergeCell ref="O39:R39"/>
    <mergeCell ref="S39:U39"/>
    <mergeCell ref="V39:X39"/>
    <mergeCell ref="Y39:AA39"/>
    <mergeCell ref="AB39:AD39"/>
    <mergeCell ref="C38:E38"/>
    <mergeCell ref="F38:H38"/>
    <mergeCell ref="I38:K38"/>
    <mergeCell ref="L38:N38"/>
    <mergeCell ref="O38:R38"/>
    <mergeCell ref="S40:U40"/>
    <mergeCell ref="V40:X40"/>
    <mergeCell ref="Y40:AA40"/>
    <mergeCell ref="AB40:AD40"/>
    <mergeCell ref="C41:E41"/>
    <mergeCell ref="F41:H41"/>
    <mergeCell ref="I41:K41"/>
    <mergeCell ref="L41:N41"/>
    <mergeCell ref="O41:R41"/>
    <mergeCell ref="S41:U41"/>
    <mergeCell ref="V41:X41"/>
    <mergeCell ref="Y41:AA41"/>
    <mergeCell ref="AB41:AD41"/>
    <mergeCell ref="C40:E40"/>
    <mergeCell ref="F40:H40"/>
    <mergeCell ref="I40:K40"/>
    <mergeCell ref="L40:N40"/>
    <mergeCell ref="O40:R40"/>
    <mergeCell ref="S42:U42"/>
    <mergeCell ref="V42:X42"/>
    <mergeCell ref="Y42:AA42"/>
    <mergeCell ref="AB42:AD42"/>
    <mergeCell ref="C43:E43"/>
    <mergeCell ref="F43:H43"/>
    <mergeCell ref="I43:K43"/>
    <mergeCell ref="L43:N43"/>
    <mergeCell ref="O43:R43"/>
    <mergeCell ref="S43:U43"/>
    <mergeCell ref="V43:X43"/>
    <mergeCell ref="Y43:AA43"/>
    <mergeCell ref="AB43:AD43"/>
    <mergeCell ref="C42:E42"/>
    <mergeCell ref="F42:H42"/>
    <mergeCell ref="I42:K42"/>
    <mergeCell ref="L42:N42"/>
    <mergeCell ref="O42:R42"/>
    <mergeCell ref="S44:U44"/>
    <mergeCell ref="V44:X44"/>
    <mergeCell ref="Y44:AA44"/>
    <mergeCell ref="AB44:AD44"/>
    <mergeCell ref="C45:E45"/>
    <mergeCell ref="F45:H45"/>
    <mergeCell ref="I45:K45"/>
    <mergeCell ref="L45:N45"/>
    <mergeCell ref="O45:R45"/>
    <mergeCell ref="S45:U45"/>
    <mergeCell ref="V45:X45"/>
    <mergeCell ref="Y45:AA45"/>
    <mergeCell ref="AB45:AD45"/>
    <mergeCell ref="C44:E44"/>
    <mergeCell ref="F44:H44"/>
    <mergeCell ref="I44:K44"/>
    <mergeCell ref="L44:N44"/>
    <mergeCell ref="O44:R44"/>
    <mergeCell ref="S46:U46"/>
    <mergeCell ref="V46:X46"/>
    <mergeCell ref="Y46:AA46"/>
    <mergeCell ref="AB46:AD46"/>
    <mergeCell ref="C47:E47"/>
    <mergeCell ref="F47:H47"/>
    <mergeCell ref="I47:K47"/>
    <mergeCell ref="L47:N47"/>
    <mergeCell ref="O47:R47"/>
    <mergeCell ref="S47:U47"/>
    <mergeCell ref="V47:X47"/>
    <mergeCell ref="Y47:AA47"/>
    <mergeCell ref="AB47:AD47"/>
    <mergeCell ref="C46:E46"/>
    <mergeCell ref="F46:H46"/>
    <mergeCell ref="I46:K46"/>
    <mergeCell ref="L46:N46"/>
    <mergeCell ref="O46:R46"/>
    <mergeCell ref="S48:U48"/>
    <mergeCell ref="V48:X48"/>
    <mergeCell ref="Y48:AA48"/>
    <mergeCell ref="AB48:AD48"/>
    <mergeCell ref="C49:E49"/>
    <mergeCell ref="F49:H49"/>
    <mergeCell ref="I49:K49"/>
    <mergeCell ref="L49:N49"/>
    <mergeCell ref="O49:R49"/>
    <mergeCell ref="S49:U49"/>
    <mergeCell ref="V49:X49"/>
    <mergeCell ref="Y49:AA49"/>
    <mergeCell ref="AB49:AD49"/>
    <mergeCell ref="C48:E48"/>
    <mergeCell ref="F48:H48"/>
    <mergeCell ref="I48:K48"/>
    <mergeCell ref="L48:N48"/>
    <mergeCell ref="O48:R48"/>
    <mergeCell ref="S50:U50"/>
    <mergeCell ref="V50:X50"/>
    <mergeCell ref="Y50:AA50"/>
    <mergeCell ref="AB50:AD50"/>
    <mergeCell ref="C51:E51"/>
    <mergeCell ref="F51:H51"/>
    <mergeCell ref="I51:K51"/>
    <mergeCell ref="L51:N51"/>
    <mergeCell ref="O51:R51"/>
    <mergeCell ref="S51:U51"/>
    <mergeCell ref="V51:X51"/>
    <mergeCell ref="Y51:AA51"/>
    <mergeCell ref="AB51:AD51"/>
    <mergeCell ref="C50:E50"/>
    <mergeCell ref="F50:H50"/>
    <mergeCell ref="I50:K50"/>
    <mergeCell ref="L50:N50"/>
    <mergeCell ref="O50:R50"/>
  </mergeCells>
  <hyperlinks>
    <hyperlink ref="V16" r:id="rId1"/>
    <hyperlink ref="AA9:AD9" location="Índice!B15" display="Índice"/>
  </hyperlinks>
  <pageMargins left="0.70866141732283472" right="0.70866141732283472" top="0.74803149606299213" bottom="0.74803149606299213" header="0.31496062992125984" footer="0.31496062992125984"/>
  <pageSetup scale="75" orientation="portrait" r:id="rId2"/>
  <headerFooter>
    <oddHeader>&amp;CMódulo 1 Sección XV
Participantes</oddHeader>
    <oddFooter>&amp;LCenso Nacional de Gobiernos Estatales 2021&amp;R&amp;P de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S1862"/>
  <sheetViews>
    <sheetView showGridLines="0" view="pageBreakPreview" zoomScale="120" zoomScaleNormal="100" zoomScaleSheetLayoutView="120" workbookViewId="0"/>
  </sheetViews>
  <sheetFormatPr baseColWidth="10" defaultColWidth="0" defaultRowHeight="15.05" customHeight="1" zeroHeight="1"/>
  <cols>
    <col min="1" max="1" width="5.6640625" style="7" customWidth="1"/>
    <col min="2" max="30" width="3.6640625" style="7" customWidth="1"/>
    <col min="31" max="31" width="5.6640625" style="7" customWidth="1"/>
    <col min="32" max="32" width="0.44140625" style="8" hidden="1" customWidth="1"/>
    <col min="33" max="45" width="0" style="110" hidden="1" customWidth="1"/>
    <col min="46" max="16384" width="5.6640625" style="110" hidden="1"/>
  </cols>
  <sheetData>
    <row r="1" spans="2:39" ht="173.3" customHeight="1">
      <c r="B1" s="212" t="s">
        <v>188</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F1" s="8" t="s">
        <v>572</v>
      </c>
      <c r="AG1" s="425" t="s">
        <v>569</v>
      </c>
      <c r="AH1" s="425"/>
      <c r="AI1" s="425"/>
      <c r="AJ1" s="425"/>
      <c r="AK1" s="425"/>
      <c r="AL1" s="425"/>
      <c r="AM1" s="425"/>
    </row>
    <row r="2" spans="2:39">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G2" s="86"/>
      <c r="AH2" s="88"/>
      <c r="AI2" s="111"/>
      <c r="AJ2" s="112"/>
      <c r="AK2" s="111"/>
      <c r="AL2" s="111"/>
      <c r="AM2" s="113"/>
    </row>
    <row r="3" spans="2:39" ht="45.2" customHeight="1">
      <c r="B3" s="265" t="s">
        <v>0</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G3" s="86" t="s">
        <v>568</v>
      </c>
      <c r="AH3" s="88">
        <v>1</v>
      </c>
      <c r="AI3" s="88">
        <v>1</v>
      </c>
      <c r="AJ3" s="90">
        <v>1</v>
      </c>
      <c r="AK3" s="90">
        <v>1</v>
      </c>
      <c r="AL3" s="90">
        <v>1</v>
      </c>
      <c r="AM3" s="90">
        <v>1</v>
      </c>
    </row>
    <row r="4" spans="2:39">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G4" s="87"/>
      <c r="AH4" s="88">
        <v>2</v>
      </c>
      <c r="AI4" s="88">
        <v>2</v>
      </c>
      <c r="AJ4" s="90">
        <v>2</v>
      </c>
      <c r="AK4" s="90">
        <v>2</v>
      </c>
      <c r="AL4" s="90">
        <v>2</v>
      </c>
      <c r="AM4" s="90">
        <v>2</v>
      </c>
    </row>
    <row r="5" spans="2:39" ht="45.2" customHeight="1">
      <c r="B5" s="214" t="s">
        <v>187</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G5" s="87"/>
      <c r="AH5" s="88">
        <v>9</v>
      </c>
      <c r="AI5" s="88">
        <v>3</v>
      </c>
      <c r="AJ5" s="90">
        <v>3</v>
      </c>
      <c r="AK5" s="90">
        <v>3</v>
      </c>
      <c r="AL5" s="90">
        <v>3</v>
      </c>
      <c r="AM5" s="90">
        <v>3</v>
      </c>
    </row>
    <row r="6" spans="2:39" ht="15.05" customHeight="1">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I6" s="88">
        <v>4</v>
      </c>
      <c r="AJ6" s="90">
        <v>4</v>
      </c>
      <c r="AK6" s="90">
        <v>4</v>
      </c>
      <c r="AL6" s="90">
        <v>4</v>
      </c>
      <c r="AM6" s="90">
        <v>4</v>
      </c>
    </row>
    <row r="7" spans="2:39" ht="15.05" customHeight="1" thickBot="1">
      <c r="B7" s="10" t="s">
        <v>189</v>
      </c>
      <c r="C7" s="11"/>
      <c r="D7" s="11"/>
      <c r="E7" s="11"/>
      <c r="F7" s="11"/>
      <c r="G7" s="11"/>
      <c r="H7" s="11"/>
      <c r="I7" s="11"/>
      <c r="J7" s="11"/>
      <c r="K7" s="11"/>
      <c r="L7" s="11"/>
      <c r="M7" s="11"/>
      <c r="N7" s="10" t="s">
        <v>190</v>
      </c>
      <c r="O7" s="11"/>
      <c r="P7" s="50"/>
      <c r="Q7" s="50"/>
      <c r="R7" s="50"/>
      <c r="S7" s="50"/>
      <c r="T7" s="50"/>
      <c r="U7" s="50"/>
      <c r="V7" s="50"/>
      <c r="W7" s="50"/>
      <c r="X7" s="50"/>
      <c r="Y7" s="50"/>
      <c r="Z7" s="50"/>
      <c r="AA7" s="238" t="s">
        <v>1</v>
      </c>
      <c r="AB7" s="238"/>
      <c r="AC7" s="238"/>
      <c r="AD7" s="238"/>
      <c r="AI7" s="88">
        <v>5</v>
      </c>
      <c r="AJ7" s="90">
        <v>8</v>
      </c>
      <c r="AK7" s="90">
        <v>5</v>
      </c>
      <c r="AL7" s="90">
        <v>5</v>
      </c>
      <c r="AM7" s="90">
        <v>5</v>
      </c>
    </row>
    <row r="8" spans="2:39" ht="15.05" customHeight="1" thickBot="1">
      <c r="B8" s="219" t="str">
        <f>IF(Índice!$B$9="", "", Índice!$B$9)</f>
        <v>Veracruz de Ignacio de la Llave</v>
      </c>
      <c r="C8" s="239"/>
      <c r="D8" s="239"/>
      <c r="E8" s="239"/>
      <c r="F8" s="239"/>
      <c r="G8" s="239"/>
      <c r="H8" s="239"/>
      <c r="I8" s="239"/>
      <c r="J8" s="239"/>
      <c r="K8" s="239"/>
      <c r="L8" s="220"/>
      <c r="M8" s="12"/>
      <c r="N8" s="219" t="str">
        <f>IF(Índice!$N$9="", "", Índice!$N$9)</f>
        <v>230</v>
      </c>
      <c r="O8" s="220"/>
      <c r="P8" s="50"/>
      <c r="Q8" s="50"/>
      <c r="R8" s="50"/>
      <c r="S8" s="50"/>
      <c r="T8" s="50"/>
      <c r="U8" s="50"/>
      <c r="V8" s="50"/>
      <c r="W8" s="50"/>
      <c r="X8" s="50"/>
      <c r="Y8" s="50"/>
      <c r="Z8" s="50"/>
      <c r="AA8" s="50"/>
      <c r="AB8" s="50"/>
      <c r="AC8" s="50"/>
      <c r="AD8" s="50"/>
      <c r="AI8" s="88">
        <v>9</v>
      </c>
      <c r="AJ8" s="90">
        <v>9</v>
      </c>
      <c r="AK8" s="90">
        <v>6</v>
      </c>
      <c r="AL8" s="90">
        <v>6</v>
      </c>
      <c r="AM8" s="90">
        <v>6</v>
      </c>
    </row>
    <row r="9" spans="2:39" ht="15.05" customHeight="1">
      <c r="AI9" s="89"/>
      <c r="AJ9" s="89"/>
      <c r="AK9" s="90">
        <v>7</v>
      </c>
      <c r="AL9" s="90">
        <v>7</v>
      </c>
      <c r="AM9" s="90">
        <v>7</v>
      </c>
    </row>
    <row r="10" spans="2:39" ht="15.05" customHeight="1">
      <c r="B10" s="324" t="s">
        <v>48</v>
      </c>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6"/>
      <c r="AJ10" s="89"/>
      <c r="AK10" s="90">
        <v>8</v>
      </c>
      <c r="AL10" s="90">
        <v>8</v>
      </c>
      <c r="AM10" s="90">
        <v>8</v>
      </c>
    </row>
    <row r="11" spans="2:39" ht="36" customHeight="1">
      <c r="B11" s="114"/>
      <c r="C11" s="345" t="s">
        <v>7884</v>
      </c>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7"/>
      <c r="AJ11" s="89"/>
      <c r="AK11" s="90">
        <v>9</v>
      </c>
      <c r="AL11" s="90">
        <v>9</v>
      </c>
      <c r="AM11" s="90">
        <v>9</v>
      </c>
    </row>
    <row r="12" spans="2:39" ht="24.05" customHeight="1">
      <c r="B12" s="114"/>
      <c r="C12" s="348" t="s">
        <v>283</v>
      </c>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49"/>
      <c r="AJ12" s="89"/>
      <c r="AK12" s="89"/>
      <c r="AL12" s="90">
        <v>10</v>
      </c>
      <c r="AM12" s="90">
        <v>10</v>
      </c>
    </row>
    <row r="13" spans="2:39" ht="24.05" customHeight="1">
      <c r="B13" s="114"/>
      <c r="C13" s="296" t="s">
        <v>496</v>
      </c>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50"/>
      <c r="AJ13" s="89"/>
      <c r="AK13" s="89"/>
      <c r="AL13" s="90">
        <v>11</v>
      </c>
      <c r="AM13" s="90">
        <v>11</v>
      </c>
    </row>
    <row r="14" spans="2:39" ht="15.05" customHeight="1">
      <c r="B14" s="114"/>
      <c r="C14" s="296" t="s">
        <v>502</v>
      </c>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50"/>
      <c r="AJ14" s="89"/>
      <c r="AK14" s="89"/>
      <c r="AL14" s="90">
        <v>99</v>
      </c>
      <c r="AM14" s="90">
        <v>12</v>
      </c>
    </row>
    <row r="15" spans="2:39" ht="36" customHeight="1">
      <c r="B15" s="114"/>
      <c r="C15" s="348" t="s">
        <v>482</v>
      </c>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49"/>
      <c r="AJ15" s="89"/>
      <c r="AK15" s="89"/>
      <c r="AL15" s="89"/>
      <c r="AM15" s="90">
        <v>13</v>
      </c>
    </row>
    <row r="16" spans="2:39" ht="15.05" customHeight="1">
      <c r="B16" s="115"/>
      <c r="C16" s="351" t="s">
        <v>483</v>
      </c>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3"/>
      <c r="AJ16" s="89"/>
      <c r="AK16" s="89"/>
      <c r="AL16" s="89"/>
      <c r="AM16" s="90">
        <v>14</v>
      </c>
    </row>
    <row r="17" spans="1:40" ht="15.05" customHeight="1">
      <c r="B17" s="342" t="s">
        <v>49</v>
      </c>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4"/>
      <c r="AJ17" s="89"/>
      <c r="AK17" s="89"/>
      <c r="AL17" s="89"/>
      <c r="AM17" s="90">
        <v>15</v>
      </c>
    </row>
    <row r="18" spans="1:40" ht="24.05" customHeight="1">
      <c r="B18" s="116"/>
      <c r="C18" s="327" t="s">
        <v>50</v>
      </c>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8"/>
      <c r="AJ18" s="89"/>
      <c r="AK18" s="89"/>
      <c r="AL18" s="89"/>
      <c r="AM18" s="90">
        <v>16</v>
      </c>
    </row>
    <row r="19" spans="1:40" ht="24.05" customHeight="1">
      <c r="B19" s="117"/>
      <c r="C19" s="329" t="s">
        <v>51</v>
      </c>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30"/>
      <c r="AJ19" s="89"/>
      <c r="AK19" s="89"/>
      <c r="AL19" s="89"/>
      <c r="AM19" s="90">
        <v>99</v>
      </c>
    </row>
    <row r="20" spans="1:40" ht="15.75" thickBot="1"/>
    <row r="21" spans="1:40" ht="15.75" thickBot="1">
      <c r="B21" s="339" t="s">
        <v>277</v>
      </c>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1"/>
    </row>
    <row r="22" spans="1:40" ht="15.05" customHeight="1">
      <c r="B22" s="342" t="s">
        <v>52</v>
      </c>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4"/>
    </row>
    <row r="23" spans="1:40" ht="24.05" customHeight="1">
      <c r="B23" s="116"/>
      <c r="C23" s="327" t="s">
        <v>53</v>
      </c>
      <c r="D23" s="327"/>
      <c r="E23" s="327"/>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c r="AD23" s="328"/>
    </row>
    <row r="24" spans="1:40" ht="24.05" customHeight="1">
      <c r="B24" s="116"/>
      <c r="C24" s="327" t="s">
        <v>54</v>
      </c>
      <c r="D24" s="327"/>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8"/>
    </row>
    <row r="25" spans="1:40" ht="36" customHeight="1">
      <c r="B25" s="116"/>
      <c r="C25" s="327" t="s">
        <v>55</v>
      </c>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8"/>
    </row>
    <row r="26" spans="1:40" ht="24.05" customHeight="1">
      <c r="B26" s="117"/>
      <c r="C26" s="329" t="s">
        <v>56</v>
      </c>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30"/>
    </row>
    <row r="27" spans="1:40" ht="15.05" customHeight="1"/>
    <row r="28" spans="1:40" ht="24.05" customHeight="1">
      <c r="A28" s="118" t="s">
        <v>57</v>
      </c>
      <c r="B28" s="331" t="s">
        <v>357</v>
      </c>
      <c r="C28" s="331"/>
      <c r="D28" s="331"/>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G28" s="93" t="s">
        <v>573</v>
      </c>
      <c r="AH28" s="94" t="s">
        <v>574</v>
      </c>
    </row>
    <row r="29" spans="1:40" ht="24.05" customHeight="1">
      <c r="A29" s="118"/>
      <c r="B29" s="119"/>
      <c r="C29" s="332" t="s">
        <v>280</v>
      </c>
      <c r="D29" s="332"/>
      <c r="E29" s="332"/>
      <c r="F29" s="33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G29" s="110">
        <f>COUNTBLANK(D33:AD152)</f>
        <v>3240</v>
      </c>
      <c r="AH29" s="110">
        <v>3240</v>
      </c>
    </row>
    <row r="30" spans="1:40" ht="15.0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G30" s="94" t="s">
        <v>574</v>
      </c>
      <c r="AH30" s="95" t="s">
        <v>576</v>
      </c>
      <c r="AN30" s="120"/>
    </row>
    <row r="31" spans="1:40" ht="15.05" customHeight="1">
      <c r="A31" s="12"/>
      <c r="B31" s="12"/>
      <c r="C31" s="333" t="s">
        <v>58</v>
      </c>
      <c r="D31" s="334"/>
      <c r="E31" s="334"/>
      <c r="F31" s="334"/>
      <c r="G31" s="334"/>
      <c r="H31" s="334"/>
      <c r="I31" s="334"/>
      <c r="J31" s="334"/>
      <c r="K31" s="334"/>
      <c r="L31" s="334"/>
      <c r="M31" s="334"/>
      <c r="N31" s="335"/>
      <c r="O31" s="234" t="s">
        <v>59</v>
      </c>
      <c r="P31" s="234"/>
      <c r="Q31" s="234"/>
      <c r="R31" s="234"/>
      <c r="S31" s="234"/>
      <c r="T31" s="234"/>
      <c r="U31" s="234"/>
      <c r="V31" s="234"/>
      <c r="W31" s="234"/>
      <c r="X31" s="234"/>
      <c r="Y31" s="234"/>
      <c r="Z31" s="234"/>
      <c r="AA31" s="234"/>
      <c r="AB31" s="234"/>
      <c r="AC31" s="234"/>
      <c r="AD31" s="234"/>
      <c r="AG31" s="110">
        <v>16</v>
      </c>
      <c r="AH31" s="110">
        <v>12</v>
      </c>
      <c r="AN31" s="120"/>
    </row>
    <row r="32" spans="1:40" ht="96.05" customHeight="1">
      <c r="A32" s="12"/>
      <c r="B32" s="12"/>
      <c r="C32" s="336"/>
      <c r="D32" s="337"/>
      <c r="E32" s="337"/>
      <c r="F32" s="337"/>
      <c r="G32" s="337"/>
      <c r="H32" s="337"/>
      <c r="I32" s="337"/>
      <c r="J32" s="337"/>
      <c r="K32" s="337"/>
      <c r="L32" s="337"/>
      <c r="M32" s="337"/>
      <c r="N32" s="338"/>
      <c r="O32" s="234" t="s">
        <v>358</v>
      </c>
      <c r="P32" s="234"/>
      <c r="Q32" s="234"/>
      <c r="R32" s="234"/>
      <c r="S32" s="234" t="s">
        <v>359</v>
      </c>
      <c r="T32" s="234"/>
      <c r="U32" s="234"/>
      <c r="V32" s="234"/>
      <c r="W32" s="234" t="s">
        <v>360</v>
      </c>
      <c r="X32" s="234"/>
      <c r="Y32" s="234"/>
      <c r="Z32" s="234"/>
      <c r="AA32" s="234" t="s">
        <v>361</v>
      </c>
      <c r="AB32" s="234"/>
      <c r="AC32" s="234"/>
      <c r="AD32" s="234"/>
      <c r="AG32" s="93" t="s">
        <v>573</v>
      </c>
      <c r="AH32" s="110" t="s">
        <v>575</v>
      </c>
      <c r="AI32" s="93" t="s">
        <v>573</v>
      </c>
      <c r="AJ32" s="97" t="s">
        <v>577</v>
      </c>
    </row>
    <row r="33" spans="1:36">
      <c r="A33" s="12"/>
      <c r="B33" s="12"/>
      <c r="C33" s="121" t="s">
        <v>60</v>
      </c>
      <c r="D33" s="323"/>
      <c r="E33" s="323"/>
      <c r="F33" s="323"/>
      <c r="G33" s="323"/>
      <c r="H33" s="323"/>
      <c r="I33" s="323"/>
      <c r="J33" s="323"/>
      <c r="K33" s="323"/>
      <c r="L33" s="323"/>
      <c r="M33" s="323"/>
      <c r="N33" s="323"/>
      <c r="O33" s="304"/>
      <c r="P33" s="304"/>
      <c r="Q33" s="304"/>
      <c r="R33" s="304"/>
      <c r="S33" s="304"/>
      <c r="T33" s="304"/>
      <c r="U33" s="304"/>
      <c r="V33" s="304"/>
      <c r="W33" s="304"/>
      <c r="X33" s="304"/>
      <c r="Y33" s="304"/>
      <c r="Z33" s="304"/>
      <c r="AA33" s="304"/>
      <c r="AB33" s="304"/>
      <c r="AC33" s="304"/>
      <c r="AD33" s="304"/>
      <c r="AG33" s="110">
        <f>COUNTBLANK(O33:AD33)</f>
        <v>16</v>
      </c>
      <c r="AH33" s="110">
        <f>IF(
OR(
AND(D33="", AG33&lt;$AG$31),
AND(D33&lt;&gt;"", AG33&gt;$AH$31)
), 1, 0
)</f>
        <v>0</v>
      </c>
      <c r="AI33" s="87">
        <f>COUNTBLANK(D33:AD33)</f>
        <v>27</v>
      </c>
      <c r="AJ33" s="87"/>
    </row>
    <row r="34" spans="1:36">
      <c r="A34" s="12"/>
      <c r="B34" s="12"/>
      <c r="C34" s="121" t="s">
        <v>61</v>
      </c>
      <c r="D34" s="323"/>
      <c r="E34" s="323"/>
      <c r="F34" s="323"/>
      <c r="G34" s="323"/>
      <c r="H34" s="323"/>
      <c r="I34" s="323"/>
      <c r="J34" s="323"/>
      <c r="K34" s="323"/>
      <c r="L34" s="323"/>
      <c r="M34" s="323"/>
      <c r="N34" s="323"/>
      <c r="O34" s="304"/>
      <c r="P34" s="304"/>
      <c r="Q34" s="304"/>
      <c r="R34" s="304"/>
      <c r="S34" s="304"/>
      <c r="T34" s="304"/>
      <c r="U34" s="304"/>
      <c r="V34" s="304"/>
      <c r="W34" s="304"/>
      <c r="X34" s="304"/>
      <c r="Y34" s="304"/>
      <c r="Z34" s="304"/>
      <c r="AA34" s="304"/>
      <c r="AB34" s="304"/>
      <c r="AC34" s="304"/>
      <c r="AD34" s="304"/>
      <c r="AG34" s="110">
        <f>COUNTBLANK(O34:AD34)</f>
        <v>16</v>
      </c>
      <c r="AH34" s="110">
        <f>IF(
OR(
AND(D34="", AG34&lt;$AG$31),
AND(D34&lt;&gt;"", AG34&gt;$AH$31)
), 1, 0
)</f>
        <v>0</v>
      </c>
      <c r="AI34" s="87">
        <f>COUNTBLANK(D34:AD34)</f>
        <v>27</v>
      </c>
      <c r="AJ34" s="96">
        <f>IF($AG$29=$AH$29, 0, IF(AI34=27,0,IF(AND(AI34&lt;=25, AI33&lt;=25),0,1)))</f>
        <v>0</v>
      </c>
    </row>
    <row r="35" spans="1:36">
      <c r="A35" s="12"/>
      <c r="B35" s="12"/>
      <c r="C35" s="121" t="s">
        <v>62</v>
      </c>
      <c r="D35" s="323"/>
      <c r="E35" s="323"/>
      <c r="F35" s="323"/>
      <c r="G35" s="323"/>
      <c r="H35" s="323"/>
      <c r="I35" s="323"/>
      <c r="J35" s="323"/>
      <c r="K35" s="323"/>
      <c r="L35" s="323"/>
      <c r="M35" s="323"/>
      <c r="N35" s="323"/>
      <c r="O35" s="304"/>
      <c r="P35" s="304"/>
      <c r="Q35" s="304"/>
      <c r="R35" s="304"/>
      <c r="S35" s="304"/>
      <c r="T35" s="304"/>
      <c r="U35" s="304"/>
      <c r="V35" s="304"/>
      <c r="W35" s="304"/>
      <c r="X35" s="304"/>
      <c r="Y35" s="304"/>
      <c r="Z35" s="304"/>
      <c r="AA35" s="304"/>
      <c r="AB35" s="304"/>
      <c r="AC35" s="304"/>
      <c r="AD35" s="304"/>
      <c r="AG35" s="110">
        <f t="shared" ref="AG35:AG98" si="0">COUNTBLANK(O35:AD35)</f>
        <v>16</v>
      </c>
      <c r="AH35" s="110">
        <f t="shared" ref="AH35:AH98" si="1">IF(
OR(
AND(D35="", AG35&lt;$AG$31),
AND(D35&lt;&gt;"", AG35&gt;$AH$31)
), 1, 0
)</f>
        <v>0</v>
      </c>
      <c r="AI35" s="87">
        <f t="shared" ref="AI35:AI98" si="2">COUNTBLANK(D35:AD35)</f>
        <v>27</v>
      </c>
      <c r="AJ35" s="96">
        <f t="shared" ref="AJ35:AJ98" si="3">IF($AG$29=$AH$29, 0, IF(AI35=27,0,IF(AND(AI35&lt;=25, AI34&lt;=25),0,1)))</f>
        <v>0</v>
      </c>
    </row>
    <row r="36" spans="1:36" ht="15.05" customHeight="1">
      <c r="A36" s="12"/>
      <c r="B36" s="12"/>
      <c r="C36" s="121" t="s">
        <v>63</v>
      </c>
      <c r="D36" s="323"/>
      <c r="E36" s="323"/>
      <c r="F36" s="323"/>
      <c r="G36" s="323"/>
      <c r="H36" s="323"/>
      <c r="I36" s="323"/>
      <c r="J36" s="323"/>
      <c r="K36" s="323"/>
      <c r="L36" s="323"/>
      <c r="M36" s="323"/>
      <c r="N36" s="323"/>
      <c r="O36" s="304"/>
      <c r="P36" s="304"/>
      <c r="Q36" s="304"/>
      <c r="R36" s="304"/>
      <c r="S36" s="304"/>
      <c r="T36" s="304"/>
      <c r="U36" s="304"/>
      <c r="V36" s="304"/>
      <c r="W36" s="304"/>
      <c r="X36" s="304"/>
      <c r="Y36" s="304"/>
      <c r="Z36" s="304"/>
      <c r="AA36" s="304"/>
      <c r="AB36" s="304"/>
      <c r="AC36" s="304"/>
      <c r="AD36" s="304"/>
      <c r="AG36" s="110">
        <f t="shared" si="0"/>
        <v>16</v>
      </c>
      <c r="AH36" s="110">
        <f t="shared" si="1"/>
        <v>0</v>
      </c>
      <c r="AI36" s="87">
        <f t="shared" si="2"/>
        <v>27</v>
      </c>
      <c r="AJ36" s="96">
        <f t="shared" si="3"/>
        <v>0</v>
      </c>
    </row>
    <row r="37" spans="1:36" ht="15.05" customHeight="1">
      <c r="A37" s="12"/>
      <c r="B37" s="12"/>
      <c r="C37" s="121" t="s">
        <v>64</v>
      </c>
      <c r="D37" s="323"/>
      <c r="E37" s="323"/>
      <c r="F37" s="323"/>
      <c r="G37" s="323"/>
      <c r="H37" s="323"/>
      <c r="I37" s="323"/>
      <c r="J37" s="323"/>
      <c r="K37" s="323"/>
      <c r="L37" s="323"/>
      <c r="M37" s="323"/>
      <c r="N37" s="323"/>
      <c r="O37" s="304"/>
      <c r="P37" s="304"/>
      <c r="Q37" s="304"/>
      <c r="R37" s="304"/>
      <c r="S37" s="304"/>
      <c r="T37" s="304"/>
      <c r="U37" s="304"/>
      <c r="V37" s="304"/>
      <c r="W37" s="304"/>
      <c r="X37" s="304"/>
      <c r="Y37" s="304"/>
      <c r="Z37" s="304"/>
      <c r="AA37" s="304"/>
      <c r="AB37" s="304"/>
      <c r="AC37" s="304"/>
      <c r="AD37" s="304"/>
      <c r="AG37" s="110">
        <f t="shared" si="0"/>
        <v>16</v>
      </c>
      <c r="AH37" s="110">
        <f t="shared" si="1"/>
        <v>0</v>
      </c>
      <c r="AI37" s="87">
        <f t="shared" si="2"/>
        <v>27</v>
      </c>
      <c r="AJ37" s="96">
        <f t="shared" si="3"/>
        <v>0</v>
      </c>
    </row>
    <row r="38" spans="1:36" ht="15.05" customHeight="1">
      <c r="A38" s="12"/>
      <c r="B38" s="12"/>
      <c r="C38" s="121" t="s">
        <v>65</v>
      </c>
      <c r="D38" s="323"/>
      <c r="E38" s="323"/>
      <c r="F38" s="323"/>
      <c r="G38" s="323"/>
      <c r="H38" s="323"/>
      <c r="I38" s="323"/>
      <c r="J38" s="323"/>
      <c r="K38" s="323"/>
      <c r="L38" s="323"/>
      <c r="M38" s="323"/>
      <c r="N38" s="323"/>
      <c r="O38" s="304"/>
      <c r="P38" s="304"/>
      <c r="Q38" s="304"/>
      <c r="R38" s="304"/>
      <c r="S38" s="304"/>
      <c r="T38" s="304"/>
      <c r="U38" s="304"/>
      <c r="V38" s="304"/>
      <c r="W38" s="304"/>
      <c r="X38" s="304"/>
      <c r="Y38" s="304"/>
      <c r="Z38" s="304"/>
      <c r="AA38" s="304"/>
      <c r="AB38" s="304"/>
      <c r="AC38" s="304"/>
      <c r="AD38" s="304"/>
      <c r="AG38" s="110">
        <f t="shared" si="0"/>
        <v>16</v>
      </c>
      <c r="AH38" s="110">
        <f t="shared" si="1"/>
        <v>0</v>
      </c>
      <c r="AI38" s="87">
        <f t="shared" si="2"/>
        <v>27</v>
      </c>
      <c r="AJ38" s="96">
        <f t="shared" si="3"/>
        <v>0</v>
      </c>
    </row>
    <row r="39" spans="1:36" ht="15.05" customHeight="1">
      <c r="A39" s="12"/>
      <c r="B39" s="12"/>
      <c r="C39" s="121" t="s">
        <v>66</v>
      </c>
      <c r="D39" s="323"/>
      <c r="E39" s="323"/>
      <c r="F39" s="323"/>
      <c r="G39" s="323"/>
      <c r="H39" s="323"/>
      <c r="I39" s="323"/>
      <c r="J39" s="323"/>
      <c r="K39" s="323"/>
      <c r="L39" s="323"/>
      <c r="M39" s="323"/>
      <c r="N39" s="323"/>
      <c r="O39" s="304"/>
      <c r="P39" s="304"/>
      <c r="Q39" s="304"/>
      <c r="R39" s="304"/>
      <c r="S39" s="304"/>
      <c r="T39" s="304"/>
      <c r="U39" s="304"/>
      <c r="V39" s="304"/>
      <c r="W39" s="304"/>
      <c r="X39" s="304"/>
      <c r="Y39" s="304"/>
      <c r="Z39" s="304"/>
      <c r="AA39" s="304"/>
      <c r="AB39" s="304"/>
      <c r="AC39" s="304"/>
      <c r="AD39" s="304"/>
      <c r="AG39" s="110">
        <f t="shared" si="0"/>
        <v>16</v>
      </c>
      <c r="AH39" s="110">
        <f t="shared" si="1"/>
        <v>0</v>
      </c>
      <c r="AI39" s="87">
        <f t="shared" si="2"/>
        <v>27</v>
      </c>
      <c r="AJ39" s="96">
        <f t="shared" si="3"/>
        <v>0</v>
      </c>
    </row>
    <row r="40" spans="1:36" ht="15.05" customHeight="1">
      <c r="A40" s="12"/>
      <c r="B40" s="12"/>
      <c r="C40" s="121" t="s">
        <v>67</v>
      </c>
      <c r="D40" s="323"/>
      <c r="E40" s="323"/>
      <c r="F40" s="323"/>
      <c r="G40" s="323"/>
      <c r="H40" s="323"/>
      <c r="I40" s="323"/>
      <c r="J40" s="323"/>
      <c r="K40" s="323"/>
      <c r="L40" s="323"/>
      <c r="M40" s="323"/>
      <c r="N40" s="323"/>
      <c r="O40" s="304"/>
      <c r="P40" s="304"/>
      <c r="Q40" s="304"/>
      <c r="R40" s="304"/>
      <c r="S40" s="304"/>
      <c r="T40" s="304"/>
      <c r="U40" s="304"/>
      <c r="V40" s="304"/>
      <c r="W40" s="304"/>
      <c r="X40" s="304"/>
      <c r="Y40" s="304"/>
      <c r="Z40" s="304"/>
      <c r="AA40" s="304"/>
      <c r="AB40" s="304"/>
      <c r="AC40" s="304"/>
      <c r="AD40" s="304"/>
      <c r="AG40" s="110">
        <f t="shared" si="0"/>
        <v>16</v>
      </c>
      <c r="AH40" s="110">
        <f t="shared" si="1"/>
        <v>0</v>
      </c>
      <c r="AI40" s="87">
        <f t="shared" si="2"/>
        <v>27</v>
      </c>
      <c r="AJ40" s="96">
        <f t="shared" si="3"/>
        <v>0</v>
      </c>
    </row>
    <row r="41" spans="1:36" ht="15.05" customHeight="1">
      <c r="A41" s="12"/>
      <c r="B41" s="12"/>
      <c r="C41" s="121" t="s">
        <v>68</v>
      </c>
      <c r="D41" s="323"/>
      <c r="E41" s="323"/>
      <c r="F41" s="323"/>
      <c r="G41" s="323"/>
      <c r="H41" s="323"/>
      <c r="I41" s="323"/>
      <c r="J41" s="323"/>
      <c r="K41" s="323"/>
      <c r="L41" s="323"/>
      <c r="M41" s="323"/>
      <c r="N41" s="323"/>
      <c r="O41" s="304"/>
      <c r="P41" s="304"/>
      <c r="Q41" s="304"/>
      <c r="R41" s="304"/>
      <c r="S41" s="304"/>
      <c r="T41" s="304"/>
      <c r="U41" s="304"/>
      <c r="V41" s="304"/>
      <c r="W41" s="304"/>
      <c r="X41" s="304"/>
      <c r="Y41" s="304"/>
      <c r="Z41" s="304"/>
      <c r="AA41" s="304"/>
      <c r="AB41" s="304"/>
      <c r="AC41" s="304"/>
      <c r="AD41" s="304"/>
      <c r="AG41" s="110">
        <f t="shared" si="0"/>
        <v>16</v>
      </c>
      <c r="AH41" s="110">
        <f t="shared" si="1"/>
        <v>0</v>
      </c>
      <c r="AI41" s="87">
        <f t="shared" si="2"/>
        <v>27</v>
      </c>
      <c r="AJ41" s="96">
        <f t="shared" si="3"/>
        <v>0</v>
      </c>
    </row>
    <row r="42" spans="1:36" ht="15.05" customHeight="1">
      <c r="A42" s="12"/>
      <c r="B42" s="12"/>
      <c r="C42" s="121" t="s">
        <v>69</v>
      </c>
      <c r="D42" s="323"/>
      <c r="E42" s="323"/>
      <c r="F42" s="323"/>
      <c r="G42" s="323"/>
      <c r="H42" s="323"/>
      <c r="I42" s="323"/>
      <c r="J42" s="323"/>
      <c r="K42" s="323"/>
      <c r="L42" s="323"/>
      <c r="M42" s="323"/>
      <c r="N42" s="323"/>
      <c r="O42" s="304"/>
      <c r="P42" s="304"/>
      <c r="Q42" s="304"/>
      <c r="R42" s="304"/>
      <c r="S42" s="304"/>
      <c r="T42" s="304"/>
      <c r="U42" s="304"/>
      <c r="V42" s="304"/>
      <c r="W42" s="304"/>
      <c r="X42" s="304"/>
      <c r="Y42" s="304"/>
      <c r="Z42" s="304"/>
      <c r="AA42" s="304"/>
      <c r="AB42" s="304"/>
      <c r="AC42" s="304"/>
      <c r="AD42" s="304"/>
      <c r="AG42" s="110">
        <f t="shared" si="0"/>
        <v>16</v>
      </c>
      <c r="AH42" s="110">
        <f t="shared" si="1"/>
        <v>0</v>
      </c>
      <c r="AI42" s="87">
        <f t="shared" si="2"/>
        <v>27</v>
      </c>
      <c r="AJ42" s="96">
        <f t="shared" si="3"/>
        <v>0</v>
      </c>
    </row>
    <row r="43" spans="1:36" ht="15.05" customHeight="1">
      <c r="A43" s="12"/>
      <c r="B43" s="12"/>
      <c r="C43" s="121" t="s">
        <v>70</v>
      </c>
      <c r="D43" s="323"/>
      <c r="E43" s="323"/>
      <c r="F43" s="323"/>
      <c r="G43" s="323"/>
      <c r="H43" s="323"/>
      <c r="I43" s="323"/>
      <c r="J43" s="323"/>
      <c r="K43" s="323"/>
      <c r="L43" s="323"/>
      <c r="M43" s="323"/>
      <c r="N43" s="323"/>
      <c r="O43" s="304"/>
      <c r="P43" s="304"/>
      <c r="Q43" s="304"/>
      <c r="R43" s="304"/>
      <c r="S43" s="304"/>
      <c r="T43" s="304"/>
      <c r="U43" s="304"/>
      <c r="V43" s="304"/>
      <c r="W43" s="304"/>
      <c r="X43" s="304"/>
      <c r="Y43" s="304"/>
      <c r="Z43" s="304"/>
      <c r="AA43" s="304"/>
      <c r="AB43" s="304"/>
      <c r="AC43" s="304"/>
      <c r="AD43" s="304"/>
      <c r="AG43" s="110">
        <f t="shared" si="0"/>
        <v>16</v>
      </c>
      <c r="AH43" s="110">
        <f t="shared" si="1"/>
        <v>0</v>
      </c>
      <c r="AI43" s="87">
        <f t="shared" si="2"/>
        <v>27</v>
      </c>
      <c r="AJ43" s="96">
        <f t="shared" si="3"/>
        <v>0</v>
      </c>
    </row>
    <row r="44" spans="1:36" ht="15.05" customHeight="1">
      <c r="A44" s="12"/>
      <c r="B44" s="12"/>
      <c r="C44" s="121" t="s">
        <v>71</v>
      </c>
      <c r="D44" s="323"/>
      <c r="E44" s="323"/>
      <c r="F44" s="323"/>
      <c r="G44" s="323"/>
      <c r="H44" s="323"/>
      <c r="I44" s="323"/>
      <c r="J44" s="323"/>
      <c r="K44" s="323"/>
      <c r="L44" s="323"/>
      <c r="M44" s="323"/>
      <c r="N44" s="323"/>
      <c r="O44" s="304"/>
      <c r="P44" s="304"/>
      <c r="Q44" s="304"/>
      <c r="R44" s="304"/>
      <c r="S44" s="304"/>
      <c r="T44" s="304"/>
      <c r="U44" s="304"/>
      <c r="V44" s="304"/>
      <c r="W44" s="304"/>
      <c r="X44" s="304"/>
      <c r="Y44" s="304"/>
      <c r="Z44" s="304"/>
      <c r="AA44" s="304"/>
      <c r="AB44" s="304"/>
      <c r="AC44" s="304"/>
      <c r="AD44" s="304"/>
      <c r="AG44" s="110">
        <f t="shared" si="0"/>
        <v>16</v>
      </c>
      <c r="AH44" s="110">
        <f t="shared" si="1"/>
        <v>0</v>
      </c>
      <c r="AI44" s="87">
        <f t="shared" si="2"/>
        <v>27</v>
      </c>
      <c r="AJ44" s="96">
        <f t="shared" si="3"/>
        <v>0</v>
      </c>
    </row>
    <row r="45" spans="1:36" ht="15.05" customHeight="1">
      <c r="A45" s="12"/>
      <c r="B45" s="12"/>
      <c r="C45" s="121" t="s">
        <v>72</v>
      </c>
      <c r="D45" s="323"/>
      <c r="E45" s="323"/>
      <c r="F45" s="323"/>
      <c r="G45" s="323"/>
      <c r="H45" s="323"/>
      <c r="I45" s="323"/>
      <c r="J45" s="323"/>
      <c r="K45" s="323"/>
      <c r="L45" s="323"/>
      <c r="M45" s="323"/>
      <c r="N45" s="323"/>
      <c r="O45" s="304"/>
      <c r="P45" s="304"/>
      <c r="Q45" s="304"/>
      <c r="R45" s="304"/>
      <c r="S45" s="304"/>
      <c r="T45" s="304"/>
      <c r="U45" s="304"/>
      <c r="V45" s="304"/>
      <c r="W45" s="304"/>
      <c r="X45" s="304"/>
      <c r="Y45" s="304"/>
      <c r="Z45" s="304"/>
      <c r="AA45" s="304"/>
      <c r="AB45" s="304"/>
      <c r="AC45" s="304"/>
      <c r="AD45" s="304"/>
      <c r="AG45" s="110">
        <f t="shared" si="0"/>
        <v>16</v>
      </c>
      <c r="AH45" s="110">
        <f t="shared" si="1"/>
        <v>0</v>
      </c>
      <c r="AI45" s="87">
        <f t="shared" si="2"/>
        <v>27</v>
      </c>
      <c r="AJ45" s="96">
        <f t="shared" si="3"/>
        <v>0</v>
      </c>
    </row>
    <row r="46" spans="1:36" ht="15.05" customHeight="1">
      <c r="A46" s="12"/>
      <c r="B46" s="12"/>
      <c r="C46" s="121" t="s">
        <v>73</v>
      </c>
      <c r="D46" s="323"/>
      <c r="E46" s="323"/>
      <c r="F46" s="323"/>
      <c r="G46" s="323"/>
      <c r="H46" s="323"/>
      <c r="I46" s="323"/>
      <c r="J46" s="323"/>
      <c r="K46" s="323"/>
      <c r="L46" s="323"/>
      <c r="M46" s="323"/>
      <c r="N46" s="323"/>
      <c r="O46" s="304"/>
      <c r="P46" s="304"/>
      <c r="Q46" s="304"/>
      <c r="R46" s="304"/>
      <c r="S46" s="304"/>
      <c r="T46" s="304"/>
      <c r="U46" s="304"/>
      <c r="V46" s="304"/>
      <c r="W46" s="304"/>
      <c r="X46" s="304"/>
      <c r="Y46" s="304"/>
      <c r="Z46" s="304"/>
      <c r="AA46" s="304"/>
      <c r="AB46" s="304"/>
      <c r="AC46" s="304"/>
      <c r="AD46" s="304"/>
      <c r="AG46" s="110">
        <f t="shared" si="0"/>
        <v>16</v>
      </c>
      <c r="AH46" s="110">
        <f t="shared" si="1"/>
        <v>0</v>
      </c>
      <c r="AI46" s="87">
        <f t="shared" si="2"/>
        <v>27</v>
      </c>
      <c r="AJ46" s="96">
        <f t="shared" si="3"/>
        <v>0</v>
      </c>
    </row>
    <row r="47" spans="1:36" ht="15.05" customHeight="1">
      <c r="A47" s="12"/>
      <c r="B47" s="12"/>
      <c r="C47" s="121" t="s">
        <v>74</v>
      </c>
      <c r="D47" s="323"/>
      <c r="E47" s="323"/>
      <c r="F47" s="323"/>
      <c r="G47" s="323"/>
      <c r="H47" s="323"/>
      <c r="I47" s="323"/>
      <c r="J47" s="323"/>
      <c r="K47" s="323"/>
      <c r="L47" s="323"/>
      <c r="M47" s="323"/>
      <c r="N47" s="323"/>
      <c r="O47" s="304"/>
      <c r="P47" s="304"/>
      <c r="Q47" s="304"/>
      <c r="R47" s="304"/>
      <c r="S47" s="304"/>
      <c r="T47" s="304"/>
      <c r="U47" s="304"/>
      <c r="V47" s="304"/>
      <c r="W47" s="304"/>
      <c r="X47" s="304"/>
      <c r="Y47" s="304"/>
      <c r="Z47" s="304"/>
      <c r="AA47" s="304"/>
      <c r="AB47" s="304"/>
      <c r="AC47" s="304"/>
      <c r="AD47" s="304"/>
      <c r="AG47" s="110">
        <f t="shared" si="0"/>
        <v>16</v>
      </c>
      <c r="AH47" s="110">
        <f t="shared" si="1"/>
        <v>0</v>
      </c>
      <c r="AI47" s="87">
        <f t="shared" si="2"/>
        <v>27</v>
      </c>
      <c r="AJ47" s="96">
        <f t="shared" si="3"/>
        <v>0</v>
      </c>
    </row>
    <row r="48" spans="1:36" ht="15.05" customHeight="1">
      <c r="A48" s="12"/>
      <c r="B48" s="12"/>
      <c r="C48" s="121" t="s">
        <v>75</v>
      </c>
      <c r="D48" s="323"/>
      <c r="E48" s="323"/>
      <c r="F48" s="323"/>
      <c r="G48" s="323"/>
      <c r="H48" s="323"/>
      <c r="I48" s="323"/>
      <c r="J48" s="323"/>
      <c r="K48" s="323"/>
      <c r="L48" s="323"/>
      <c r="M48" s="323"/>
      <c r="N48" s="323"/>
      <c r="O48" s="304"/>
      <c r="P48" s="304"/>
      <c r="Q48" s="304"/>
      <c r="R48" s="304"/>
      <c r="S48" s="304"/>
      <c r="T48" s="304"/>
      <c r="U48" s="304"/>
      <c r="V48" s="304"/>
      <c r="W48" s="304"/>
      <c r="X48" s="304"/>
      <c r="Y48" s="304"/>
      <c r="Z48" s="304"/>
      <c r="AA48" s="304"/>
      <c r="AB48" s="304"/>
      <c r="AC48" s="304"/>
      <c r="AD48" s="304"/>
      <c r="AG48" s="110">
        <f t="shared" si="0"/>
        <v>16</v>
      </c>
      <c r="AH48" s="110">
        <f t="shared" si="1"/>
        <v>0</v>
      </c>
      <c r="AI48" s="87">
        <f t="shared" si="2"/>
        <v>27</v>
      </c>
      <c r="AJ48" s="96">
        <f t="shared" si="3"/>
        <v>0</v>
      </c>
    </row>
    <row r="49" spans="1:36" ht="15.05" customHeight="1">
      <c r="A49" s="12"/>
      <c r="B49" s="12"/>
      <c r="C49" s="121" t="s">
        <v>76</v>
      </c>
      <c r="D49" s="323"/>
      <c r="E49" s="323"/>
      <c r="F49" s="323"/>
      <c r="G49" s="323"/>
      <c r="H49" s="323"/>
      <c r="I49" s="323"/>
      <c r="J49" s="323"/>
      <c r="K49" s="323"/>
      <c r="L49" s="323"/>
      <c r="M49" s="323"/>
      <c r="N49" s="323"/>
      <c r="O49" s="304"/>
      <c r="P49" s="304"/>
      <c r="Q49" s="304"/>
      <c r="R49" s="304"/>
      <c r="S49" s="304"/>
      <c r="T49" s="304"/>
      <c r="U49" s="304"/>
      <c r="V49" s="304"/>
      <c r="W49" s="304"/>
      <c r="X49" s="304"/>
      <c r="Y49" s="304"/>
      <c r="Z49" s="304"/>
      <c r="AA49" s="304"/>
      <c r="AB49" s="304"/>
      <c r="AC49" s="304"/>
      <c r="AD49" s="304"/>
      <c r="AG49" s="110">
        <f t="shared" si="0"/>
        <v>16</v>
      </c>
      <c r="AH49" s="110">
        <f t="shared" si="1"/>
        <v>0</v>
      </c>
      <c r="AI49" s="87">
        <f t="shared" si="2"/>
        <v>27</v>
      </c>
      <c r="AJ49" s="96">
        <f t="shared" si="3"/>
        <v>0</v>
      </c>
    </row>
    <row r="50" spans="1:36" ht="15.05" customHeight="1">
      <c r="A50" s="12"/>
      <c r="B50" s="12"/>
      <c r="C50" s="121" t="s">
        <v>77</v>
      </c>
      <c r="D50" s="323"/>
      <c r="E50" s="323"/>
      <c r="F50" s="323"/>
      <c r="G50" s="323"/>
      <c r="H50" s="323"/>
      <c r="I50" s="323"/>
      <c r="J50" s="323"/>
      <c r="K50" s="323"/>
      <c r="L50" s="323"/>
      <c r="M50" s="323"/>
      <c r="N50" s="323"/>
      <c r="O50" s="304"/>
      <c r="P50" s="304"/>
      <c r="Q50" s="304"/>
      <c r="R50" s="304"/>
      <c r="S50" s="304"/>
      <c r="T50" s="304"/>
      <c r="U50" s="304"/>
      <c r="V50" s="304"/>
      <c r="W50" s="304"/>
      <c r="X50" s="304"/>
      <c r="Y50" s="304"/>
      <c r="Z50" s="304"/>
      <c r="AA50" s="304"/>
      <c r="AB50" s="304"/>
      <c r="AC50" s="304"/>
      <c r="AD50" s="304"/>
      <c r="AG50" s="110">
        <f t="shared" si="0"/>
        <v>16</v>
      </c>
      <c r="AH50" s="110">
        <f t="shared" si="1"/>
        <v>0</v>
      </c>
      <c r="AI50" s="87">
        <f t="shared" si="2"/>
        <v>27</v>
      </c>
      <c r="AJ50" s="96">
        <f t="shared" si="3"/>
        <v>0</v>
      </c>
    </row>
    <row r="51" spans="1:36" ht="15.05" customHeight="1">
      <c r="A51" s="12"/>
      <c r="B51" s="12"/>
      <c r="C51" s="121" t="s">
        <v>78</v>
      </c>
      <c r="D51" s="323"/>
      <c r="E51" s="323"/>
      <c r="F51" s="323"/>
      <c r="G51" s="323"/>
      <c r="H51" s="323"/>
      <c r="I51" s="323"/>
      <c r="J51" s="323"/>
      <c r="K51" s="323"/>
      <c r="L51" s="323"/>
      <c r="M51" s="323"/>
      <c r="N51" s="323"/>
      <c r="O51" s="304"/>
      <c r="P51" s="304"/>
      <c r="Q51" s="304"/>
      <c r="R51" s="304"/>
      <c r="S51" s="304"/>
      <c r="T51" s="304"/>
      <c r="U51" s="304"/>
      <c r="V51" s="304"/>
      <c r="W51" s="304"/>
      <c r="X51" s="304"/>
      <c r="Y51" s="304"/>
      <c r="Z51" s="304"/>
      <c r="AA51" s="304"/>
      <c r="AB51" s="304"/>
      <c r="AC51" s="304"/>
      <c r="AD51" s="304"/>
      <c r="AG51" s="110">
        <f t="shared" si="0"/>
        <v>16</v>
      </c>
      <c r="AH51" s="110">
        <f t="shared" si="1"/>
        <v>0</v>
      </c>
      <c r="AI51" s="87">
        <f t="shared" si="2"/>
        <v>27</v>
      </c>
      <c r="AJ51" s="96">
        <f t="shared" si="3"/>
        <v>0</v>
      </c>
    </row>
    <row r="52" spans="1:36" ht="15.05" customHeight="1">
      <c r="A52" s="12"/>
      <c r="B52" s="12"/>
      <c r="C52" s="121" t="s">
        <v>79</v>
      </c>
      <c r="D52" s="323"/>
      <c r="E52" s="323"/>
      <c r="F52" s="323"/>
      <c r="G52" s="323"/>
      <c r="H52" s="323"/>
      <c r="I52" s="323"/>
      <c r="J52" s="323"/>
      <c r="K52" s="323"/>
      <c r="L52" s="323"/>
      <c r="M52" s="323"/>
      <c r="N52" s="323"/>
      <c r="O52" s="304"/>
      <c r="P52" s="304"/>
      <c r="Q52" s="304"/>
      <c r="R52" s="304"/>
      <c r="S52" s="304"/>
      <c r="T52" s="304"/>
      <c r="U52" s="304"/>
      <c r="V52" s="304"/>
      <c r="W52" s="304"/>
      <c r="X52" s="304"/>
      <c r="Y52" s="304"/>
      <c r="Z52" s="304"/>
      <c r="AA52" s="304"/>
      <c r="AB52" s="304"/>
      <c r="AC52" s="304"/>
      <c r="AD52" s="304"/>
      <c r="AG52" s="110">
        <f t="shared" si="0"/>
        <v>16</v>
      </c>
      <c r="AH52" s="110">
        <f t="shared" si="1"/>
        <v>0</v>
      </c>
      <c r="AI52" s="87">
        <f t="shared" si="2"/>
        <v>27</v>
      </c>
      <c r="AJ52" s="96">
        <f t="shared" si="3"/>
        <v>0</v>
      </c>
    </row>
    <row r="53" spans="1:36" ht="15.05" customHeight="1">
      <c r="A53" s="12"/>
      <c r="B53" s="12"/>
      <c r="C53" s="121" t="s">
        <v>80</v>
      </c>
      <c r="D53" s="323"/>
      <c r="E53" s="323"/>
      <c r="F53" s="323"/>
      <c r="G53" s="323"/>
      <c r="H53" s="323"/>
      <c r="I53" s="323"/>
      <c r="J53" s="323"/>
      <c r="K53" s="323"/>
      <c r="L53" s="323"/>
      <c r="M53" s="323"/>
      <c r="N53" s="323"/>
      <c r="O53" s="304"/>
      <c r="P53" s="304"/>
      <c r="Q53" s="304"/>
      <c r="R53" s="304"/>
      <c r="S53" s="304"/>
      <c r="T53" s="304"/>
      <c r="U53" s="304"/>
      <c r="V53" s="304"/>
      <c r="W53" s="304"/>
      <c r="X53" s="304"/>
      <c r="Y53" s="304"/>
      <c r="Z53" s="304"/>
      <c r="AA53" s="304"/>
      <c r="AB53" s="304"/>
      <c r="AC53" s="304"/>
      <c r="AD53" s="304"/>
      <c r="AG53" s="110">
        <f t="shared" si="0"/>
        <v>16</v>
      </c>
      <c r="AH53" s="110">
        <f t="shared" si="1"/>
        <v>0</v>
      </c>
      <c r="AI53" s="87">
        <f t="shared" si="2"/>
        <v>27</v>
      </c>
      <c r="AJ53" s="96">
        <f t="shared" si="3"/>
        <v>0</v>
      </c>
    </row>
    <row r="54" spans="1:36" ht="15.05" customHeight="1">
      <c r="A54" s="12"/>
      <c r="B54" s="12"/>
      <c r="C54" s="121" t="s">
        <v>81</v>
      </c>
      <c r="D54" s="323"/>
      <c r="E54" s="323"/>
      <c r="F54" s="323"/>
      <c r="G54" s="323"/>
      <c r="H54" s="323"/>
      <c r="I54" s="323"/>
      <c r="J54" s="323"/>
      <c r="K54" s="323"/>
      <c r="L54" s="323"/>
      <c r="M54" s="323"/>
      <c r="N54" s="323"/>
      <c r="O54" s="304"/>
      <c r="P54" s="304"/>
      <c r="Q54" s="304"/>
      <c r="R54" s="304"/>
      <c r="S54" s="304"/>
      <c r="T54" s="304"/>
      <c r="U54" s="304"/>
      <c r="V54" s="304"/>
      <c r="W54" s="304"/>
      <c r="X54" s="304"/>
      <c r="Y54" s="304"/>
      <c r="Z54" s="304"/>
      <c r="AA54" s="304"/>
      <c r="AB54" s="304"/>
      <c r="AC54" s="304"/>
      <c r="AD54" s="304"/>
      <c r="AG54" s="110">
        <f t="shared" si="0"/>
        <v>16</v>
      </c>
      <c r="AH54" s="110">
        <f t="shared" si="1"/>
        <v>0</v>
      </c>
      <c r="AI54" s="87">
        <f t="shared" si="2"/>
        <v>27</v>
      </c>
      <c r="AJ54" s="96">
        <f t="shared" si="3"/>
        <v>0</v>
      </c>
    </row>
    <row r="55" spans="1:36" ht="15.05" customHeight="1">
      <c r="A55" s="12"/>
      <c r="B55" s="12"/>
      <c r="C55" s="121" t="s">
        <v>82</v>
      </c>
      <c r="D55" s="323"/>
      <c r="E55" s="323"/>
      <c r="F55" s="323"/>
      <c r="G55" s="323"/>
      <c r="H55" s="323"/>
      <c r="I55" s="323"/>
      <c r="J55" s="323"/>
      <c r="K55" s="323"/>
      <c r="L55" s="323"/>
      <c r="M55" s="323"/>
      <c r="N55" s="323"/>
      <c r="O55" s="304"/>
      <c r="P55" s="304"/>
      <c r="Q55" s="304"/>
      <c r="R55" s="304"/>
      <c r="S55" s="304"/>
      <c r="T55" s="304"/>
      <c r="U55" s="304"/>
      <c r="V55" s="304"/>
      <c r="W55" s="304"/>
      <c r="X55" s="304"/>
      <c r="Y55" s="304"/>
      <c r="Z55" s="304"/>
      <c r="AA55" s="304"/>
      <c r="AB55" s="304"/>
      <c r="AC55" s="304"/>
      <c r="AD55" s="304"/>
      <c r="AG55" s="110">
        <f t="shared" si="0"/>
        <v>16</v>
      </c>
      <c r="AH55" s="110">
        <f t="shared" si="1"/>
        <v>0</v>
      </c>
      <c r="AI55" s="87">
        <f t="shared" si="2"/>
        <v>27</v>
      </c>
      <c r="AJ55" s="96">
        <f t="shared" si="3"/>
        <v>0</v>
      </c>
    </row>
    <row r="56" spans="1:36" ht="15.05" customHeight="1">
      <c r="A56" s="12"/>
      <c r="B56" s="12"/>
      <c r="C56" s="121" t="s">
        <v>83</v>
      </c>
      <c r="D56" s="323"/>
      <c r="E56" s="323"/>
      <c r="F56" s="323"/>
      <c r="G56" s="323"/>
      <c r="H56" s="323"/>
      <c r="I56" s="323"/>
      <c r="J56" s="323"/>
      <c r="K56" s="323"/>
      <c r="L56" s="323"/>
      <c r="M56" s="323"/>
      <c r="N56" s="323"/>
      <c r="O56" s="304"/>
      <c r="P56" s="304"/>
      <c r="Q56" s="304"/>
      <c r="R56" s="304"/>
      <c r="S56" s="304"/>
      <c r="T56" s="304"/>
      <c r="U56" s="304"/>
      <c r="V56" s="304"/>
      <c r="W56" s="304"/>
      <c r="X56" s="304"/>
      <c r="Y56" s="304"/>
      <c r="Z56" s="304"/>
      <c r="AA56" s="304"/>
      <c r="AB56" s="304"/>
      <c r="AC56" s="304"/>
      <c r="AD56" s="304"/>
      <c r="AG56" s="110">
        <f t="shared" si="0"/>
        <v>16</v>
      </c>
      <c r="AH56" s="110">
        <f t="shared" si="1"/>
        <v>0</v>
      </c>
      <c r="AI56" s="87">
        <f t="shared" si="2"/>
        <v>27</v>
      </c>
      <c r="AJ56" s="96">
        <f t="shared" si="3"/>
        <v>0</v>
      </c>
    </row>
    <row r="57" spans="1:36" ht="15.05" customHeight="1">
      <c r="A57" s="12"/>
      <c r="B57" s="12"/>
      <c r="C57" s="121" t="s">
        <v>84</v>
      </c>
      <c r="D57" s="323"/>
      <c r="E57" s="323"/>
      <c r="F57" s="323"/>
      <c r="G57" s="323"/>
      <c r="H57" s="323"/>
      <c r="I57" s="323"/>
      <c r="J57" s="323"/>
      <c r="K57" s="323"/>
      <c r="L57" s="323"/>
      <c r="M57" s="323"/>
      <c r="N57" s="323"/>
      <c r="O57" s="304"/>
      <c r="P57" s="304"/>
      <c r="Q57" s="304"/>
      <c r="R57" s="304"/>
      <c r="S57" s="304"/>
      <c r="T57" s="304"/>
      <c r="U57" s="304"/>
      <c r="V57" s="304"/>
      <c r="W57" s="304"/>
      <c r="X57" s="304"/>
      <c r="Y57" s="304"/>
      <c r="Z57" s="304"/>
      <c r="AA57" s="304"/>
      <c r="AB57" s="304"/>
      <c r="AC57" s="304"/>
      <c r="AD57" s="304"/>
      <c r="AG57" s="110">
        <f t="shared" si="0"/>
        <v>16</v>
      </c>
      <c r="AH57" s="110">
        <f t="shared" si="1"/>
        <v>0</v>
      </c>
      <c r="AI57" s="87">
        <f t="shared" si="2"/>
        <v>27</v>
      </c>
      <c r="AJ57" s="96">
        <f t="shared" si="3"/>
        <v>0</v>
      </c>
    </row>
    <row r="58" spans="1:36" ht="15.05" customHeight="1">
      <c r="A58" s="12"/>
      <c r="B58" s="12"/>
      <c r="C58" s="121" t="s">
        <v>85</v>
      </c>
      <c r="D58" s="323"/>
      <c r="E58" s="323"/>
      <c r="F58" s="323"/>
      <c r="G58" s="323"/>
      <c r="H58" s="323"/>
      <c r="I58" s="323"/>
      <c r="J58" s="323"/>
      <c r="K58" s="323"/>
      <c r="L58" s="323"/>
      <c r="M58" s="323"/>
      <c r="N58" s="323"/>
      <c r="O58" s="304"/>
      <c r="P58" s="304"/>
      <c r="Q58" s="304"/>
      <c r="R58" s="304"/>
      <c r="S58" s="304"/>
      <c r="T58" s="304"/>
      <c r="U58" s="304"/>
      <c r="V58" s="304"/>
      <c r="W58" s="304"/>
      <c r="X58" s="304"/>
      <c r="Y58" s="304"/>
      <c r="Z58" s="304"/>
      <c r="AA58" s="304"/>
      <c r="AB58" s="304"/>
      <c r="AC58" s="304"/>
      <c r="AD58" s="304"/>
      <c r="AG58" s="110">
        <f t="shared" si="0"/>
        <v>16</v>
      </c>
      <c r="AH58" s="110">
        <f t="shared" si="1"/>
        <v>0</v>
      </c>
      <c r="AI58" s="87">
        <f t="shared" si="2"/>
        <v>27</v>
      </c>
      <c r="AJ58" s="96">
        <f t="shared" si="3"/>
        <v>0</v>
      </c>
    </row>
    <row r="59" spans="1:36" ht="15.05" customHeight="1">
      <c r="A59" s="12"/>
      <c r="B59" s="12"/>
      <c r="C59" s="121" t="s">
        <v>86</v>
      </c>
      <c r="D59" s="323"/>
      <c r="E59" s="323"/>
      <c r="F59" s="323"/>
      <c r="G59" s="323"/>
      <c r="H59" s="323"/>
      <c r="I59" s="323"/>
      <c r="J59" s="323"/>
      <c r="K59" s="323"/>
      <c r="L59" s="323"/>
      <c r="M59" s="323"/>
      <c r="N59" s="323"/>
      <c r="O59" s="304"/>
      <c r="P59" s="304"/>
      <c r="Q59" s="304"/>
      <c r="R59" s="304"/>
      <c r="S59" s="304"/>
      <c r="T59" s="304"/>
      <c r="U59" s="304"/>
      <c r="V59" s="304"/>
      <c r="W59" s="304"/>
      <c r="X59" s="304"/>
      <c r="Y59" s="304"/>
      <c r="Z59" s="304"/>
      <c r="AA59" s="304"/>
      <c r="AB59" s="304"/>
      <c r="AC59" s="304"/>
      <c r="AD59" s="304"/>
      <c r="AG59" s="110">
        <f t="shared" si="0"/>
        <v>16</v>
      </c>
      <c r="AH59" s="110">
        <f t="shared" si="1"/>
        <v>0</v>
      </c>
      <c r="AI59" s="87">
        <f t="shared" si="2"/>
        <v>27</v>
      </c>
      <c r="AJ59" s="96">
        <f t="shared" si="3"/>
        <v>0</v>
      </c>
    </row>
    <row r="60" spans="1:36" ht="15.05" customHeight="1">
      <c r="A60" s="12"/>
      <c r="B60" s="12"/>
      <c r="C60" s="121" t="s">
        <v>87</v>
      </c>
      <c r="D60" s="323"/>
      <c r="E60" s="323"/>
      <c r="F60" s="323"/>
      <c r="G60" s="323"/>
      <c r="H60" s="323"/>
      <c r="I60" s="323"/>
      <c r="J60" s="323"/>
      <c r="K60" s="323"/>
      <c r="L60" s="323"/>
      <c r="M60" s="323"/>
      <c r="N60" s="323"/>
      <c r="O60" s="304"/>
      <c r="P60" s="304"/>
      <c r="Q60" s="304"/>
      <c r="R60" s="304"/>
      <c r="S60" s="304"/>
      <c r="T60" s="304"/>
      <c r="U60" s="304"/>
      <c r="V60" s="304"/>
      <c r="W60" s="304"/>
      <c r="X60" s="304"/>
      <c r="Y60" s="304"/>
      <c r="Z60" s="304"/>
      <c r="AA60" s="304"/>
      <c r="AB60" s="304"/>
      <c r="AC60" s="304"/>
      <c r="AD60" s="304"/>
      <c r="AG60" s="110">
        <f t="shared" si="0"/>
        <v>16</v>
      </c>
      <c r="AH60" s="110">
        <f t="shared" si="1"/>
        <v>0</v>
      </c>
      <c r="AI60" s="87">
        <f t="shared" si="2"/>
        <v>27</v>
      </c>
      <c r="AJ60" s="96">
        <f t="shared" si="3"/>
        <v>0</v>
      </c>
    </row>
    <row r="61" spans="1:36" ht="15.05" customHeight="1">
      <c r="A61" s="12"/>
      <c r="B61" s="12"/>
      <c r="C61" s="121" t="s">
        <v>88</v>
      </c>
      <c r="D61" s="323"/>
      <c r="E61" s="323"/>
      <c r="F61" s="323"/>
      <c r="G61" s="323"/>
      <c r="H61" s="323"/>
      <c r="I61" s="323"/>
      <c r="J61" s="323"/>
      <c r="K61" s="323"/>
      <c r="L61" s="323"/>
      <c r="M61" s="323"/>
      <c r="N61" s="323"/>
      <c r="O61" s="304"/>
      <c r="P61" s="304"/>
      <c r="Q61" s="304"/>
      <c r="R61" s="304"/>
      <c r="S61" s="304"/>
      <c r="T61" s="304"/>
      <c r="U61" s="304"/>
      <c r="V61" s="304"/>
      <c r="W61" s="304"/>
      <c r="X61" s="304"/>
      <c r="Y61" s="304"/>
      <c r="Z61" s="304"/>
      <c r="AA61" s="304"/>
      <c r="AB61" s="304"/>
      <c r="AC61" s="304"/>
      <c r="AD61" s="304"/>
      <c r="AG61" s="110">
        <f t="shared" si="0"/>
        <v>16</v>
      </c>
      <c r="AH61" s="110">
        <f t="shared" si="1"/>
        <v>0</v>
      </c>
      <c r="AI61" s="87">
        <f t="shared" si="2"/>
        <v>27</v>
      </c>
      <c r="AJ61" s="96">
        <f t="shared" si="3"/>
        <v>0</v>
      </c>
    </row>
    <row r="62" spans="1:36" ht="15.05" customHeight="1">
      <c r="A62" s="12"/>
      <c r="B62" s="12"/>
      <c r="C62" s="121" t="s">
        <v>89</v>
      </c>
      <c r="D62" s="323"/>
      <c r="E62" s="323"/>
      <c r="F62" s="323"/>
      <c r="G62" s="323"/>
      <c r="H62" s="323"/>
      <c r="I62" s="323"/>
      <c r="J62" s="323"/>
      <c r="K62" s="323"/>
      <c r="L62" s="323"/>
      <c r="M62" s="323"/>
      <c r="N62" s="323"/>
      <c r="O62" s="304"/>
      <c r="P62" s="304"/>
      <c r="Q62" s="304"/>
      <c r="R62" s="304"/>
      <c r="S62" s="304"/>
      <c r="T62" s="304"/>
      <c r="U62" s="304"/>
      <c r="V62" s="304"/>
      <c r="W62" s="304"/>
      <c r="X62" s="304"/>
      <c r="Y62" s="304"/>
      <c r="Z62" s="304"/>
      <c r="AA62" s="304"/>
      <c r="AB62" s="304"/>
      <c r="AC62" s="304"/>
      <c r="AD62" s="304"/>
      <c r="AG62" s="110">
        <f t="shared" si="0"/>
        <v>16</v>
      </c>
      <c r="AH62" s="110">
        <f t="shared" si="1"/>
        <v>0</v>
      </c>
      <c r="AI62" s="87">
        <f t="shared" si="2"/>
        <v>27</v>
      </c>
      <c r="AJ62" s="96">
        <f t="shared" si="3"/>
        <v>0</v>
      </c>
    </row>
    <row r="63" spans="1:36" ht="15.05" customHeight="1">
      <c r="A63" s="12"/>
      <c r="B63" s="12"/>
      <c r="C63" s="121" t="s">
        <v>90</v>
      </c>
      <c r="D63" s="323"/>
      <c r="E63" s="323"/>
      <c r="F63" s="323"/>
      <c r="G63" s="323"/>
      <c r="H63" s="323"/>
      <c r="I63" s="323"/>
      <c r="J63" s="323"/>
      <c r="K63" s="323"/>
      <c r="L63" s="323"/>
      <c r="M63" s="323"/>
      <c r="N63" s="323"/>
      <c r="O63" s="304"/>
      <c r="P63" s="304"/>
      <c r="Q63" s="304"/>
      <c r="R63" s="304"/>
      <c r="S63" s="304"/>
      <c r="T63" s="304"/>
      <c r="U63" s="304"/>
      <c r="V63" s="304"/>
      <c r="W63" s="304"/>
      <c r="X63" s="304"/>
      <c r="Y63" s="304"/>
      <c r="Z63" s="304"/>
      <c r="AA63" s="304"/>
      <c r="AB63" s="304"/>
      <c r="AC63" s="304"/>
      <c r="AD63" s="304"/>
      <c r="AG63" s="110">
        <f t="shared" si="0"/>
        <v>16</v>
      </c>
      <c r="AH63" s="110">
        <f t="shared" si="1"/>
        <v>0</v>
      </c>
      <c r="AI63" s="87">
        <f t="shared" si="2"/>
        <v>27</v>
      </c>
      <c r="AJ63" s="96">
        <f t="shared" si="3"/>
        <v>0</v>
      </c>
    </row>
    <row r="64" spans="1:36" ht="15.05" customHeight="1">
      <c r="A64" s="12"/>
      <c r="B64" s="12"/>
      <c r="C64" s="121" t="s">
        <v>91</v>
      </c>
      <c r="D64" s="323"/>
      <c r="E64" s="323"/>
      <c r="F64" s="323"/>
      <c r="G64" s="323"/>
      <c r="H64" s="323"/>
      <c r="I64" s="323"/>
      <c r="J64" s="323"/>
      <c r="K64" s="323"/>
      <c r="L64" s="323"/>
      <c r="M64" s="323"/>
      <c r="N64" s="323"/>
      <c r="O64" s="304"/>
      <c r="P64" s="304"/>
      <c r="Q64" s="304"/>
      <c r="R64" s="304"/>
      <c r="S64" s="304"/>
      <c r="T64" s="304"/>
      <c r="U64" s="304"/>
      <c r="V64" s="304"/>
      <c r="W64" s="304"/>
      <c r="X64" s="304"/>
      <c r="Y64" s="304"/>
      <c r="Z64" s="304"/>
      <c r="AA64" s="304"/>
      <c r="AB64" s="304"/>
      <c r="AC64" s="304"/>
      <c r="AD64" s="304"/>
      <c r="AG64" s="110">
        <f t="shared" si="0"/>
        <v>16</v>
      </c>
      <c r="AH64" s="110">
        <f t="shared" si="1"/>
        <v>0</v>
      </c>
      <c r="AI64" s="87">
        <f t="shared" si="2"/>
        <v>27</v>
      </c>
      <c r="AJ64" s="96">
        <f t="shared" si="3"/>
        <v>0</v>
      </c>
    </row>
    <row r="65" spans="1:36" ht="15.05" customHeight="1">
      <c r="A65" s="12"/>
      <c r="B65" s="12"/>
      <c r="C65" s="121" t="s">
        <v>92</v>
      </c>
      <c r="D65" s="323"/>
      <c r="E65" s="323"/>
      <c r="F65" s="323"/>
      <c r="G65" s="323"/>
      <c r="H65" s="323"/>
      <c r="I65" s="323"/>
      <c r="J65" s="323"/>
      <c r="K65" s="323"/>
      <c r="L65" s="323"/>
      <c r="M65" s="323"/>
      <c r="N65" s="323"/>
      <c r="O65" s="304"/>
      <c r="P65" s="304"/>
      <c r="Q65" s="304"/>
      <c r="R65" s="304"/>
      <c r="S65" s="304"/>
      <c r="T65" s="304"/>
      <c r="U65" s="304"/>
      <c r="V65" s="304"/>
      <c r="W65" s="304"/>
      <c r="X65" s="304"/>
      <c r="Y65" s="304"/>
      <c r="Z65" s="304"/>
      <c r="AA65" s="304"/>
      <c r="AB65" s="304"/>
      <c r="AC65" s="304"/>
      <c r="AD65" s="304"/>
      <c r="AG65" s="110">
        <f t="shared" si="0"/>
        <v>16</v>
      </c>
      <c r="AH65" s="110">
        <f t="shared" si="1"/>
        <v>0</v>
      </c>
      <c r="AI65" s="87">
        <f t="shared" si="2"/>
        <v>27</v>
      </c>
      <c r="AJ65" s="96">
        <f t="shared" si="3"/>
        <v>0</v>
      </c>
    </row>
    <row r="66" spans="1:36" ht="15.05" customHeight="1">
      <c r="A66" s="12"/>
      <c r="B66" s="12"/>
      <c r="C66" s="121" t="s">
        <v>93</v>
      </c>
      <c r="D66" s="323"/>
      <c r="E66" s="323"/>
      <c r="F66" s="323"/>
      <c r="G66" s="323"/>
      <c r="H66" s="323"/>
      <c r="I66" s="323"/>
      <c r="J66" s="323"/>
      <c r="K66" s="323"/>
      <c r="L66" s="323"/>
      <c r="M66" s="323"/>
      <c r="N66" s="323"/>
      <c r="O66" s="304"/>
      <c r="P66" s="304"/>
      <c r="Q66" s="304"/>
      <c r="R66" s="304"/>
      <c r="S66" s="304"/>
      <c r="T66" s="304"/>
      <c r="U66" s="304"/>
      <c r="V66" s="304"/>
      <c r="W66" s="304"/>
      <c r="X66" s="304"/>
      <c r="Y66" s="304"/>
      <c r="Z66" s="304"/>
      <c r="AA66" s="304"/>
      <c r="AB66" s="304"/>
      <c r="AC66" s="304"/>
      <c r="AD66" s="304"/>
      <c r="AG66" s="110">
        <f t="shared" si="0"/>
        <v>16</v>
      </c>
      <c r="AH66" s="110">
        <f t="shared" si="1"/>
        <v>0</v>
      </c>
      <c r="AI66" s="87">
        <f t="shared" si="2"/>
        <v>27</v>
      </c>
      <c r="AJ66" s="96">
        <f t="shared" si="3"/>
        <v>0</v>
      </c>
    </row>
    <row r="67" spans="1:36" ht="15.05" customHeight="1">
      <c r="A67" s="12"/>
      <c r="B67" s="12"/>
      <c r="C67" s="121" t="s">
        <v>94</v>
      </c>
      <c r="D67" s="323"/>
      <c r="E67" s="323"/>
      <c r="F67" s="323"/>
      <c r="G67" s="323"/>
      <c r="H67" s="323"/>
      <c r="I67" s="323"/>
      <c r="J67" s="323"/>
      <c r="K67" s="323"/>
      <c r="L67" s="323"/>
      <c r="M67" s="323"/>
      <c r="N67" s="323"/>
      <c r="O67" s="304"/>
      <c r="P67" s="304"/>
      <c r="Q67" s="304"/>
      <c r="R67" s="304"/>
      <c r="S67" s="304"/>
      <c r="T67" s="304"/>
      <c r="U67" s="304"/>
      <c r="V67" s="304"/>
      <c r="W67" s="304"/>
      <c r="X67" s="304"/>
      <c r="Y67" s="304"/>
      <c r="Z67" s="304"/>
      <c r="AA67" s="304"/>
      <c r="AB67" s="304"/>
      <c r="AC67" s="304"/>
      <c r="AD67" s="304"/>
      <c r="AG67" s="110">
        <f t="shared" si="0"/>
        <v>16</v>
      </c>
      <c r="AH67" s="110">
        <f t="shared" si="1"/>
        <v>0</v>
      </c>
      <c r="AI67" s="87">
        <f t="shared" si="2"/>
        <v>27</v>
      </c>
      <c r="AJ67" s="96">
        <f t="shared" si="3"/>
        <v>0</v>
      </c>
    </row>
    <row r="68" spans="1:36" ht="15.05" customHeight="1">
      <c r="A68" s="12"/>
      <c r="B68" s="12"/>
      <c r="C68" s="121" t="s">
        <v>95</v>
      </c>
      <c r="D68" s="323"/>
      <c r="E68" s="323"/>
      <c r="F68" s="323"/>
      <c r="G68" s="323"/>
      <c r="H68" s="323"/>
      <c r="I68" s="323"/>
      <c r="J68" s="323"/>
      <c r="K68" s="323"/>
      <c r="L68" s="323"/>
      <c r="M68" s="323"/>
      <c r="N68" s="323"/>
      <c r="O68" s="304"/>
      <c r="P68" s="304"/>
      <c r="Q68" s="304"/>
      <c r="R68" s="304"/>
      <c r="S68" s="304"/>
      <c r="T68" s="304"/>
      <c r="U68" s="304"/>
      <c r="V68" s="304"/>
      <c r="W68" s="304"/>
      <c r="X68" s="304"/>
      <c r="Y68" s="304"/>
      <c r="Z68" s="304"/>
      <c r="AA68" s="304"/>
      <c r="AB68" s="304"/>
      <c r="AC68" s="304"/>
      <c r="AD68" s="304"/>
      <c r="AG68" s="110">
        <f t="shared" si="0"/>
        <v>16</v>
      </c>
      <c r="AH68" s="110">
        <f t="shared" si="1"/>
        <v>0</v>
      </c>
      <c r="AI68" s="87">
        <f t="shared" si="2"/>
        <v>27</v>
      </c>
      <c r="AJ68" s="96">
        <f t="shared" si="3"/>
        <v>0</v>
      </c>
    </row>
    <row r="69" spans="1:36" ht="15.05" customHeight="1">
      <c r="A69" s="12"/>
      <c r="B69" s="12"/>
      <c r="C69" s="121" t="s">
        <v>96</v>
      </c>
      <c r="D69" s="323"/>
      <c r="E69" s="323"/>
      <c r="F69" s="323"/>
      <c r="G69" s="323"/>
      <c r="H69" s="323"/>
      <c r="I69" s="323"/>
      <c r="J69" s="323"/>
      <c r="K69" s="323"/>
      <c r="L69" s="323"/>
      <c r="M69" s="323"/>
      <c r="N69" s="323"/>
      <c r="O69" s="304"/>
      <c r="P69" s="304"/>
      <c r="Q69" s="304"/>
      <c r="R69" s="304"/>
      <c r="S69" s="304"/>
      <c r="T69" s="304"/>
      <c r="U69" s="304"/>
      <c r="V69" s="304"/>
      <c r="W69" s="304"/>
      <c r="X69" s="304"/>
      <c r="Y69" s="304"/>
      <c r="Z69" s="304"/>
      <c r="AA69" s="304"/>
      <c r="AB69" s="304"/>
      <c r="AC69" s="304"/>
      <c r="AD69" s="304"/>
      <c r="AG69" s="110">
        <f t="shared" si="0"/>
        <v>16</v>
      </c>
      <c r="AH69" s="110">
        <f t="shared" si="1"/>
        <v>0</v>
      </c>
      <c r="AI69" s="87">
        <f t="shared" si="2"/>
        <v>27</v>
      </c>
      <c r="AJ69" s="96">
        <f t="shared" si="3"/>
        <v>0</v>
      </c>
    </row>
    <row r="70" spans="1:36" ht="15.05" customHeight="1">
      <c r="A70" s="12"/>
      <c r="B70" s="12"/>
      <c r="C70" s="121" t="s">
        <v>97</v>
      </c>
      <c r="D70" s="323"/>
      <c r="E70" s="323"/>
      <c r="F70" s="323"/>
      <c r="G70" s="323"/>
      <c r="H70" s="323"/>
      <c r="I70" s="323"/>
      <c r="J70" s="323"/>
      <c r="K70" s="323"/>
      <c r="L70" s="323"/>
      <c r="M70" s="323"/>
      <c r="N70" s="323"/>
      <c r="O70" s="304"/>
      <c r="P70" s="304"/>
      <c r="Q70" s="304"/>
      <c r="R70" s="304"/>
      <c r="S70" s="304"/>
      <c r="T70" s="304"/>
      <c r="U70" s="304"/>
      <c r="V70" s="304"/>
      <c r="W70" s="304"/>
      <c r="X70" s="304"/>
      <c r="Y70" s="304"/>
      <c r="Z70" s="304"/>
      <c r="AA70" s="304"/>
      <c r="AB70" s="304"/>
      <c r="AC70" s="304"/>
      <c r="AD70" s="304"/>
      <c r="AG70" s="110">
        <f t="shared" si="0"/>
        <v>16</v>
      </c>
      <c r="AH70" s="110">
        <f t="shared" si="1"/>
        <v>0</v>
      </c>
      <c r="AI70" s="87">
        <f t="shared" si="2"/>
        <v>27</v>
      </c>
      <c r="AJ70" s="96">
        <f t="shared" si="3"/>
        <v>0</v>
      </c>
    </row>
    <row r="71" spans="1:36" ht="15.05" customHeight="1">
      <c r="A71" s="12"/>
      <c r="B71" s="12"/>
      <c r="C71" s="121" t="s">
        <v>98</v>
      </c>
      <c r="D71" s="323"/>
      <c r="E71" s="323"/>
      <c r="F71" s="323"/>
      <c r="G71" s="323"/>
      <c r="H71" s="323"/>
      <c r="I71" s="323"/>
      <c r="J71" s="323"/>
      <c r="K71" s="323"/>
      <c r="L71" s="323"/>
      <c r="M71" s="323"/>
      <c r="N71" s="323"/>
      <c r="O71" s="304"/>
      <c r="P71" s="304"/>
      <c r="Q71" s="304"/>
      <c r="R71" s="304"/>
      <c r="S71" s="304"/>
      <c r="T71" s="304"/>
      <c r="U71" s="304"/>
      <c r="V71" s="304"/>
      <c r="W71" s="304"/>
      <c r="X71" s="304"/>
      <c r="Y71" s="304"/>
      <c r="Z71" s="304"/>
      <c r="AA71" s="304"/>
      <c r="AB71" s="304"/>
      <c r="AC71" s="304"/>
      <c r="AD71" s="304"/>
      <c r="AG71" s="110">
        <f t="shared" si="0"/>
        <v>16</v>
      </c>
      <c r="AH71" s="110">
        <f t="shared" si="1"/>
        <v>0</v>
      </c>
      <c r="AI71" s="87">
        <f t="shared" si="2"/>
        <v>27</v>
      </c>
      <c r="AJ71" s="96">
        <f t="shared" si="3"/>
        <v>0</v>
      </c>
    </row>
    <row r="72" spans="1:36" ht="15.05" customHeight="1">
      <c r="A72" s="12"/>
      <c r="B72" s="12"/>
      <c r="C72" s="121" t="s">
        <v>99</v>
      </c>
      <c r="D72" s="323"/>
      <c r="E72" s="323"/>
      <c r="F72" s="323"/>
      <c r="G72" s="323"/>
      <c r="H72" s="323"/>
      <c r="I72" s="323"/>
      <c r="J72" s="323"/>
      <c r="K72" s="323"/>
      <c r="L72" s="323"/>
      <c r="M72" s="323"/>
      <c r="N72" s="323"/>
      <c r="O72" s="304"/>
      <c r="P72" s="304"/>
      <c r="Q72" s="304"/>
      <c r="R72" s="304"/>
      <c r="S72" s="304"/>
      <c r="T72" s="304"/>
      <c r="U72" s="304"/>
      <c r="V72" s="304"/>
      <c r="W72" s="304"/>
      <c r="X72" s="304"/>
      <c r="Y72" s="304"/>
      <c r="Z72" s="304"/>
      <c r="AA72" s="304"/>
      <c r="AB72" s="304"/>
      <c r="AC72" s="304"/>
      <c r="AD72" s="304"/>
      <c r="AG72" s="110">
        <f t="shared" si="0"/>
        <v>16</v>
      </c>
      <c r="AH72" s="110">
        <f t="shared" si="1"/>
        <v>0</v>
      </c>
      <c r="AI72" s="87">
        <f t="shared" si="2"/>
        <v>27</v>
      </c>
      <c r="AJ72" s="96">
        <f t="shared" si="3"/>
        <v>0</v>
      </c>
    </row>
    <row r="73" spans="1:36" ht="15.05" customHeight="1">
      <c r="A73" s="12"/>
      <c r="B73" s="12"/>
      <c r="C73" s="121" t="s">
        <v>100</v>
      </c>
      <c r="D73" s="323"/>
      <c r="E73" s="323"/>
      <c r="F73" s="323"/>
      <c r="G73" s="323"/>
      <c r="H73" s="323"/>
      <c r="I73" s="323"/>
      <c r="J73" s="323"/>
      <c r="K73" s="323"/>
      <c r="L73" s="323"/>
      <c r="M73" s="323"/>
      <c r="N73" s="323"/>
      <c r="O73" s="304"/>
      <c r="P73" s="304"/>
      <c r="Q73" s="304"/>
      <c r="R73" s="304"/>
      <c r="S73" s="304"/>
      <c r="T73" s="304"/>
      <c r="U73" s="304"/>
      <c r="V73" s="304"/>
      <c r="W73" s="304"/>
      <c r="X73" s="304"/>
      <c r="Y73" s="304"/>
      <c r="Z73" s="304"/>
      <c r="AA73" s="304"/>
      <c r="AB73" s="304"/>
      <c r="AC73" s="304"/>
      <c r="AD73" s="304"/>
      <c r="AG73" s="110">
        <f t="shared" si="0"/>
        <v>16</v>
      </c>
      <c r="AH73" s="110">
        <f t="shared" si="1"/>
        <v>0</v>
      </c>
      <c r="AI73" s="87">
        <f t="shared" si="2"/>
        <v>27</v>
      </c>
      <c r="AJ73" s="96">
        <f t="shared" si="3"/>
        <v>0</v>
      </c>
    </row>
    <row r="74" spans="1:36" ht="15.05" customHeight="1">
      <c r="A74" s="12"/>
      <c r="B74" s="12"/>
      <c r="C74" s="121" t="s">
        <v>101</v>
      </c>
      <c r="D74" s="323"/>
      <c r="E74" s="323"/>
      <c r="F74" s="323"/>
      <c r="G74" s="323"/>
      <c r="H74" s="323"/>
      <c r="I74" s="323"/>
      <c r="J74" s="323"/>
      <c r="K74" s="323"/>
      <c r="L74" s="323"/>
      <c r="M74" s="323"/>
      <c r="N74" s="323"/>
      <c r="O74" s="304"/>
      <c r="P74" s="304"/>
      <c r="Q74" s="304"/>
      <c r="R74" s="304"/>
      <c r="S74" s="304"/>
      <c r="T74" s="304"/>
      <c r="U74" s="304"/>
      <c r="V74" s="304"/>
      <c r="W74" s="304"/>
      <c r="X74" s="304"/>
      <c r="Y74" s="304"/>
      <c r="Z74" s="304"/>
      <c r="AA74" s="304"/>
      <c r="AB74" s="304"/>
      <c r="AC74" s="304"/>
      <c r="AD74" s="304"/>
      <c r="AG74" s="110">
        <f t="shared" si="0"/>
        <v>16</v>
      </c>
      <c r="AH74" s="110">
        <f t="shared" si="1"/>
        <v>0</v>
      </c>
      <c r="AI74" s="87">
        <f t="shared" si="2"/>
        <v>27</v>
      </c>
      <c r="AJ74" s="96">
        <f t="shared" si="3"/>
        <v>0</v>
      </c>
    </row>
    <row r="75" spans="1:36" ht="15.05" customHeight="1">
      <c r="A75" s="12"/>
      <c r="B75" s="12"/>
      <c r="C75" s="121" t="s">
        <v>102</v>
      </c>
      <c r="D75" s="323"/>
      <c r="E75" s="323"/>
      <c r="F75" s="323"/>
      <c r="G75" s="323"/>
      <c r="H75" s="323"/>
      <c r="I75" s="323"/>
      <c r="J75" s="323"/>
      <c r="K75" s="323"/>
      <c r="L75" s="323"/>
      <c r="M75" s="323"/>
      <c r="N75" s="323"/>
      <c r="O75" s="304"/>
      <c r="P75" s="304"/>
      <c r="Q75" s="304"/>
      <c r="R75" s="304"/>
      <c r="S75" s="304"/>
      <c r="T75" s="304"/>
      <c r="U75" s="304"/>
      <c r="V75" s="304"/>
      <c r="W75" s="304"/>
      <c r="X75" s="304"/>
      <c r="Y75" s="304"/>
      <c r="Z75" s="304"/>
      <c r="AA75" s="304"/>
      <c r="AB75" s="304"/>
      <c r="AC75" s="304"/>
      <c r="AD75" s="304"/>
      <c r="AG75" s="110">
        <f t="shared" si="0"/>
        <v>16</v>
      </c>
      <c r="AH75" s="110">
        <f t="shared" si="1"/>
        <v>0</v>
      </c>
      <c r="AI75" s="87">
        <f t="shared" si="2"/>
        <v>27</v>
      </c>
      <c r="AJ75" s="96">
        <f t="shared" si="3"/>
        <v>0</v>
      </c>
    </row>
    <row r="76" spans="1:36" ht="15.05" customHeight="1">
      <c r="A76" s="12"/>
      <c r="B76" s="12"/>
      <c r="C76" s="121" t="s">
        <v>103</v>
      </c>
      <c r="D76" s="323"/>
      <c r="E76" s="323"/>
      <c r="F76" s="323"/>
      <c r="G76" s="323"/>
      <c r="H76" s="323"/>
      <c r="I76" s="323"/>
      <c r="J76" s="323"/>
      <c r="K76" s="323"/>
      <c r="L76" s="323"/>
      <c r="M76" s="323"/>
      <c r="N76" s="323"/>
      <c r="O76" s="304"/>
      <c r="P76" s="304"/>
      <c r="Q76" s="304"/>
      <c r="R76" s="304"/>
      <c r="S76" s="304"/>
      <c r="T76" s="304"/>
      <c r="U76" s="304"/>
      <c r="V76" s="304"/>
      <c r="W76" s="304"/>
      <c r="X76" s="304"/>
      <c r="Y76" s="304"/>
      <c r="Z76" s="304"/>
      <c r="AA76" s="304"/>
      <c r="AB76" s="304"/>
      <c r="AC76" s="304"/>
      <c r="AD76" s="304"/>
      <c r="AG76" s="110">
        <f t="shared" si="0"/>
        <v>16</v>
      </c>
      <c r="AH76" s="110">
        <f t="shared" si="1"/>
        <v>0</v>
      </c>
      <c r="AI76" s="87">
        <f t="shared" si="2"/>
        <v>27</v>
      </c>
      <c r="AJ76" s="96">
        <f t="shared" si="3"/>
        <v>0</v>
      </c>
    </row>
    <row r="77" spans="1:36" ht="15.05" customHeight="1">
      <c r="A77" s="12"/>
      <c r="B77" s="12"/>
      <c r="C77" s="121" t="s">
        <v>104</v>
      </c>
      <c r="D77" s="323"/>
      <c r="E77" s="323"/>
      <c r="F77" s="323"/>
      <c r="G77" s="323"/>
      <c r="H77" s="323"/>
      <c r="I77" s="323"/>
      <c r="J77" s="323"/>
      <c r="K77" s="323"/>
      <c r="L77" s="323"/>
      <c r="M77" s="323"/>
      <c r="N77" s="323"/>
      <c r="O77" s="304"/>
      <c r="P77" s="304"/>
      <c r="Q77" s="304"/>
      <c r="R77" s="304"/>
      <c r="S77" s="304"/>
      <c r="T77" s="304"/>
      <c r="U77" s="304"/>
      <c r="V77" s="304"/>
      <c r="W77" s="304"/>
      <c r="X77" s="304"/>
      <c r="Y77" s="304"/>
      <c r="Z77" s="304"/>
      <c r="AA77" s="304"/>
      <c r="AB77" s="304"/>
      <c r="AC77" s="304"/>
      <c r="AD77" s="304"/>
      <c r="AG77" s="110">
        <f t="shared" si="0"/>
        <v>16</v>
      </c>
      <c r="AH77" s="110">
        <f t="shared" si="1"/>
        <v>0</v>
      </c>
      <c r="AI77" s="87">
        <f t="shared" si="2"/>
        <v>27</v>
      </c>
      <c r="AJ77" s="96">
        <f t="shared" si="3"/>
        <v>0</v>
      </c>
    </row>
    <row r="78" spans="1:36" ht="15.05" customHeight="1">
      <c r="A78" s="12"/>
      <c r="B78" s="12"/>
      <c r="C78" s="121" t="s">
        <v>105</v>
      </c>
      <c r="D78" s="323"/>
      <c r="E78" s="323"/>
      <c r="F78" s="323"/>
      <c r="G78" s="323"/>
      <c r="H78" s="323"/>
      <c r="I78" s="323"/>
      <c r="J78" s="323"/>
      <c r="K78" s="323"/>
      <c r="L78" s="323"/>
      <c r="M78" s="323"/>
      <c r="N78" s="323"/>
      <c r="O78" s="304"/>
      <c r="P78" s="304"/>
      <c r="Q78" s="304"/>
      <c r="R78" s="304"/>
      <c r="S78" s="304"/>
      <c r="T78" s="304"/>
      <c r="U78" s="304"/>
      <c r="V78" s="304"/>
      <c r="W78" s="304"/>
      <c r="X78" s="304"/>
      <c r="Y78" s="304"/>
      <c r="Z78" s="304"/>
      <c r="AA78" s="304"/>
      <c r="AB78" s="304"/>
      <c r="AC78" s="304"/>
      <c r="AD78" s="304"/>
      <c r="AG78" s="110">
        <f t="shared" si="0"/>
        <v>16</v>
      </c>
      <c r="AH78" s="110">
        <f t="shared" si="1"/>
        <v>0</v>
      </c>
      <c r="AI78" s="87">
        <f t="shared" si="2"/>
        <v>27</v>
      </c>
      <c r="AJ78" s="96">
        <f t="shared" si="3"/>
        <v>0</v>
      </c>
    </row>
    <row r="79" spans="1:36" ht="15.05" customHeight="1">
      <c r="A79" s="12"/>
      <c r="B79" s="12"/>
      <c r="C79" s="121" t="s">
        <v>106</v>
      </c>
      <c r="D79" s="323"/>
      <c r="E79" s="323"/>
      <c r="F79" s="323"/>
      <c r="G79" s="323"/>
      <c r="H79" s="323"/>
      <c r="I79" s="323"/>
      <c r="J79" s="323"/>
      <c r="K79" s="323"/>
      <c r="L79" s="323"/>
      <c r="M79" s="323"/>
      <c r="N79" s="323"/>
      <c r="O79" s="304"/>
      <c r="P79" s="304"/>
      <c r="Q79" s="304"/>
      <c r="R79" s="304"/>
      <c r="S79" s="304"/>
      <c r="T79" s="304"/>
      <c r="U79" s="304"/>
      <c r="V79" s="304"/>
      <c r="W79" s="304"/>
      <c r="X79" s="304"/>
      <c r="Y79" s="304"/>
      <c r="Z79" s="304"/>
      <c r="AA79" s="304"/>
      <c r="AB79" s="304"/>
      <c r="AC79" s="304"/>
      <c r="AD79" s="304"/>
      <c r="AG79" s="110">
        <f t="shared" si="0"/>
        <v>16</v>
      </c>
      <c r="AH79" s="110">
        <f t="shared" si="1"/>
        <v>0</v>
      </c>
      <c r="AI79" s="87">
        <f t="shared" si="2"/>
        <v>27</v>
      </c>
      <c r="AJ79" s="96">
        <f t="shared" si="3"/>
        <v>0</v>
      </c>
    </row>
    <row r="80" spans="1:36" ht="15.05" customHeight="1">
      <c r="A80" s="12"/>
      <c r="B80" s="12"/>
      <c r="C80" s="121" t="s">
        <v>107</v>
      </c>
      <c r="D80" s="323"/>
      <c r="E80" s="323"/>
      <c r="F80" s="323"/>
      <c r="G80" s="323"/>
      <c r="H80" s="323"/>
      <c r="I80" s="323"/>
      <c r="J80" s="323"/>
      <c r="K80" s="323"/>
      <c r="L80" s="323"/>
      <c r="M80" s="323"/>
      <c r="N80" s="323"/>
      <c r="O80" s="304"/>
      <c r="P80" s="304"/>
      <c r="Q80" s="304"/>
      <c r="R80" s="304"/>
      <c r="S80" s="304"/>
      <c r="T80" s="304"/>
      <c r="U80" s="304"/>
      <c r="V80" s="304"/>
      <c r="W80" s="304"/>
      <c r="X80" s="304"/>
      <c r="Y80" s="304"/>
      <c r="Z80" s="304"/>
      <c r="AA80" s="304"/>
      <c r="AB80" s="304"/>
      <c r="AC80" s="304"/>
      <c r="AD80" s="304"/>
      <c r="AG80" s="110">
        <f t="shared" si="0"/>
        <v>16</v>
      </c>
      <c r="AH80" s="110">
        <f t="shared" si="1"/>
        <v>0</v>
      </c>
      <c r="AI80" s="87">
        <f t="shared" si="2"/>
        <v>27</v>
      </c>
      <c r="AJ80" s="96">
        <f t="shared" si="3"/>
        <v>0</v>
      </c>
    </row>
    <row r="81" spans="1:36" ht="15.05" customHeight="1">
      <c r="A81" s="12"/>
      <c r="B81" s="12"/>
      <c r="C81" s="121" t="s">
        <v>108</v>
      </c>
      <c r="D81" s="323"/>
      <c r="E81" s="323"/>
      <c r="F81" s="323"/>
      <c r="G81" s="323"/>
      <c r="H81" s="323"/>
      <c r="I81" s="323"/>
      <c r="J81" s="323"/>
      <c r="K81" s="323"/>
      <c r="L81" s="323"/>
      <c r="M81" s="323"/>
      <c r="N81" s="323"/>
      <c r="O81" s="304"/>
      <c r="P81" s="304"/>
      <c r="Q81" s="304"/>
      <c r="R81" s="304"/>
      <c r="S81" s="304"/>
      <c r="T81" s="304"/>
      <c r="U81" s="304"/>
      <c r="V81" s="304"/>
      <c r="W81" s="304"/>
      <c r="X81" s="304"/>
      <c r="Y81" s="304"/>
      <c r="Z81" s="304"/>
      <c r="AA81" s="304"/>
      <c r="AB81" s="304"/>
      <c r="AC81" s="304"/>
      <c r="AD81" s="304"/>
      <c r="AG81" s="110">
        <f t="shared" si="0"/>
        <v>16</v>
      </c>
      <c r="AH81" s="110">
        <f t="shared" si="1"/>
        <v>0</v>
      </c>
      <c r="AI81" s="87">
        <f t="shared" si="2"/>
        <v>27</v>
      </c>
      <c r="AJ81" s="96">
        <f t="shared" si="3"/>
        <v>0</v>
      </c>
    </row>
    <row r="82" spans="1:36" ht="15.05" customHeight="1">
      <c r="A82" s="12"/>
      <c r="B82" s="12"/>
      <c r="C82" s="121" t="s">
        <v>109</v>
      </c>
      <c r="D82" s="323"/>
      <c r="E82" s="323"/>
      <c r="F82" s="323"/>
      <c r="G82" s="323"/>
      <c r="H82" s="323"/>
      <c r="I82" s="323"/>
      <c r="J82" s="323"/>
      <c r="K82" s="323"/>
      <c r="L82" s="323"/>
      <c r="M82" s="323"/>
      <c r="N82" s="323"/>
      <c r="O82" s="304"/>
      <c r="P82" s="304"/>
      <c r="Q82" s="304"/>
      <c r="R82" s="304"/>
      <c r="S82" s="304"/>
      <c r="T82" s="304"/>
      <c r="U82" s="304"/>
      <c r="V82" s="304"/>
      <c r="W82" s="304"/>
      <c r="X82" s="304"/>
      <c r="Y82" s="304"/>
      <c r="Z82" s="304"/>
      <c r="AA82" s="304"/>
      <c r="AB82" s="304"/>
      <c r="AC82" s="304"/>
      <c r="AD82" s="304"/>
      <c r="AG82" s="110">
        <f t="shared" si="0"/>
        <v>16</v>
      </c>
      <c r="AH82" s="110">
        <f t="shared" si="1"/>
        <v>0</v>
      </c>
      <c r="AI82" s="87">
        <f t="shared" si="2"/>
        <v>27</v>
      </c>
      <c r="AJ82" s="96">
        <f t="shared" si="3"/>
        <v>0</v>
      </c>
    </row>
    <row r="83" spans="1:36" ht="15.05" customHeight="1">
      <c r="A83" s="12"/>
      <c r="B83" s="12"/>
      <c r="C83" s="121" t="s">
        <v>110</v>
      </c>
      <c r="D83" s="323"/>
      <c r="E83" s="323"/>
      <c r="F83" s="323"/>
      <c r="G83" s="323"/>
      <c r="H83" s="323"/>
      <c r="I83" s="323"/>
      <c r="J83" s="323"/>
      <c r="K83" s="323"/>
      <c r="L83" s="323"/>
      <c r="M83" s="323"/>
      <c r="N83" s="323"/>
      <c r="O83" s="304"/>
      <c r="P83" s="304"/>
      <c r="Q83" s="304"/>
      <c r="R83" s="304"/>
      <c r="S83" s="304"/>
      <c r="T83" s="304"/>
      <c r="U83" s="304"/>
      <c r="V83" s="304"/>
      <c r="W83" s="304"/>
      <c r="X83" s="304"/>
      <c r="Y83" s="304"/>
      <c r="Z83" s="304"/>
      <c r="AA83" s="304"/>
      <c r="AB83" s="304"/>
      <c r="AC83" s="304"/>
      <c r="AD83" s="304"/>
      <c r="AG83" s="110">
        <f t="shared" si="0"/>
        <v>16</v>
      </c>
      <c r="AH83" s="110">
        <f t="shared" si="1"/>
        <v>0</v>
      </c>
      <c r="AI83" s="87">
        <f t="shared" si="2"/>
        <v>27</v>
      </c>
      <c r="AJ83" s="96">
        <f t="shared" si="3"/>
        <v>0</v>
      </c>
    </row>
    <row r="84" spans="1:36" ht="15.05" customHeight="1">
      <c r="A84" s="12"/>
      <c r="B84" s="12"/>
      <c r="C84" s="121" t="s">
        <v>111</v>
      </c>
      <c r="D84" s="323"/>
      <c r="E84" s="323"/>
      <c r="F84" s="323"/>
      <c r="G84" s="323"/>
      <c r="H84" s="323"/>
      <c r="I84" s="323"/>
      <c r="J84" s="323"/>
      <c r="K84" s="323"/>
      <c r="L84" s="323"/>
      <c r="M84" s="323"/>
      <c r="N84" s="323"/>
      <c r="O84" s="304"/>
      <c r="P84" s="304"/>
      <c r="Q84" s="304"/>
      <c r="R84" s="304"/>
      <c r="S84" s="304"/>
      <c r="T84" s="304"/>
      <c r="U84" s="304"/>
      <c r="V84" s="304"/>
      <c r="W84" s="304"/>
      <c r="X84" s="304"/>
      <c r="Y84" s="304"/>
      <c r="Z84" s="304"/>
      <c r="AA84" s="304"/>
      <c r="AB84" s="304"/>
      <c r="AC84" s="304"/>
      <c r="AD84" s="304"/>
      <c r="AG84" s="110">
        <f t="shared" si="0"/>
        <v>16</v>
      </c>
      <c r="AH84" s="110">
        <f t="shared" si="1"/>
        <v>0</v>
      </c>
      <c r="AI84" s="87">
        <f t="shared" si="2"/>
        <v>27</v>
      </c>
      <c r="AJ84" s="96">
        <f t="shared" si="3"/>
        <v>0</v>
      </c>
    </row>
    <row r="85" spans="1:36" ht="15.05" customHeight="1">
      <c r="A85" s="12"/>
      <c r="B85" s="12"/>
      <c r="C85" s="121" t="s">
        <v>112</v>
      </c>
      <c r="D85" s="323"/>
      <c r="E85" s="323"/>
      <c r="F85" s="323"/>
      <c r="G85" s="323"/>
      <c r="H85" s="323"/>
      <c r="I85" s="323"/>
      <c r="J85" s="323"/>
      <c r="K85" s="323"/>
      <c r="L85" s="323"/>
      <c r="M85" s="323"/>
      <c r="N85" s="323"/>
      <c r="O85" s="304"/>
      <c r="P85" s="304"/>
      <c r="Q85" s="304"/>
      <c r="R85" s="304"/>
      <c r="S85" s="304"/>
      <c r="T85" s="304"/>
      <c r="U85" s="304"/>
      <c r="V85" s="304"/>
      <c r="W85" s="304"/>
      <c r="X85" s="304"/>
      <c r="Y85" s="304"/>
      <c r="Z85" s="304"/>
      <c r="AA85" s="304"/>
      <c r="AB85" s="304"/>
      <c r="AC85" s="304"/>
      <c r="AD85" s="304"/>
      <c r="AG85" s="110">
        <f t="shared" si="0"/>
        <v>16</v>
      </c>
      <c r="AH85" s="110">
        <f t="shared" si="1"/>
        <v>0</v>
      </c>
      <c r="AI85" s="87">
        <f t="shared" si="2"/>
        <v>27</v>
      </c>
      <c r="AJ85" s="96">
        <f t="shared" si="3"/>
        <v>0</v>
      </c>
    </row>
    <row r="86" spans="1:36" ht="15.05" customHeight="1">
      <c r="A86" s="12"/>
      <c r="B86" s="12"/>
      <c r="C86" s="121" t="s">
        <v>113</v>
      </c>
      <c r="D86" s="323"/>
      <c r="E86" s="323"/>
      <c r="F86" s="323"/>
      <c r="G86" s="323"/>
      <c r="H86" s="323"/>
      <c r="I86" s="323"/>
      <c r="J86" s="323"/>
      <c r="K86" s="323"/>
      <c r="L86" s="323"/>
      <c r="M86" s="323"/>
      <c r="N86" s="323"/>
      <c r="O86" s="304"/>
      <c r="P86" s="304"/>
      <c r="Q86" s="304"/>
      <c r="R86" s="304"/>
      <c r="S86" s="304"/>
      <c r="T86" s="304"/>
      <c r="U86" s="304"/>
      <c r="V86" s="304"/>
      <c r="W86" s="304"/>
      <c r="X86" s="304"/>
      <c r="Y86" s="304"/>
      <c r="Z86" s="304"/>
      <c r="AA86" s="304"/>
      <c r="AB86" s="304"/>
      <c r="AC86" s="304"/>
      <c r="AD86" s="304"/>
      <c r="AG86" s="110">
        <f t="shared" si="0"/>
        <v>16</v>
      </c>
      <c r="AH86" s="110">
        <f t="shared" si="1"/>
        <v>0</v>
      </c>
      <c r="AI86" s="87">
        <f t="shared" si="2"/>
        <v>27</v>
      </c>
      <c r="AJ86" s="96">
        <f t="shared" si="3"/>
        <v>0</v>
      </c>
    </row>
    <row r="87" spans="1:36" ht="15.05" customHeight="1">
      <c r="A87" s="12"/>
      <c r="B87" s="12"/>
      <c r="C87" s="121" t="s">
        <v>114</v>
      </c>
      <c r="D87" s="323"/>
      <c r="E87" s="323"/>
      <c r="F87" s="323"/>
      <c r="G87" s="323"/>
      <c r="H87" s="323"/>
      <c r="I87" s="323"/>
      <c r="J87" s="323"/>
      <c r="K87" s="323"/>
      <c r="L87" s="323"/>
      <c r="M87" s="323"/>
      <c r="N87" s="323"/>
      <c r="O87" s="304"/>
      <c r="P87" s="304"/>
      <c r="Q87" s="304"/>
      <c r="R87" s="304"/>
      <c r="S87" s="304"/>
      <c r="T87" s="304"/>
      <c r="U87" s="304"/>
      <c r="V87" s="304"/>
      <c r="W87" s="304"/>
      <c r="X87" s="304"/>
      <c r="Y87" s="304"/>
      <c r="Z87" s="304"/>
      <c r="AA87" s="304"/>
      <c r="AB87" s="304"/>
      <c r="AC87" s="304"/>
      <c r="AD87" s="304"/>
      <c r="AG87" s="110">
        <f t="shared" si="0"/>
        <v>16</v>
      </c>
      <c r="AH87" s="110">
        <f t="shared" si="1"/>
        <v>0</v>
      </c>
      <c r="AI87" s="87">
        <f t="shared" si="2"/>
        <v>27</v>
      </c>
      <c r="AJ87" s="96">
        <f t="shared" si="3"/>
        <v>0</v>
      </c>
    </row>
    <row r="88" spans="1:36" ht="15.05" customHeight="1">
      <c r="A88" s="12"/>
      <c r="B88" s="12"/>
      <c r="C88" s="121" t="s">
        <v>115</v>
      </c>
      <c r="D88" s="323"/>
      <c r="E88" s="323"/>
      <c r="F88" s="323"/>
      <c r="G88" s="323"/>
      <c r="H88" s="323"/>
      <c r="I88" s="323"/>
      <c r="J88" s="323"/>
      <c r="K88" s="323"/>
      <c r="L88" s="323"/>
      <c r="M88" s="323"/>
      <c r="N88" s="323"/>
      <c r="O88" s="304"/>
      <c r="P88" s="304"/>
      <c r="Q88" s="304"/>
      <c r="R88" s="304"/>
      <c r="S88" s="304"/>
      <c r="T88" s="304"/>
      <c r="U88" s="304"/>
      <c r="V88" s="304"/>
      <c r="W88" s="304"/>
      <c r="X88" s="304"/>
      <c r="Y88" s="304"/>
      <c r="Z88" s="304"/>
      <c r="AA88" s="304"/>
      <c r="AB88" s="304"/>
      <c r="AC88" s="304"/>
      <c r="AD88" s="304"/>
      <c r="AG88" s="110">
        <f t="shared" si="0"/>
        <v>16</v>
      </c>
      <c r="AH88" s="110">
        <f t="shared" si="1"/>
        <v>0</v>
      </c>
      <c r="AI88" s="87">
        <f t="shared" si="2"/>
        <v>27</v>
      </c>
      <c r="AJ88" s="96">
        <f t="shared" si="3"/>
        <v>0</v>
      </c>
    </row>
    <row r="89" spans="1:36" ht="15.05" customHeight="1">
      <c r="A89" s="12"/>
      <c r="B89" s="12"/>
      <c r="C89" s="121" t="s">
        <v>116</v>
      </c>
      <c r="D89" s="323"/>
      <c r="E89" s="323"/>
      <c r="F89" s="323"/>
      <c r="G89" s="323"/>
      <c r="H89" s="323"/>
      <c r="I89" s="323"/>
      <c r="J89" s="323"/>
      <c r="K89" s="323"/>
      <c r="L89" s="323"/>
      <c r="M89" s="323"/>
      <c r="N89" s="323"/>
      <c r="O89" s="304"/>
      <c r="P89" s="304"/>
      <c r="Q89" s="304"/>
      <c r="R89" s="304"/>
      <c r="S89" s="304"/>
      <c r="T89" s="304"/>
      <c r="U89" s="304"/>
      <c r="V89" s="304"/>
      <c r="W89" s="304"/>
      <c r="X89" s="304"/>
      <c r="Y89" s="304"/>
      <c r="Z89" s="304"/>
      <c r="AA89" s="304"/>
      <c r="AB89" s="304"/>
      <c r="AC89" s="304"/>
      <c r="AD89" s="304"/>
      <c r="AG89" s="110">
        <f t="shared" si="0"/>
        <v>16</v>
      </c>
      <c r="AH89" s="110">
        <f t="shared" si="1"/>
        <v>0</v>
      </c>
      <c r="AI89" s="87">
        <f t="shared" si="2"/>
        <v>27</v>
      </c>
      <c r="AJ89" s="96">
        <f t="shared" si="3"/>
        <v>0</v>
      </c>
    </row>
    <row r="90" spans="1:36" ht="15.05" customHeight="1">
      <c r="A90" s="12"/>
      <c r="B90" s="12"/>
      <c r="C90" s="121" t="s">
        <v>117</v>
      </c>
      <c r="D90" s="323"/>
      <c r="E90" s="323"/>
      <c r="F90" s="323"/>
      <c r="G90" s="323"/>
      <c r="H90" s="323"/>
      <c r="I90" s="323"/>
      <c r="J90" s="323"/>
      <c r="K90" s="323"/>
      <c r="L90" s="323"/>
      <c r="M90" s="323"/>
      <c r="N90" s="323"/>
      <c r="O90" s="304"/>
      <c r="P90" s="304"/>
      <c r="Q90" s="304"/>
      <c r="R90" s="304"/>
      <c r="S90" s="304"/>
      <c r="T90" s="304"/>
      <c r="U90" s="304"/>
      <c r="V90" s="304"/>
      <c r="W90" s="304"/>
      <c r="X90" s="304"/>
      <c r="Y90" s="304"/>
      <c r="Z90" s="304"/>
      <c r="AA90" s="304"/>
      <c r="AB90" s="304"/>
      <c r="AC90" s="304"/>
      <c r="AD90" s="304"/>
      <c r="AG90" s="110">
        <f t="shared" si="0"/>
        <v>16</v>
      </c>
      <c r="AH90" s="110">
        <f t="shared" si="1"/>
        <v>0</v>
      </c>
      <c r="AI90" s="87">
        <f t="shared" si="2"/>
        <v>27</v>
      </c>
      <c r="AJ90" s="96">
        <f t="shared" si="3"/>
        <v>0</v>
      </c>
    </row>
    <row r="91" spans="1:36" ht="15.05" customHeight="1">
      <c r="A91" s="12"/>
      <c r="B91" s="12"/>
      <c r="C91" s="121" t="s">
        <v>118</v>
      </c>
      <c r="D91" s="323"/>
      <c r="E91" s="323"/>
      <c r="F91" s="323"/>
      <c r="G91" s="323"/>
      <c r="H91" s="323"/>
      <c r="I91" s="323"/>
      <c r="J91" s="323"/>
      <c r="K91" s="323"/>
      <c r="L91" s="323"/>
      <c r="M91" s="323"/>
      <c r="N91" s="323"/>
      <c r="O91" s="304"/>
      <c r="P91" s="304"/>
      <c r="Q91" s="304"/>
      <c r="R91" s="304"/>
      <c r="S91" s="304"/>
      <c r="T91" s="304"/>
      <c r="U91" s="304"/>
      <c r="V91" s="304"/>
      <c r="W91" s="304"/>
      <c r="X91" s="304"/>
      <c r="Y91" s="304"/>
      <c r="Z91" s="304"/>
      <c r="AA91" s="304"/>
      <c r="AB91" s="304"/>
      <c r="AC91" s="304"/>
      <c r="AD91" s="304"/>
      <c r="AG91" s="110">
        <f t="shared" si="0"/>
        <v>16</v>
      </c>
      <c r="AH91" s="110">
        <f t="shared" si="1"/>
        <v>0</v>
      </c>
      <c r="AI91" s="87">
        <f t="shared" si="2"/>
        <v>27</v>
      </c>
      <c r="AJ91" s="96">
        <f t="shared" si="3"/>
        <v>0</v>
      </c>
    </row>
    <row r="92" spans="1:36" ht="15.05" customHeight="1">
      <c r="A92" s="12"/>
      <c r="B92" s="12"/>
      <c r="C92" s="121" t="s">
        <v>119</v>
      </c>
      <c r="D92" s="323"/>
      <c r="E92" s="323"/>
      <c r="F92" s="323"/>
      <c r="G92" s="323"/>
      <c r="H92" s="323"/>
      <c r="I92" s="323"/>
      <c r="J92" s="323"/>
      <c r="K92" s="323"/>
      <c r="L92" s="323"/>
      <c r="M92" s="323"/>
      <c r="N92" s="323"/>
      <c r="O92" s="304"/>
      <c r="P92" s="304"/>
      <c r="Q92" s="304"/>
      <c r="R92" s="304"/>
      <c r="S92" s="304"/>
      <c r="T92" s="304"/>
      <c r="U92" s="304"/>
      <c r="V92" s="304"/>
      <c r="W92" s="304"/>
      <c r="X92" s="304"/>
      <c r="Y92" s="304"/>
      <c r="Z92" s="304"/>
      <c r="AA92" s="304"/>
      <c r="AB92" s="304"/>
      <c r="AC92" s="304"/>
      <c r="AD92" s="304"/>
      <c r="AG92" s="110">
        <f t="shared" si="0"/>
        <v>16</v>
      </c>
      <c r="AH92" s="110">
        <f t="shared" si="1"/>
        <v>0</v>
      </c>
      <c r="AI92" s="87">
        <f t="shared" si="2"/>
        <v>27</v>
      </c>
      <c r="AJ92" s="96">
        <f t="shared" si="3"/>
        <v>0</v>
      </c>
    </row>
    <row r="93" spans="1:36" ht="15.05" customHeight="1">
      <c r="A93" s="12"/>
      <c r="B93" s="12"/>
      <c r="C93" s="121" t="s">
        <v>120</v>
      </c>
      <c r="D93" s="323"/>
      <c r="E93" s="323"/>
      <c r="F93" s="323"/>
      <c r="G93" s="323"/>
      <c r="H93" s="323"/>
      <c r="I93" s="323"/>
      <c r="J93" s="323"/>
      <c r="K93" s="323"/>
      <c r="L93" s="323"/>
      <c r="M93" s="323"/>
      <c r="N93" s="323"/>
      <c r="O93" s="304"/>
      <c r="P93" s="304"/>
      <c r="Q93" s="304"/>
      <c r="R93" s="304"/>
      <c r="S93" s="304"/>
      <c r="T93" s="304"/>
      <c r="U93" s="304"/>
      <c r="V93" s="304"/>
      <c r="W93" s="304"/>
      <c r="X93" s="304"/>
      <c r="Y93" s="304"/>
      <c r="Z93" s="304"/>
      <c r="AA93" s="304"/>
      <c r="AB93" s="304"/>
      <c r="AC93" s="304"/>
      <c r="AD93" s="304"/>
      <c r="AG93" s="110">
        <f t="shared" si="0"/>
        <v>16</v>
      </c>
      <c r="AH93" s="110">
        <f t="shared" si="1"/>
        <v>0</v>
      </c>
      <c r="AI93" s="87">
        <f t="shared" si="2"/>
        <v>27</v>
      </c>
      <c r="AJ93" s="96">
        <f t="shared" si="3"/>
        <v>0</v>
      </c>
    </row>
    <row r="94" spans="1:36" ht="15.05" customHeight="1">
      <c r="A94" s="12"/>
      <c r="B94" s="12"/>
      <c r="C94" s="121" t="s">
        <v>121</v>
      </c>
      <c r="D94" s="323"/>
      <c r="E94" s="323"/>
      <c r="F94" s="323"/>
      <c r="G94" s="323"/>
      <c r="H94" s="323"/>
      <c r="I94" s="323"/>
      <c r="J94" s="323"/>
      <c r="K94" s="323"/>
      <c r="L94" s="323"/>
      <c r="M94" s="323"/>
      <c r="N94" s="323"/>
      <c r="O94" s="304"/>
      <c r="P94" s="304"/>
      <c r="Q94" s="304"/>
      <c r="R94" s="304"/>
      <c r="S94" s="304"/>
      <c r="T94" s="304"/>
      <c r="U94" s="304"/>
      <c r="V94" s="304"/>
      <c r="W94" s="304"/>
      <c r="X94" s="304"/>
      <c r="Y94" s="304"/>
      <c r="Z94" s="304"/>
      <c r="AA94" s="304"/>
      <c r="AB94" s="304"/>
      <c r="AC94" s="304"/>
      <c r="AD94" s="304"/>
      <c r="AG94" s="110">
        <f t="shared" si="0"/>
        <v>16</v>
      </c>
      <c r="AH94" s="110">
        <f t="shared" si="1"/>
        <v>0</v>
      </c>
      <c r="AI94" s="87">
        <f t="shared" si="2"/>
        <v>27</v>
      </c>
      <c r="AJ94" s="96">
        <f t="shared" si="3"/>
        <v>0</v>
      </c>
    </row>
    <row r="95" spans="1:36" ht="15.05" customHeight="1">
      <c r="A95" s="12"/>
      <c r="B95" s="12"/>
      <c r="C95" s="121" t="s">
        <v>122</v>
      </c>
      <c r="D95" s="323"/>
      <c r="E95" s="323"/>
      <c r="F95" s="323"/>
      <c r="G95" s="323"/>
      <c r="H95" s="323"/>
      <c r="I95" s="323"/>
      <c r="J95" s="323"/>
      <c r="K95" s="323"/>
      <c r="L95" s="323"/>
      <c r="M95" s="323"/>
      <c r="N95" s="323"/>
      <c r="O95" s="304"/>
      <c r="P95" s="304"/>
      <c r="Q95" s="304"/>
      <c r="R95" s="304"/>
      <c r="S95" s="304"/>
      <c r="T95" s="304"/>
      <c r="U95" s="304"/>
      <c r="V95" s="304"/>
      <c r="W95" s="304"/>
      <c r="X95" s="304"/>
      <c r="Y95" s="304"/>
      <c r="Z95" s="304"/>
      <c r="AA95" s="304"/>
      <c r="AB95" s="304"/>
      <c r="AC95" s="304"/>
      <c r="AD95" s="304"/>
      <c r="AG95" s="110">
        <f t="shared" si="0"/>
        <v>16</v>
      </c>
      <c r="AH95" s="110">
        <f t="shared" si="1"/>
        <v>0</v>
      </c>
      <c r="AI95" s="87">
        <f t="shared" si="2"/>
        <v>27</v>
      </c>
      <c r="AJ95" s="96">
        <f t="shared" si="3"/>
        <v>0</v>
      </c>
    </row>
    <row r="96" spans="1:36" ht="15.05" customHeight="1">
      <c r="A96" s="12"/>
      <c r="B96" s="12"/>
      <c r="C96" s="121" t="s">
        <v>123</v>
      </c>
      <c r="D96" s="323"/>
      <c r="E96" s="323"/>
      <c r="F96" s="323"/>
      <c r="G96" s="323"/>
      <c r="H96" s="323"/>
      <c r="I96" s="323"/>
      <c r="J96" s="323"/>
      <c r="K96" s="323"/>
      <c r="L96" s="323"/>
      <c r="M96" s="323"/>
      <c r="N96" s="323"/>
      <c r="O96" s="304"/>
      <c r="P96" s="304"/>
      <c r="Q96" s="304"/>
      <c r="R96" s="304"/>
      <c r="S96" s="304"/>
      <c r="T96" s="304"/>
      <c r="U96" s="304"/>
      <c r="V96" s="304"/>
      <c r="W96" s="304"/>
      <c r="X96" s="304"/>
      <c r="Y96" s="304"/>
      <c r="Z96" s="304"/>
      <c r="AA96" s="304"/>
      <c r="AB96" s="304"/>
      <c r="AC96" s="304"/>
      <c r="AD96" s="304"/>
      <c r="AG96" s="110">
        <f t="shared" si="0"/>
        <v>16</v>
      </c>
      <c r="AH96" s="110">
        <f t="shared" si="1"/>
        <v>0</v>
      </c>
      <c r="AI96" s="87">
        <f t="shared" si="2"/>
        <v>27</v>
      </c>
      <c r="AJ96" s="96">
        <f t="shared" si="3"/>
        <v>0</v>
      </c>
    </row>
    <row r="97" spans="1:36" ht="15.05" customHeight="1">
      <c r="A97" s="12"/>
      <c r="B97" s="12"/>
      <c r="C97" s="121" t="s">
        <v>124</v>
      </c>
      <c r="D97" s="323"/>
      <c r="E97" s="323"/>
      <c r="F97" s="323"/>
      <c r="G97" s="323"/>
      <c r="H97" s="323"/>
      <c r="I97" s="323"/>
      <c r="J97" s="323"/>
      <c r="K97" s="323"/>
      <c r="L97" s="323"/>
      <c r="M97" s="323"/>
      <c r="N97" s="323"/>
      <c r="O97" s="304"/>
      <c r="P97" s="304"/>
      <c r="Q97" s="304"/>
      <c r="R97" s="304"/>
      <c r="S97" s="304"/>
      <c r="T97" s="304"/>
      <c r="U97" s="304"/>
      <c r="V97" s="304"/>
      <c r="W97" s="304"/>
      <c r="X97" s="304"/>
      <c r="Y97" s="304"/>
      <c r="Z97" s="304"/>
      <c r="AA97" s="304"/>
      <c r="AB97" s="304"/>
      <c r="AC97" s="304"/>
      <c r="AD97" s="304"/>
      <c r="AG97" s="110">
        <f t="shared" si="0"/>
        <v>16</v>
      </c>
      <c r="AH97" s="110">
        <f t="shared" si="1"/>
        <v>0</v>
      </c>
      <c r="AI97" s="87">
        <f t="shared" si="2"/>
        <v>27</v>
      </c>
      <c r="AJ97" s="96">
        <f t="shared" si="3"/>
        <v>0</v>
      </c>
    </row>
    <row r="98" spans="1:36" ht="15.05" customHeight="1">
      <c r="A98" s="12"/>
      <c r="B98" s="12"/>
      <c r="C98" s="121" t="s">
        <v>125</v>
      </c>
      <c r="D98" s="323"/>
      <c r="E98" s="323"/>
      <c r="F98" s="323"/>
      <c r="G98" s="323"/>
      <c r="H98" s="323"/>
      <c r="I98" s="323"/>
      <c r="J98" s="323"/>
      <c r="K98" s="323"/>
      <c r="L98" s="323"/>
      <c r="M98" s="323"/>
      <c r="N98" s="323"/>
      <c r="O98" s="304"/>
      <c r="P98" s="304"/>
      <c r="Q98" s="304"/>
      <c r="R98" s="304"/>
      <c r="S98" s="304"/>
      <c r="T98" s="304"/>
      <c r="U98" s="304"/>
      <c r="V98" s="304"/>
      <c r="W98" s="304"/>
      <c r="X98" s="304"/>
      <c r="Y98" s="304"/>
      <c r="Z98" s="304"/>
      <c r="AA98" s="304"/>
      <c r="AB98" s="304"/>
      <c r="AC98" s="304"/>
      <c r="AD98" s="304"/>
      <c r="AG98" s="110">
        <f t="shared" si="0"/>
        <v>16</v>
      </c>
      <c r="AH98" s="110">
        <f t="shared" si="1"/>
        <v>0</v>
      </c>
      <c r="AI98" s="87">
        <f t="shared" si="2"/>
        <v>27</v>
      </c>
      <c r="AJ98" s="96">
        <f t="shared" si="3"/>
        <v>0</v>
      </c>
    </row>
    <row r="99" spans="1:36" ht="15.05" customHeight="1">
      <c r="A99" s="12"/>
      <c r="B99" s="12"/>
      <c r="C99" s="121" t="s">
        <v>126</v>
      </c>
      <c r="D99" s="323"/>
      <c r="E99" s="323"/>
      <c r="F99" s="323"/>
      <c r="G99" s="323"/>
      <c r="H99" s="323"/>
      <c r="I99" s="323"/>
      <c r="J99" s="323"/>
      <c r="K99" s="323"/>
      <c r="L99" s="323"/>
      <c r="M99" s="323"/>
      <c r="N99" s="323"/>
      <c r="O99" s="304"/>
      <c r="P99" s="304"/>
      <c r="Q99" s="304"/>
      <c r="R99" s="304"/>
      <c r="S99" s="304"/>
      <c r="T99" s="304"/>
      <c r="U99" s="304"/>
      <c r="V99" s="304"/>
      <c r="W99" s="304"/>
      <c r="X99" s="304"/>
      <c r="Y99" s="304"/>
      <c r="Z99" s="304"/>
      <c r="AA99" s="304"/>
      <c r="AB99" s="304"/>
      <c r="AC99" s="304"/>
      <c r="AD99" s="304"/>
      <c r="AG99" s="110">
        <f t="shared" ref="AG99:AG152" si="4">COUNTBLANK(O99:AD99)</f>
        <v>16</v>
      </c>
      <c r="AH99" s="110">
        <f t="shared" ref="AH99:AH152" si="5">IF(
OR(
AND(D99="", AG99&lt;$AG$31),
AND(D99&lt;&gt;"", AG99&gt;$AH$31)
), 1, 0
)</f>
        <v>0</v>
      </c>
      <c r="AI99" s="87">
        <f t="shared" ref="AI99:AI152" si="6">COUNTBLANK(D99:AD99)</f>
        <v>27</v>
      </c>
      <c r="AJ99" s="96">
        <f t="shared" ref="AJ99:AJ152" si="7">IF($AG$29=$AH$29, 0, IF(AI99=27,0,IF(AND(AI99&lt;=25, AI98&lt;=25),0,1)))</f>
        <v>0</v>
      </c>
    </row>
    <row r="100" spans="1:36" ht="15.05" customHeight="1">
      <c r="A100" s="12"/>
      <c r="B100" s="12"/>
      <c r="C100" s="121" t="s">
        <v>127</v>
      </c>
      <c r="D100" s="323"/>
      <c r="E100" s="323"/>
      <c r="F100" s="323"/>
      <c r="G100" s="323"/>
      <c r="H100" s="323"/>
      <c r="I100" s="323"/>
      <c r="J100" s="323"/>
      <c r="K100" s="323"/>
      <c r="L100" s="323"/>
      <c r="M100" s="323"/>
      <c r="N100" s="323"/>
      <c r="O100" s="304"/>
      <c r="P100" s="304"/>
      <c r="Q100" s="304"/>
      <c r="R100" s="304"/>
      <c r="S100" s="304"/>
      <c r="T100" s="304"/>
      <c r="U100" s="304"/>
      <c r="V100" s="304"/>
      <c r="W100" s="304"/>
      <c r="X100" s="304"/>
      <c r="Y100" s="304"/>
      <c r="Z100" s="304"/>
      <c r="AA100" s="304"/>
      <c r="AB100" s="304"/>
      <c r="AC100" s="304"/>
      <c r="AD100" s="304"/>
      <c r="AG100" s="110">
        <f t="shared" si="4"/>
        <v>16</v>
      </c>
      <c r="AH100" s="110">
        <f t="shared" si="5"/>
        <v>0</v>
      </c>
      <c r="AI100" s="87">
        <f t="shared" si="6"/>
        <v>27</v>
      </c>
      <c r="AJ100" s="96">
        <f t="shared" si="7"/>
        <v>0</v>
      </c>
    </row>
    <row r="101" spans="1:36" ht="15.05" customHeight="1">
      <c r="A101" s="12"/>
      <c r="B101" s="12"/>
      <c r="C101" s="121" t="s">
        <v>128</v>
      </c>
      <c r="D101" s="323"/>
      <c r="E101" s="323"/>
      <c r="F101" s="323"/>
      <c r="G101" s="323"/>
      <c r="H101" s="323"/>
      <c r="I101" s="323"/>
      <c r="J101" s="323"/>
      <c r="K101" s="323"/>
      <c r="L101" s="323"/>
      <c r="M101" s="323"/>
      <c r="N101" s="323"/>
      <c r="O101" s="304"/>
      <c r="P101" s="304"/>
      <c r="Q101" s="304"/>
      <c r="R101" s="304"/>
      <c r="S101" s="304"/>
      <c r="T101" s="304"/>
      <c r="U101" s="304"/>
      <c r="V101" s="304"/>
      <c r="W101" s="304"/>
      <c r="X101" s="304"/>
      <c r="Y101" s="304"/>
      <c r="Z101" s="304"/>
      <c r="AA101" s="304"/>
      <c r="AB101" s="304"/>
      <c r="AC101" s="304"/>
      <c r="AD101" s="304"/>
      <c r="AG101" s="110">
        <f t="shared" si="4"/>
        <v>16</v>
      </c>
      <c r="AH101" s="110">
        <f t="shared" si="5"/>
        <v>0</v>
      </c>
      <c r="AI101" s="87">
        <f t="shared" si="6"/>
        <v>27</v>
      </c>
      <c r="AJ101" s="96">
        <f t="shared" si="7"/>
        <v>0</v>
      </c>
    </row>
    <row r="102" spans="1:36" ht="15.05" customHeight="1">
      <c r="A102" s="12"/>
      <c r="B102" s="12"/>
      <c r="C102" s="121" t="s">
        <v>129</v>
      </c>
      <c r="D102" s="323"/>
      <c r="E102" s="323"/>
      <c r="F102" s="323"/>
      <c r="G102" s="323"/>
      <c r="H102" s="323"/>
      <c r="I102" s="323"/>
      <c r="J102" s="323"/>
      <c r="K102" s="323"/>
      <c r="L102" s="323"/>
      <c r="M102" s="323"/>
      <c r="N102" s="323"/>
      <c r="O102" s="304"/>
      <c r="P102" s="304"/>
      <c r="Q102" s="304"/>
      <c r="R102" s="304"/>
      <c r="S102" s="304"/>
      <c r="T102" s="304"/>
      <c r="U102" s="304"/>
      <c r="V102" s="304"/>
      <c r="W102" s="304"/>
      <c r="X102" s="304"/>
      <c r="Y102" s="304"/>
      <c r="Z102" s="304"/>
      <c r="AA102" s="304"/>
      <c r="AB102" s="304"/>
      <c r="AC102" s="304"/>
      <c r="AD102" s="304"/>
      <c r="AG102" s="110">
        <f t="shared" si="4"/>
        <v>16</v>
      </c>
      <c r="AH102" s="110">
        <f t="shared" si="5"/>
        <v>0</v>
      </c>
      <c r="AI102" s="87">
        <f t="shared" si="6"/>
        <v>27</v>
      </c>
      <c r="AJ102" s="96">
        <f t="shared" si="7"/>
        <v>0</v>
      </c>
    </row>
    <row r="103" spans="1:36" ht="15.05" customHeight="1">
      <c r="A103" s="12"/>
      <c r="B103" s="12"/>
      <c r="C103" s="121" t="s">
        <v>130</v>
      </c>
      <c r="D103" s="323"/>
      <c r="E103" s="323"/>
      <c r="F103" s="323"/>
      <c r="G103" s="323"/>
      <c r="H103" s="323"/>
      <c r="I103" s="323"/>
      <c r="J103" s="323"/>
      <c r="K103" s="323"/>
      <c r="L103" s="323"/>
      <c r="M103" s="323"/>
      <c r="N103" s="323"/>
      <c r="O103" s="304"/>
      <c r="P103" s="304"/>
      <c r="Q103" s="304"/>
      <c r="R103" s="304"/>
      <c r="S103" s="304"/>
      <c r="T103" s="304"/>
      <c r="U103" s="304"/>
      <c r="V103" s="304"/>
      <c r="W103" s="304"/>
      <c r="X103" s="304"/>
      <c r="Y103" s="304"/>
      <c r="Z103" s="304"/>
      <c r="AA103" s="304"/>
      <c r="AB103" s="304"/>
      <c r="AC103" s="304"/>
      <c r="AD103" s="304"/>
      <c r="AG103" s="110">
        <f t="shared" si="4"/>
        <v>16</v>
      </c>
      <c r="AH103" s="110">
        <f t="shared" si="5"/>
        <v>0</v>
      </c>
      <c r="AI103" s="87">
        <f t="shared" si="6"/>
        <v>27</v>
      </c>
      <c r="AJ103" s="96">
        <f t="shared" si="7"/>
        <v>0</v>
      </c>
    </row>
    <row r="104" spans="1:36" ht="15.05" customHeight="1">
      <c r="A104" s="12"/>
      <c r="B104" s="12"/>
      <c r="C104" s="121" t="s">
        <v>131</v>
      </c>
      <c r="D104" s="323"/>
      <c r="E104" s="323"/>
      <c r="F104" s="323"/>
      <c r="G104" s="323"/>
      <c r="H104" s="323"/>
      <c r="I104" s="323"/>
      <c r="J104" s="323"/>
      <c r="K104" s="323"/>
      <c r="L104" s="323"/>
      <c r="M104" s="323"/>
      <c r="N104" s="323"/>
      <c r="O104" s="304"/>
      <c r="P104" s="304"/>
      <c r="Q104" s="304"/>
      <c r="R104" s="304"/>
      <c r="S104" s="304"/>
      <c r="T104" s="304"/>
      <c r="U104" s="304"/>
      <c r="V104" s="304"/>
      <c r="W104" s="304"/>
      <c r="X104" s="304"/>
      <c r="Y104" s="304"/>
      <c r="Z104" s="304"/>
      <c r="AA104" s="304"/>
      <c r="AB104" s="304"/>
      <c r="AC104" s="304"/>
      <c r="AD104" s="304"/>
      <c r="AG104" s="110">
        <f t="shared" si="4"/>
        <v>16</v>
      </c>
      <c r="AH104" s="110">
        <f t="shared" si="5"/>
        <v>0</v>
      </c>
      <c r="AI104" s="87">
        <f t="shared" si="6"/>
        <v>27</v>
      </c>
      <c r="AJ104" s="96">
        <f t="shared" si="7"/>
        <v>0</v>
      </c>
    </row>
    <row r="105" spans="1:36" ht="15.05" customHeight="1">
      <c r="A105" s="12"/>
      <c r="B105" s="12"/>
      <c r="C105" s="121" t="s">
        <v>132</v>
      </c>
      <c r="D105" s="323"/>
      <c r="E105" s="323"/>
      <c r="F105" s="323"/>
      <c r="G105" s="323"/>
      <c r="H105" s="323"/>
      <c r="I105" s="323"/>
      <c r="J105" s="323"/>
      <c r="K105" s="323"/>
      <c r="L105" s="323"/>
      <c r="M105" s="323"/>
      <c r="N105" s="323"/>
      <c r="O105" s="304"/>
      <c r="P105" s="304"/>
      <c r="Q105" s="304"/>
      <c r="R105" s="304"/>
      <c r="S105" s="304"/>
      <c r="T105" s="304"/>
      <c r="U105" s="304"/>
      <c r="V105" s="304"/>
      <c r="W105" s="304"/>
      <c r="X105" s="304"/>
      <c r="Y105" s="304"/>
      <c r="Z105" s="304"/>
      <c r="AA105" s="304"/>
      <c r="AB105" s="304"/>
      <c r="AC105" s="304"/>
      <c r="AD105" s="304"/>
      <c r="AG105" s="110">
        <f t="shared" si="4"/>
        <v>16</v>
      </c>
      <c r="AH105" s="110">
        <f t="shared" si="5"/>
        <v>0</v>
      </c>
      <c r="AI105" s="87">
        <f t="shared" si="6"/>
        <v>27</v>
      </c>
      <c r="AJ105" s="96">
        <f t="shared" si="7"/>
        <v>0</v>
      </c>
    </row>
    <row r="106" spans="1:36" ht="15.05" customHeight="1">
      <c r="A106" s="12"/>
      <c r="B106" s="12"/>
      <c r="C106" s="121" t="s">
        <v>133</v>
      </c>
      <c r="D106" s="323"/>
      <c r="E106" s="323"/>
      <c r="F106" s="323"/>
      <c r="G106" s="323"/>
      <c r="H106" s="323"/>
      <c r="I106" s="323"/>
      <c r="J106" s="323"/>
      <c r="K106" s="323"/>
      <c r="L106" s="323"/>
      <c r="M106" s="323"/>
      <c r="N106" s="323"/>
      <c r="O106" s="304"/>
      <c r="P106" s="304"/>
      <c r="Q106" s="304"/>
      <c r="R106" s="304"/>
      <c r="S106" s="304"/>
      <c r="T106" s="304"/>
      <c r="U106" s="304"/>
      <c r="V106" s="304"/>
      <c r="W106" s="304"/>
      <c r="X106" s="304"/>
      <c r="Y106" s="304"/>
      <c r="Z106" s="304"/>
      <c r="AA106" s="304"/>
      <c r="AB106" s="304"/>
      <c r="AC106" s="304"/>
      <c r="AD106" s="304"/>
      <c r="AG106" s="110">
        <f t="shared" si="4"/>
        <v>16</v>
      </c>
      <c r="AH106" s="110">
        <f t="shared" si="5"/>
        <v>0</v>
      </c>
      <c r="AI106" s="87">
        <f t="shared" si="6"/>
        <v>27</v>
      </c>
      <c r="AJ106" s="96">
        <f t="shared" si="7"/>
        <v>0</v>
      </c>
    </row>
    <row r="107" spans="1:36" ht="15.05" customHeight="1">
      <c r="A107" s="12"/>
      <c r="B107" s="12"/>
      <c r="C107" s="121" t="s">
        <v>134</v>
      </c>
      <c r="D107" s="323"/>
      <c r="E107" s="323"/>
      <c r="F107" s="323"/>
      <c r="G107" s="323"/>
      <c r="H107" s="323"/>
      <c r="I107" s="323"/>
      <c r="J107" s="323"/>
      <c r="K107" s="323"/>
      <c r="L107" s="323"/>
      <c r="M107" s="323"/>
      <c r="N107" s="323"/>
      <c r="O107" s="304"/>
      <c r="P107" s="304"/>
      <c r="Q107" s="304"/>
      <c r="R107" s="304"/>
      <c r="S107" s="304"/>
      <c r="T107" s="304"/>
      <c r="U107" s="304"/>
      <c r="V107" s="304"/>
      <c r="W107" s="304"/>
      <c r="X107" s="304"/>
      <c r="Y107" s="304"/>
      <c r="Z107" s="304"/>
      <c r="AA107" s="304"/>
      <c r="AB107" s="304"/>
      <c r="AC107" s="304"/>
      <c r="AD107" s="304"/>
      <c r="AG107" s="110">
        <f t="shared" si="4"/>
        <v>16</v>
      </c>
      <c r="AH107" s="110">
        <f t="shared" si="5"/>
        <v>0</v>
      </c>
      <c r="AI107" s="87">
        <f t="shared" si="6"/>
        <v>27</v>
      </c>
      <c r="AJ107" s="96">
        <f t="shared" si="7"/>
        <v>0</v>
      </c>
    </row>
    <row r="108" spans="1:36" ht="15.05" customHeight="1">
      <c r="A108" s="12"/>
      <c r="B108" s="12"/>
      <c r="C108" s="121" t="s">
        <v>135</v>
      </c>
      <c r="D108" s="323"/>
      <c r="E108" s="323"/>
      <c r="F108" s="323"/>
      <c r="G108" s="323"/>
      <c r="H108" s="323"/>
      <c r="I108" s="323"/>
      <c r="J108" s="323"/>
      <c r="K108" s="323"/>
      <c r="L108" s="323"/>
      <c r="M108" s="323"/>
      <c r="N108" s="323"/>
      <c r="O108" s="304"/>
      <c r="P108" s="304"/>
      <c r="Q108" s="304"/>
      <c r="R108" s="304"/>
      <c r="S108" s="304"/>
      <c r="T108" s="304"/>
      <c r="U108" s="304"/>
      <c r="V108" s="304"/>
      <c r="W108" s="304"/>
      <c r="X108" s="304"/>
      <c r="Y108" s="304"/>
      <c r="Z108" s="304"/>
      <c r="AA108" s="304"/>
      <c r="AB108" s="304"/>
      <c r="AC108" s="304"/>
      <c r="AD108" s="304"/>
      <c r="AG108" s="110">
        <f t="shared" si="4"/>
        <v>16</v>
      </c>
      <c r="AH108" s="110">
        <f t="shared" si="5"/>
        <v>0</v>
      </c>
      <c r="AI108" s="87">
        <f t="shared" si="6"/>
        <v>27</v>
      </c>
      <c r="AJ108" s="96">
        <f t="shared" si="7"/>
        <v>0</v>
      </c>
    </row>
    <row r="109" spans="1:36" ht="15.05" customHeight="1">
      <c r="A109" s="12"/>
      <c r="B109" s="12"/>
      <c r="C109" s="121" t="s">
        <v>136</v>
      </c>
      <c r="D109" s="323"/>
      <c r="E109" s="323"/>
      <c r="F109" s="323"/>
      <c r="G109" s="323"/>
      <c r="H109" s="323"/>
      <c r="I109" s="323"/>
      <c r="J109" s="323"/>
      <c r="K109" s="323"/>
      <c r="L109" s="323"/>
      <c r="M109" s="323"/>
      <c r="N109" s="323"/>
      <c r="O109" s="304"/>
      <c r="P109" s="304"/>
      <c r="Q109" s="304"/>
      <c r="R109" s="304"/>
      <c r="S109" s="304"/>
      <c r="T109" s="304"/>
      <c r="U109" s="304"/>
      <c r="V109" s="304"/>
      <c r="W109" s="304"/>
      <c r="X109" s="304"/>
      <c r="Y109" s="304"/>
      <c r="Z109" s="304"/>
      <c r="AA109" s="304"/>
      <c r="AB109" s="304"/>
      <c r="AC109" s="304"/>
      <c r="AD109" s="304"/>
      <c r="AG109" s="110">
        <f t="shared" si="4"/>
        <v>16</v>
      </c>
      <c r="AH109" s="110">
        <f t="shared" si="5"/>
        <v>0</v>
      </c>
      <c r="AI109" s="87">
        <f t="shared" si="6"/>
        <v>27</v>
      </c>
      <c r="AJ109" s="96">
        <f t="shared" si="7"/>
        <v>0</v>
      </c>
    </row>
    <row r="110" spans="1:36" ht="15.05" customHeight="1">
      <c r="A110" s="12"/>
      <c r="B110" s="12"/>
      <c r="C110" s="121" t="s">
        <v>137</v>
      </c>
      <c r="D110" s="323"/>
      <c r="E110" s="323"/>
      <c r="F110" s="323"/>
      <c r="G110" s="323"/>
      <c r="H110" s="323"/>
      <c r="I110" s="323"/>
      <c r="J110" s="323"/>
      <c r="K110" s="323"/>
      <c r="L110" s="323"/>
      <c r="M110" s="323"/>
      <c r="N110" s="323"/>
      <c r="O110" s="304"/>
      <c r="P110" s="304"/>
      <c r="Q110" s="304"/>
      <c r="R110" s="304"/>
      <c r="S110" s="304"/>
      <c r="T110" s="304"/>
      <c r="U110" s="304"/>
      <c r="V110" s="304"/>
      <c r="W110" s="304"/>
      <c r="X110" s="304"/>
      <c r="Y110" s="304"/>
      <c r="Z110" s="304"/>
      <c r="AA110" s="304"/>
      <c r="AB110" s="304"/>
      <c r="AC110" s="304"/>
      <c r="AD110" s="304"/>
      <c r="AG110" s="110">
        <f t="shared" si="4"/>
        <v>16</v>
      </c>
      <c r="AH110" s="110">
        <f t="shared" si="5"/>
        <v>0</v>
      </c>
      <c r="AI110" s="87">
        <f t="shared" si="6"/>
        <v>27</v>
      </c>
      <c r="AJ110" s="96">
        <f t="shared" si="7"/>
        <v>0</v>
      </c>
    </row>
    <row r="111" spans="1:36" ht="15.05" customHeight="1">
      <c r="A111" s="12"/>
      <c r="B111" s="12"/>
      <c r="C111" s="121" t="s">
        <v>138</v>
      </c>
      <c r="D111" s="323"/>
      <c r="E111" s="323"/>
      <c r="F111" s="323"/>
      <c r="G111" s="323"/>
      <c r="H111" s="323"/>
      <c r="I111" s="323"/>
      <c r="J111" s="323"/>
      <c r="K111" s="323"/>
      <c r="L111" s="323"/>
      <c r="M111" s="323"/>
      <c r="N111" s="323"/>
      <c r="O111" s="304"/>
      <c r="P111" s="304"/>
      <c r="Q111" s="304"/>
      <c r="R111" s="304"/>
      <c r="S111" s="304"/>
      <c r="T111" s="304"/>
      <c r="U111" s="304"/>
      <c r="V111" s="304"/>
      <c r="W111" s="304"/>
      <c r="X111" s="304"/>
      <c r="Y111" s="304"/>
      <c r="Z111" s="304"/>
      <c r="AA111" s="304"/>
      <c r="AB111" s="304"/>
      <c r="AC111" s="304"/>
      <c r="AD111" s="304"/>
      <c r="AG111" s="110">
        <f t="shared" si="4"/>
        <v>16</v>
      </c>
      <c r="AH111" s="110">
        <f t="shared" si="5"/>
        <v>0</v>
      </c>
      <c r="AI111" s="87">
        <f t="shared" si="6"/>
        <v>27</v>
      </c>
      <c r="AJ111" s="96">
        <f t="shared" si="7"/>
        <v>0</v>
      </c>
    </row>
    <row r="112" spans="1:36" ht="15.05" customHeight="1">
      <c r="A112" s="12"/>
      <c r="B112" s="12"/>
      <c r="C112" s="121" t="s">
        <v>139</v>
      </c>
      <c r="D112" s="323"/>
      <c r="E112" s="323"/>
      <c r="F112" s="323"/>
      <c r="G112" s="323"/>
      <c r="H112" s="323"/>
      <c r="I112" s="323"/>
      <c r="J112" s="323"/>
      <c r="K112" s="323"/>
      <c r="L112" s="323"/>
      <c r="M112" s="323"/>
      <c r="N112" s="323"/>
      <c r="O112" s="304"/>
      <c r="P112" s="304"/>
      <c r="Q112" s="304"/>
      <c r="R112" s="304"/>
      <c r="S112" s="304"/>
      <c r="T112" s="304"/>
      <c r="U112" s="304"/>
      <c r="V112" s="304"/>
      <c r="W112" s="304"/>
      <c r="X112" s="304"/>
      <c r="Y112" s="304"/>
      <c r="Z112" s="304"/>
      <c r="AA112" s="304"/>
      <c r="AB112" s="304"/>
      <c r="AC112" s="304"/>
      <c r="AD112" s="304"/>
      <c r="AG112" s="110">
        <f t="shared" si="4"/>
        <v>16</v>
      </c>
      <c r="AH112" s="110">
        <f t="shared" si="5"/>
        <v>0</v>
      </c>
      <c r="AI112" s="87">
        <f t="shared" si="6"/>
        <v>27</v>
      </c>
      <c r="AJ112" s="96">
        <f t="shared" si="7"/>
        <v>0</v>
      </c>
    </row>
    <row r="113" spans="1:36" ht="15.05" customHeight="1">
      <c r="A113" s="12"/>
      <c r="B113" s="12"/>
      <c r="C113" s="121" t="s">
        <v>140</v>
      </c>
      <c r="D113" s="323"/>
      <c r="E113" s="323"/>
      <c r="F113" s="323"/>
      <c r="G113" s="323"/>
      <c r="H113" s="323"/>
      <c r="I113" s="323"/>
      <c r="J113" s="323"/>
      <c r="K113" s="323"/>
      <c r="L113" s="323"/>
      <c r="M113" s="323"/>
      <c r="N113" s="323"/>
      <c r="O113" s="304"/>
      <c r="P113" s="304"/>
      <c r="Q113" s="304"/>
      <c r="R113" s="304"/>
      <c r="S113" s="304"/>
      <c r="T113" s="304"/>
      <c r="U113" s="304"/>
      <c r="V113" s="304"/>
      <c r="W113" s="304"/>
      <c r="X113" s="304"/>
      <c r="Y113" s="304"/>
      <c r="Z113" s="304"/>
      <c r="AA113" s="304"/>
      <c r="AB113" s="304"/>
      <c r="AC113" s="304"/>
      <c r="AD113" s="304"/>
      <c r="AG113" s="110">
        <f t="shared" si="4"/>
        <v>16</v>
      </c>
      <c r="AH113" s="110">
        <f t="shared" si="5"/>
        <v>0</v>
      </c>
      <c r="AI113" s="87">
        <f t="shared" si="6"/>
        <v>27</v>
      </c>
      <c r="AJ113" s="96">
        <f t="shared" si="7"/>
        <v>0</v>
      </c>
    </row>
    <row r="114" spans="1:36" ht="15.05" customHeight="1">
      <c r="A114" s="12"/>
      <c r="B114" s="12"/>
      <c r="C114" s="121" t="s">
        <v>141</v>
      </c>
      <c r="D114" s="323"/>
      <c r="E114" s="323"/>
      <c r="F114" s="323"/>
      <c r="G114" s="323"/>
      <c r="H114" s="323"/>
      <c r="I114" s="323"/>
      <c r="J114" s="323"/>
      <c r="K114" s="323"/>
      <c r="L114" s="323"/>
      <c r="M114" s="323"/>
      <c r="N114" s="323"/>
      <c r="O114" s="304"/>
      <c r="P114" s="304"/>
      <c r="Q114" s="304"/>
      <c r="R114" s="304"/>
      <c r="S114" s="304"/>
      <c r="T114" s="304"/>
      <c r="U114" s="304"/>
      <c r="V114" s="304"/>
      <c r="W114" s="304"/>
      <c r="X114" s="304"/>
      <c r="Y114" s="304"/>
      <c r="Z114" s="304"/>
      <c r="AA114" s="304"/>
      <c r="AB114" s="304"/>
      <c r="AC114" s="304"/>
      <c r="AD114" s="304"/>
      <c r="AG114" s="110">
        <f t="shared" si="4"/>
        <v>16</v>
      </c>
      <c r="AH114" s="110">
        <f t="shared" si="5"/>
        <v>0</v>
      </c>
      <c r="AI114" s="87">
        <f t="shared" si="6"/>
        <v>27</v>
      </c>
      <c r="AJ114" s="96">
        <f t="shared" si="7"/>
        <v>0</v>
      </c>
    </row>
    <row r="115" spans="1:36" ht="15.05" customHeight="1">
      <c r="A115" s="12"/>
      <c r="B115" s="12"/>
      <c r="C115" s="121" t="s">
        <v>142</v>
      </c>
      <c r="D115" s="323"/>
      <c r="E115" s="323"/>
      <c r="F115" s="323"/>
      <c r="G115" s="323"/>
      <c r="H115" s="323"/>
      <c r="I115" s="323"/>
      <c r="J115" s="323"/>
      <c r="K115" s="323"/>
      <c r="L115" s="323"/>
      <c r="M115" s="323"/>
      <c r="N115" s="323"/>
      <c r="O115" s="304"/>
      <c r="P115" s="304"/>
      <c r="Q115" s="304"/>
      <c r="R115" s="304"/>
      <c r="S115" s="304"/>
      <c r="T115" s="304"/>
      <c r="U115" s="304"/>
      <c r="V115" s="304"/>
      <c r="W115" s="304"/>
      <c r="X115" s="304"/>
      <c r="Y115" s="304"/>
      <c r="Z115" s="304"/>
      <c r="AA115" s="304"/>
      <c r="AB115" s="304"/>
      <c r="AC115" s="304"/>
      <c r="AD115" s="304"/>
      <c r="AG115" s="110">
        <f t="shared" si="4"/>
        <v>16</v>
      </c>
      <c r="AH115" s="110">
        <f t="shared" si="5"/>
        <v>0</v>
      </c>
      <c r="AI115" s="87">
        <f t="shared" si="6"/>
        <v>27</v>
      </c>
      <c r="AJ115" s="96">
        <f t="shared" si="7"/>
        <v>0</v>
      </c>
    </row>
    <row r="116" spans="1:36" ht="15.05" customHeight="1">
      <c r="A116" s="12"/>
      <c r="B116" s="12"/>
      <c r="C116" s="121" t="s">
        <v>143</v>
      </c>
      <c r="D116" s="323"/>
      <c r="E116" s="323"/>
      <c r="F116" s="323"/>
      <c r="G116" s="323"/>
      <c r="H116" s="323"/>
      <c r="I116" s="323"/>
      <c r="J116" s="323"/>
      <c r="K116" s="323"/>
      <c r="L116" s="323"/>
      <c r="M116" s="323"/>
      <c r="N116" s="323"/>
      <c r="O116" s="304"/>
      <c r="P116" s="304"/>
      <c r="Q116" s="304"/>
      <c r="R116" s="304"/>
      <c r="S116" s="304"/>
      <c r="T116" s="304"/>
      <c r="U116" s="304"/>
      <c r="V116" s="304"/>
      <c r="W116" s="304"/>
      <c r="X116" s="304"/>
      <c r="Y116" s="304"/>
      <c r="Z116" s="304"/>
      <c r="AA116" s="304"/>
      <c r="AB116" s="304"/>
      <c r="AC116" s="304"/>
      <c r="AD116" s="304"/>
      <c r="AG116" s="110">
        <f t="shared" si="4"/>
        <v>16</v>
      </c>
      <c r="AH116" s="110">
        <f t="shared" si="5"/>
        <v>0</v>
      </c>
      <c r="AI116" s="87">
        <f t="shared" si="6"/>
        <v>27</v>
      </c>
      <c r="AJ116" s="96">
        <f t="shared" si="7"/>
        <v>0</v>
      </c>
    </row>
    <row r="117" spans="1:36" ht="15.05" customHeight="1">
      <c r="A117" s="12"/>
      <c r="B117" s="12"/>
      <c r="C117" s="121" t="s">
        <v>144</v>
      </c>
      <c r="D117" s="323"/>
      <c r="E117" s="323"/>
      <c r="F117" s="323"/>
      <c r="G117" s="323"/>
      <c r="H117" s="323"/>
      <c r="I117" s="323"/>
      <c r="J117" s="323"/>
      <c r="K117" s="323"/>
      <c r="L117" s="323"/>
      <c r="M117" s="323"/>
      <c r="N117" s="323"/>
      <c r="O117" s="304"/>
      <c r="P117" s="304"/>
      <c r="Q117" s="304"/>
      <c r="R117" s="304"/>
      <c r="S117" s="304"/>
      <c r="T117" s="304"/>
      <c r="U117" s="304"/>
      <c r="V117" s="304"/>
      <c r="W117" s="304"/>
      <c r="X117" s="304"/>
      <c r="Y117" s="304"/>
      <c r="Z117" s="304"/>
      <c r="AA117" s="304"/>
      <c r="AB117" s="304"/>
      <c r="AC117" s="304"/>
      <c r="AD117" s="304"/>
      <c r="AG117" s="110">
        <f t="shared" si="4"/>
        <v>16</v>
      </c>
      <c r="AH117" s="110">
        <f t="shared" si="5"/>
        <v>0</v>
      </c>
      <c r="AI117" s="87">
        <f t="shared" si="6"/>
        <v>27</v>
      </c>
      <c r="AJ117" s="96">
        <f t="shared" si="7"/>
        <v>0</v>
      </c>
    </row>
    <row r="118" spans="1:36" ht="15.05" customHeight="1">
      <c r="A118" s="12"/>
      <c r="B118" s="12"/>
      <c r="C118" s="121" t="s">
        <v>145</v>
      </c>
      <c r="D118" s="323"/>
      <c r="E118" s="323"/>
      <c r="F118" s="323"/>
      <c r="G118" s="323"/>
      <c r="H118" s="323"/>
      <c r="I118" s="323"/>
      <c r="J118" s="323"/>
      <c r="K118" s="323"/>
      <c r="L118" s="323"/>
      <c r="M118" s="323"/>
      <c r="N118" s="323"/>
      <c r="O118" s="304"/>
      <c r="P118" s="304"/>
      <c r="Q118" s="304"/>
      <c r="R118" s="304"/>
      <c r="S118" s="304"/>
      <c r="T118" s="304"/>
      <c r="U118" s="304"/>
      <c r="V118" s="304"/>
      <c r="W118" s="304"/>
      <c r="X118" s="304"/>
      <c r="Y118" s="304"/>
      <c r="Z118" s="304"/>
      <c r="AA118" s="304"/>
      <c r="AB118" s="304"/>
      <c r="AC118" s="304"/>
      <c r="AD118" s="304"/>
      <c r="AG118" s="110">
        <f t="shared" si="4"/>
        <v>16</v>
      </c>
      <c r="AH118" s="110">
        <f t="shared" si="5"/>
        <v>0</v>
      </c>
      <c r="AI118" s="87">
        <f t="shared" si="6"/>
        <v>27</v>
      </c>
      <c r="AJ118" s="96">
        <f t="shared" si="7"/>
        <v>0</v>
      </c>
    </row>
    <row r="119" spans="1:36" ht="15.05" customHeight="1">
      <c r="A119" s="12"/>
      <c r="B119" s="12"/>
      <c r="C119" s="121" t="s">
        <v>146</v>
      </c>
      <c r="D119" s="323"/>
      <c r="E119" s="323"/>
      <c r="F119" s="323"/>
      <c r="G119" s="323"/>
      <c r="H119" s="323"/>
      <c r="I119" s="323"/>
      <c r="J119" s="323"/>
      <c r="K119" s="323"/>
      <c r="L119" s="323"/>
      <c r="M119" s="323"/>
      <c r="N119" s="323"/>
      <c r="O119" s="304"/>
      <c r="P119" s="304"/>
      <c r="Q119" s="304"/>
      <c r="R119" s="304"/>
      <c r="S119" s="304"/>
      <c r="T119" s="304"/>
      <c r="U119" s="304"/>
      <c r="V119" s="304"/>
      <c r="W119" s="304"/>
      <c r="X119" s="304"/>
      <c r="Y119" s="304"/>
      <c r="Z119" s="304"/>
      <c r="AA119" s="304"/>
      <c r="AB119" s="304"/>
      <c r="AC119" s="304"/>
      <c r="AD119" s="304"/>
      <c r="AG119" s="110">
        <f t="shared" si="4"/>
        <v>16</v>
      </c>
      <c r="AH119" s="110">
        <f t="shared" si="5"/>
        <v>0</v>
      </c>
      <c r="AI119" s="87">
        <f t="shared" si="6"/>
        <v>27</v>
      </c>
      <c r="AJ119" s="96">
        <f t="shared" si="7"/>
        <v>0</v>
      </c>
    </row>
    <row r="120" spans="1:36" ht="15.05" customHeight="1">
      <c r="A120" s="12"/>
      <c r="B120" s="12"/>
      <c r="C120" s="121" t="s">
        <v>147</v>
      </c>
      <c r="D120" s="323"/>
      <c r="E120" s="323"/>
      <c r="F120" s="323"/>
      <c r="G120" s="323"/>
      <c r="H120" s="323"/>
      <c r="I120" s="323"/>
      <c r="J120" s="323"/>
      <c r="K120" s="323"/>
      <c r="L120" s="323"/>
      <c r="M120" s="323"/>
      <c r="N120" s="323"/>
      <c r="O120" s="304"/>
      <c r="P120" s="304"/>
      <c r="Q120" s="304"/>
      <c r="R120" s="304"/>
      <c r="S120" s="304"/>
      <c r="T120" s="304"/>
      <c r="U120" s="304"/>
      <c r="V120" s="304"/>
      <c r="W120" s="304"/>
      <c r="X120" s="304"/>
      <c r="Y120" s="304"/>
      <c r="Z120" s="304"/>
      <c r="AA120" s="304"/>
      <c r="AB120" s="304"/>
      <c r="AC120" s="304"/>
      <c r="AD120" s="304"/>
      <c r="AG120" s="110">
        <f t="shared" si="4"/>
        <v>16</v>
      </c>
      <c r="AH120" s="110">
        <f t="shared" si="5"/>
        <v>0</v>
      </c>
      <c r="AI120" s="87">
        <f t="shared" si="6"/>
        <v>27</v>
      </c>
      <c r="AJ120" s="96">
        <f t="shared" si="7"/>
        <v>0</v>
      </c>
    </row>
    <row r="121" spans="1:36" ht="15.05" customHeight="1">
      <c r="A121" s="12"/>
      <c r="B121" s="12"/>
      <c r="C121" s="121" t="s">
        <v>148</v>
      </c>
      <c r="D121" s="323"/>
      <c r="E121" s="323"/>
      <c r="F121" s="323"/>
      <c r="G121" s="323"/>
      <c r="H121" s="323"/>
      <c r="I121" s="323"/>
      <c r="J121" s="323"/>
      <c r="K121" s="323"/>
      <c r="L121" s="323"/>
      <c r="M121" s="323"/>
      <c r="N121" s="323"/>
      <c r="O121" s="304"/>
      <c r="P121" s="304"/>
      <c r="Q121" s="304"/>
      <c r="R121" s="304"/>
      <c r="S121" s="304"/>
      <c r="T121" s="304"/>
      <c r="U121" s="304"/>
      <c r="V121" s="304"/>
      <c r="W121" s="304"/>
      <c r="X121" s="304"/>
      <c r="Y121" s="304"/>
      <c r="Z121" s="304"/>
      <c r="AA121" s="304"/>
      <c r="AB121" s="304"/>
      <c r="AC121" s="304"/>
      <c r="AD121" s="304"/>
      <c r="AG121" s="110">
        <f t="shared" si="4"/>
        <v>16</v>
      </c>
      <c r="AH121" s="110">
        <f t="shared" si="5"/>
        <v>0</v>
      </c>
      <c r="AI121" s="87">
        <f t="shared" si="6"/>
        <v>27</v>
      </c>
      <c r="AJ121" s="96">
        <f t="shared" si="7"/>
        <v>0</v>
      </c>
    </row>
    <row r="122" spans="1:36" ht="15.05" customHeight="1">
      <c r="A122" s="12"/>
      <c r="B122" s="12"/>
      <c r="C122" s="121" t="s">
        <v>149</v>
      </c>
      <c r="D122" s="323"/>
      <c r="E122" s="323"/>
      <c r="F122" s="323"/>
      <c r="G122" s="323"/>
      <c r="H122" s="323"/>
      <c r="I122" s="323"/>
      <c r="J122" s="323"/>
      <c r="K122" s="323"/>
      <c r="L122" s="323"/>
      <c r="M122" s="323"/>
      <c r="N122" s="323"/>
      <c r="O122" s="304"/>
      <c r="P122" s="304"/>
      <c r="Q122" s="304"/>
      <c r="R122" s="304"/>
      <c r="S122" s="304"/>
      <c r="T122" s="304"/>
      <c r="U122" s="304"/>
      <c r="V122" s="304"/>
      <c r="W122" s="304"/>
      <c r="X122" s="304"/>
      <c r="Y122" s="304"/>
      <c r="Z122" s="304"/>
      <c r="AA122" s="304"/>
      <c r="AB122" s="304"/>
      <c r="AC122" s="304"/>
      <c r="AD122" s="304"/>
      <c r="AG122" s="110">
        <f t="shared" si="4"/>
        <v>16</v>
      </c>
      <c r="AH122" s="110">
        <f t="shared" si="5"/>
        <v>0</v>
      </c>
      <c r="AI122" s="87">
        <f t="shared" si="6"/>
        <v>27</v>
      </c>
      <c r="AJ122" s="96">
        <f t="shared" si="7"/>
        <v>0</v>
      </c>
    </row>
    <row r="123" spans="1:36" ht="15.05" customHeight="1">
      <c r="A123" s="12"/>
      <c r="B123" s="12"/>
      <c r="C123" s="121" t="s">
        <v>150</v>
      </c>
      <c r="D123" s="323"/>
      <c r="E123" s="323"/>
      <c r="F123" s="323"/>
      <c r="G123" s="323"/>
      <c r="H123" s="323"/>
      <c r="I123" s="323"/>
      <c r="J123" s="323"/>
      <c r="K123" s="323"/>
      <c r="L123" s="323"/>
      <c r="M123" s="323"/>
      <c r="N123" s="323"/>
      <c r="O123" s="304"/>
      <c r="P123" s="304"/>
      <c r="Q123" s="304"/>
      <c r="R123" s="304"/>
      <c r="S123" s="304"/>
      <c r="T123" s="304"/>
      <c r="U123" s="304"/>
      <c r="V123" s="304"/>
      <c r="W123" s="304"/>
      <c r="X123" s="304"/>
      <c r="Y123" s="304"/>
      <c r="Z123" s="304"/>
      <c r="AA123" s="304"/>
      <c r="AB123" s="304"/>
      <c r="AC123" s="304"/>
      <c r="AD123" s="304"/>
      <c r="AG123" s="110">
        <f t="shared" si="4"/>
        <v>16</v>
      </c>
      <c r="AH123" s="110">
        <f t="shared" si="5"/>
        <v>0</v>
      </c>
      <c r="AI123" s="87">
        <f t="shared" si="6"/>
        <v>27</v>
      </c>
      <c r="AJ123" s="96">
        <f t="shared" si="7"/>
        <v>0</v>
      </c>
    </row>
    <row r="124" spans="1:36" ht="15.05" customHeight="1">
      <c r="A124" s="12"/>
      <c r="B124" s="12"/>
      <c r="C124" s="121" t="s">
        <v>151</v>
      </c>
      <c r="D124" s="323"/>
      <c r="E124" s="323"/>
      <c r="F124" s="323"/>
      <c r="G124" s="323"/>
      <c r="H124" s="323"/>
      <c r="I124" s="323"/>
      <c r="J124" s="323"/>
      <c r="K124" s="323"/>
      <c r="L124" s="323"/>
      <c r="M124" s="323"/>
      <c r="N124" s="323"/>
      <c r="O124" s="304"/>
      <c r="P124" s="304"/>
      <c r="Q124" s="304"/>
      <c r="R124" s="304"/>
      <c r="S124" s="304"/>
      <c r="T124" s="304"/>
      <c r="U124" s="304"/>
      <c r="V124" s="304"/>
      <c r="W124" s="304"/>
      <c r="X124" s="304"/>
      <c r="Y124" s="304"/>
      <c r="Z124" s="304"/>
      <c r="AA124" s="304"/>
      <c r="AB124" s="304"/>
      <c r="AC124" s="304"/>
      <c r="AD124" s="304"/>
      <c r="AG124" s="110">
        <f t="shared" si="4"/>
        <v>16</v>
      </c>
      <c r="AH124" s="110">
        <f t="shared" si="5"/>
        <v>0</v>
      </c>
      <c r="AI124" s="87">
        <f t="shared" si="6"/>
        <v>27</v>
      </c>
      <c r="AJ124" s="96">
        <f t="shared" si="7"/>
        <v>0</v>
      </c>
    </row>
    <row r="125" spans="1:36" ht="15.05" customHeight="1">
      <c r="A125" s="12"/>
      <c r="B125" s="12"/>
      <c r="C125" s="121" t="s">
        <v>152</v>
      </c>
      <c r="D125" s="323"/>
      <c r="E125" s="323"/>
      <c r="F125" s="323"/>
      <c r="G125" s="323"/>
      <c r="H125" s="323"/>
      <c r="I125" s="323"/>
      <c r="J125" s="323"/>
      <c r="K125" s="323"/>
      <c r="L125" s="323"/>
      <c r="M125" s="323"/>
      <c r="N125" s="323"/>
      <c r="O125" s="304"/>
      <c r="P125" s="304"/>
      <c r="Q125" s="304"/>
      <c r="R125" s="304"/>
      <c r="S125" s="304"/>
      <c r="T125" s="304"/>
      <c r="U125" s="304"/>
      <c r="V125" s="304"/>
      <c r="W125" s="304"/>
      <c r="X125" s="304"/>
      <c r="Y125" s="304"/>
      <c r="Z125" s="304"/>
      <c r="AA125" s="304"/>
      <c r="AB125" s="304"/>
      <c r="AC125" s="304"/>
      <c r="AD125" s="304"/>
      <c r="AG125" s="110">
        <f t="shared" si="4"/>
        <v>16</v>
      </c>
      <c r="AH125" s="110">
        <f t="shared" si="5"/>
        <v>0</v>
      </c>
      <c r="AI125" s="87">
        <f t="shared" si="6"/>
        <v>27</v>
      </c>
      <c r="AJ125" s="96">
        <f t="shared" si="7"/>
        <v>0</v>
      </c>
    </row>
    <row r="126" spans="1:36" ht="15.05" customHeight="1">
      <c r="A126" s="12"/>
      <c r="B126" s="12"/>
      <c r="C126" s="121" t="s">
        <v>153</v>
      </c>
      <c r="D126" s="323"/>
      <c r="E126" s="323"/>
      <c r="F126" s="323"/>
      <c r="G126" s="323"/>
      <c r="H126" s="323"/>
      <c r="I126" s="323"/>
      <c r="J126" s="323"/>
      <c r="K126" s="323"/>
      <c r="L126" s="323"/>
      <c r="M126" s="323"/>
      <c r="N126" s="323"/>
      <c r="O126" s="304"/>
      <c r="P126" s="304"/>
      <c r="Q126" s="304"/>
      <c r="R126" s="304"/>
      <c r="S126" s="304"/>
      <c r="T126" s="304"/>
      <c r="U126" s="304"/>
      <c r="V126" s="304"/>
      <c r="W126" s="304"/>
      <c r="X126" s="304"/>
      <c r="Y126" s="304"/>
      <c r="Z126" s="304"/>
      <c r="AA126" s="304"/>
      <c r="AB126" s="304"/>
      <c r="AC126" s="304"/>
      <c r="AD126" s="304"/>
      <c r="AG126" s="110">
        <f t="shared" si="4"/>
        <v>16</v>
      </c>
      <c r="AH126" s="110">
        <f t="shared" si="5"/>
        <v>0</v>
      </c>
      <c r="AI126" s="87">
        <f t="shared" si="6"/>
        <v>27</v>
      </c>
      <c r="AJ126" s="96">
        <f t="shared" si="7"/>
        <v>0</v>
      </c>
    </row>
    <row r="127" spans="1:36" ht="15.05" customHeight="1">
      <c r="A127" s="12"/>
      <c r="B127" s="12"/>
      <c r="C127" s="121" t="s">
        <v>154</v>
      </c>
      <c r="D127" s="323"/>
      <c r="E127" s="323"/>
      <c r="F127" s="323"/>
      <c r="G127" s="323"/>
      <c r="H127" s="323"/>
      <c r="I127" s="323"/>
      <c r="J127" s="323"/>
      <c r="K127" s="323"/>
      <c r="L127" s="323"/>
      <c r="M127" s="323"/>
      <c r="N127" s="323"/>
      <c r="O127" s="304"/>
      <c r="P127" s="304"/>
      <c r="Q127" s="304"/>
      <c r="R127" s="304"/>
      <c r="S127" s="304"/>
      <c r="T127" s="304"/>
      <c r="U127" s="304"/>
      <c r="V127" s="304"/>
      <c r="W127" s="304"/>
      <c r="X127" s="304"/>
      <c r="Y127" s="304"/>
      <c r="Z127" s="304"/>
      <c r="AA127" s="304"/>
      <c r="AB127" s="304"/>
      <c r="AC127" s="304"/>
      <c r="AD127" s="304"/>
      <c r="AG127" s="110">
        <f t="shared" si="4"/>
        <v>16</v>
      </c>
      <c r="AH127" s="110">
        <f t="shared" si="5"/>
        <v>0</v>
      </c>
      <c r="AI127" s="87">
        <f t="shared" si="6"/>
        <v>27</v>
      </c>
      <c r="AJ127" s="96">
        <f t="shared" si="7"/>
        <v>0</v>
      </c>
    </row>
    <row r="128" spans="1:36" ht="15.05" customHeight="1">
      <c r="A128" s="12"/>
      <c r="B128" s="12"/>
      <c r="C128" s="121" t="s">
        <v>155</v>
      </c>
      <c r="D128" s="323"/>
      <c r="E128" s="323"/>
      <c r="F128" s="323"/>
      <c r="G128" s="323"/>
      <c r="H128" s="323"/>
      <c r="I128" s="323"/>
      <c r="J128" s="323"/>
      <c r="K128" s="323"/>
      <c r="L128" s="323"/>
      <c r="M128" s="323"/>
      <c r="N128" s="323"/>
      <c r="O128" s="304"/>
      <c r="P128" s="304"/>
      <c r="Q128" s="304"/>
      <c r="R128" s="304"/>
      <c r="S128" s="304"/>
      <c r="T128" s="304"/>
      <c r="U128" s="304"/>
      <c r="V128" s="304"/>
      <c r="W128" s="304"/>
      <c r="X128" s="304"/>
      <c r="Y128" s="304"/>
      <c r="Z128" s="304"/>
      <c r="AA128" s="304"/>
      <c r="AB128" s="304"/>
      <c r="AC128" s="304"/>
      <c r="AD128" s="304"/>
      <c r="AG128" s="110">
        <f t="shared" si="4"/>
        <v>16</v>
      </c>
      <c r="AH128" s="110">
        <f t="shared" si="5"/>
        <v>0</v>
      </c>
      <c r="AI128" s="87">
        <f t="shared" si="6"/>
        <v>27</v>
      </c>
      <c r="AJ128" s="96">
        <f t="shared" si="7"/>
        <v>0</v>
      </c>
    </row>
    <row r="129" spans="1:36" ht="15.05" customHeight="1">
      <c r="A129" s="12"/>
      <c r="B129" s="12"/>
      <c r="C129" s="121" t="s">
        <v>156</v>
      </c>
      <c r="D129" s="323"/>
      <c r="E129" s="323"/>
      <c r="F129" s="323"/>
      <c r="G129" s="323"/>
      <c r="H129" s="323"/>
      <c r="I129" s="323"/>
      <c r="J129" s="323"/>
      <c r="K129" s="323"/>
      <c r="L129" s="323"/>
      <c r="M129" s="323"/>
      <c r="N129" s="323"/>
      <c r="O129" s="304"/>
      <c r="P129" s="304"/>
      <c r="Q129" s="304"/>
      <c r="R129" s="304"/>
      <c r="S129" s="304"/>
      <c r="T129" s="304"/>
      <c r="U129" s="304"/>
      <c r="V129" s="304"/>
      <c r="W129" s="304"/>
      <c r="X129" s="304"/>
      <c r="Y129" s="304"/>
      <c r="Z129" s="304"/>
      <c r="AA129" s="304"/>
      <c r="AB129" s="304"/>
      <c r="AC129" s="304"/>
      <c r="AD129" s="304"/>
      <c r="AG129" s="110">
        <f t="shared" si="4"/>
        <v>16</v>
      </c>
      <c r="AH129" s="110">
        <f t="shared" si="5"/>
        <v>0</v>
      </c>
      <c r="AI129" s="87">
        <f t="shared" si="6"/>
        <v>27</v>
      </c>
      <c r="AJ129" s="96">
        <f t="shared" si="7"/>
        <v>0</v>
      </c>
    </row>
    <row r="130" spans="1:36" ht="15.05" customHeight="1">
      <c r="A130" s="12"/>
      <c r="B130" s="12"/>
      <c r="C130" s="121" t="s">
        <v>157</v>
      </c>
      <c r="D130" s="323"/>
      <c r="E130" s="323"/>
      <c r="F130" s="323"/>
      <c r="G130" s="323"/>
      <c r="H130" s="323"/>
      <c r="I130" s="323"/>
      <c r="J130" s="323"/>
      <c r="K130" s="323"/>
      <c r="L130" s="323"/>
      <c r="M130" s="323"/>
      <c r="N130" s="323"/>
      <c r="O130" s="304"/>
      <c r="P130" s="304"/>
      <c r="Q130" s="304"/>
      <c r="R130" s="304"/>
      <c r="S130" s="304"/>
      <c r="T130" s="304"/>
      <c r="U130" s="304"/>
      <c r="V130" s="304"/>
      <c r="W130" s="304"/>
      <c r="X130" s="304"/>
      <c r="Y130" s="304"/>
      <c r="Z130" s="304"/>
      <c r="AA130" s="304"/>
      <c r="AB130" s="304"/>
      <c r="AC130" s="304"/>
      <c r="AD130" s="304"/>
      <c r="AG130" s="110">
        <f t="shared" si="4"/>
        <v>16</v>
      </c>
      <c r="AH130" s="110">
        <f t="shared" si="5"/>
        <v>0</v>
      </c>
      <c r="AI130" s="87">
        <f t="shared" si="6"/>
        <v>27</v>
      </c>
      <c r="AJ130" s="96">
        <f t="shared" si="7"/>
        <v>0</v>
      </c>
    </row>
    <row r="131" spans="1:36" ht="15.05" customHeight="1">
      <c r="A131" s="12"/>
      <c r="B131" s="12"/>
      <c r="C131" s="121" t="s">
        <v>158</v>
      </c>
      <c r="D131" s="323"/>
      <c r="E131" s="323"/>
      <c r="F131" s="323"/>
      <c r="G131" s="323"/>
      <c r="H131" s="323"/>
      <c r="I131" s="323"/>
      <c r="J131" s="323"/>
      <c r="K131" s="323"/>
      <c r="L131" s="323"/>
      <c r="M131" s="323"/>
      <c r="N131" s="323"/>
      <c r="O131" s="304"/>
      <c r="P131" s="304"/>
      <c r="Q131" s="304"/>
      <c r="R131" s="304"/>
      <c r="S131" s="304"/>
      <c r="T131" s="304"/>
      <c r="U131" s="304"/>
      <c r="V131" s="304"/>
      <c r="W131" s="304"/>
      <c r="X131" s="304"/>
      <c r="Y131" s="304"/>
      <c r="Z131" s="304"/>
      <c r="AA131" s="304"/>
      <c r="AB131" s="304"/>
      <c r="AC131" s="304"/>
      <c r="AD131" s="304"/>
      <c r="AG131" s="110">
        <f t="shared" si="4"/>
        <v>16</v>
      </c>
      <c r="AH131" s="110">
        <f t="shared" si="5"/>
        <v>0</v>
      </c>
      <c r="AI131" s="87">
        <f t="shared" si="6"/>
        <v>27</v>
      </c>
      <c r="AJ131" s="96">
        <f t="shared" si="7"/>
        <v>0</v>
      </c>
    </row>
    <row r="132" spans="1:36" ht="15.05" customHeight="1">
      <c r="A132" s="12"/>
      <c r="B132" s="12"/>
      <c r="C132" s="121" t="s">
        <v>159</v>
      </c>
      <c r="D132" s="323"/>
      <c r="E132" s="323"/>
      <c r="F132" s="323"/>
      <c r="G132" s="323"/>
      <c r="H132" s="323"/>
      <c r="I132" s="323"/>
      <c r="J132" s="323"/>
      <c r="K132" s="323"/>
      <c r="L132" s="323"/>
      <c r="M132" s="323"/>
      <c r="N132" s="323"/>
      <c r="O132" s="304"/>
      <c r="P132" s="304"/>
      <c r="Q132" s="304"/>
      <c r="R132" s="304"/>
      <c r="S132" s="304"/>
      <c r="T132" s="304"/>
      <c r="U132" s="304"/>
      <c r="V132" s="304"/>
      <c r="W132" s="304"/>
      <c r="X132" s="304"/>
      <c r="Y132" s="304"/>
      <c r="Z132" s="304"/>
      <c r="AA132" s="304"/>
      <c r="AB132" s="304"/>
      <c r="AC132" s="304"/>
      <c r="AD132" s="304"/>
      <c r="AG132" s="110">
        <f t="shared" si="4"/>
        <v>16</v>
      </c>
      <c r="AH132" s="110">
        <f t="shared" si="5"/>
        <v>0</v>
      </c>
      <c r="AI132" s="87">
        <f t="shared" si="6"/>
        <v>27</v>
      </c>
      <c r="AJ132" s="96">
        <f t="shared" si="7"/>
        <v>0</v>
      </c>
    </row>
    <row r="133" spans="1:36" ht="15.05" customHeight="1">
      <c r="A133" s="12"/>
      <c r="B133" s="12"/>
      <c r="C133" s="121" t="s">
        <v>160</v>
      </c>
      <c r="D133" s="323"/>
      <c r="E133" s="323"/>
      <c r="F133" s="323"/>
      <c r="G133" s="323"/>
      <c r="H133" s="323"/>
      <c r="I133" s="323"/>
      <c r="J133" s="323"/>
      <c r="K133" s="323"/>
      <c r="L133" s="323"/>
      <c r="M133" s="323"/>
      <c r="N133" s="323"/>
      <c r="O133" s="304"/>
      <c r="P133" s="304"/>
      <c r="Q133" s="304"/>
      <c r="R133" s="304"/>
      <c r="S133" s="304"/>
      <c r="T133" s="304"/>
      <c r="U133" s="304"/>
      <c r="V133" s="304"/>
      <c r="W133" s="304"/>
      <c r="X133" s="304"/>
      <c r="Y133" s="304"/>
      <c r="Z133" s="304"/>
      <c r="AA133" s="304"/>
      <c r="AB133" s="304"/>
      <c r="AC133" s="304"/>
      <c r="AD133" s="304"/>
      <c r="AG133" s="110">
        <f t="shared" si="4"/>
        <v>16</v>
      </c>
      <c r="AH133" s="110">
        <f t="shared" si="5"/>
        <v>0</v>
      </c>
      <c r="AI133" s="87">
        <f t="shared" si="6"/>
        <v>27</v>
      </c>
      <c r="AJ133" s="96">
        <f t="shared" si="7"/>
        <v>0</v>
      </c>
    </row>
    <row r="134" spans="1:36" ht="15.05" customHeight="1">
      <c r="A134" s="12"/>
      <c r="B134" s="12"/>
      <c r="C134" s="121" t="s">
        <v>161</v>
      </c>
      <c r="D134" s="323"/>
      <c r="E134" s="323"/>
      <c r="F134" s="323"/>
      <c r="G134" s="323"/>
      <c r="H134" s="323"/>
      <c r="I134" s="323"/>
      <c r="J134" s="323"/>
      <c r="K134" s="323"/>
      <c r="L134" s="323"/>
      <c r="M134" s="323"/>
      <c r="N134" s="323"/>
      <c r="O134" s="304"/>
      <c r="P134" s="304"/>
      <c r="Q134" s="304"/>
      <c r="R134" s="304"/>
      <c r="S134" s="304"/>
      <c r="T134" s="304"/>
      <c r="U134" s="304"/>
      <c r="V134" s="304"/>
      <c r="W134" s="304"/>
      <c r="X134" s="304"/>
      <c r="Y134" s="304"/>
      <c r="Z134" s="304"/>
      <c r="AA134" s="304"/>
      <c r="AB134" s="304"/>
      <c r="AC134" s="304"/>
      <c r="AD134" s="304"/>
      <c r="AG134" s="110">
        <f t="shared" si="4"/>
        <v>16</v>
      </c>
      <c r="AH134" s="110">
        <f t="shared" si="5"/>
        <v>0</v>
      </c>
      <c r="AI134" s="87">
        <f t="shared" si="6"/>
        <v>27</v>
      </c>
      <c r="AJ134" s="96">
        <f t="shared" si="7"/>
        <v>0</v>
      </c>
    </row>
    <row r="135" spans="1:36" ht="15.05" customHeight="1">
      <c r="A135" s="12"/>
      <c r="B135" s="12"/>
      <c r="C135" s="121" t="s">
        <v>162</v>
      </c>
      <c r="D135" s="323"/>
      <c r="E135" s="323"/>
      <c r="F135" s="323"/>
      <c r="G135" s="323"/>
      <c r="H135" s="323"/>
      <c r="I135" s="323"/>
      <c r="J135" s="323"/>
      <c r="K135" s="323"/>
      <c r="L135" s="323"/>
      <c r="M135" s="323"/>
      <c r="N135" s="323"/>
      <c r="O135" s="304"/>
      <c r="P135" s="304"/>
      <c r="Q135" s="304"/>
      <c r="R135" s="304"/>
      <c r="S135" s="304"/>
      <c r="T135" s="304"/>
      <c r="U135" s="304"/>
      <c r="V135" s="304"/>
      <c r="W135" s="304"/>
      <c r="X135" s="304"/>
      <c r="Y135" s="304"/>
      <c r="Z135" s="304"/>
      <c r="AA135" s="304"/>
      <c r="AB135" s="304"/>
      <c r="AC135" s="304"/>
      <c r="AD135" s="304"/>
      <c r="AG135" s="110">
        <f t="shared" si="4"/>
        <v>16</v>
      </c>
      <c r="AH135" s="110">
        <f t="shared" si="5"/>
        <v>0</v>
      </c>
      <c r="AI135" s="87">
        <f t="shared" si="6"/>
        <v>27</v>
      </c>
      <c r="AJ135" s="96">
        <f t="shared" si="7"/>
        <v>0</v>
      </c>
    </row>
    <row r="136" spans="1:36" ht="15.05" customHeight="1">
      <c r="A136" s="12"/>
      <c r="B136" s="12"/>
      <c r="C136" s="121" t="s">
        <v>163</v>
      </c>
      <c r="D136" s="323"/>
      <c r="E136" s="323"/>
      <c r="F136" s="323"/>
      <c r="G136" s="323"/>
      <c r="H136" s="323"/>
      <c r="I136" s="323"/>
      <c r="J136" s="323"/>
      <c r="K136" s="323"/>
      <c r="L136" s="323"/>
      <c r="M136" s="323"/>
      <c r="N136" s="323"/>
      <c r="O136" s="304"/>
      <c r="P136" s="304"/>
      <c r="Q136" s="304"/>
      <c r="R136" s="304"/>
      <c r="S136" s="304"/>
      <c r="T136" s="304"/>
      <c r="U136" s="304"/>
      <c r="V136" s="304"/>
      <c r="W136" s="304"/>
      <c r="X136" s="304"/>
      <c r="Y136" s="304"/>
      <c r="Z136" s="304"/>
      <c r="AA136" s="304"/>
      <c r="AB136" s="304"/>
      <c r="AC136" s="304"/>
      <c r="AD136" s="304"/>
      <c r="AG136" s="110">
        <f t="shared" si="4"/>
        <v>16</v>
      </c>
      <c r="AH136" s="110">
        <f t="shared" si="5"/>
        <v>0</v>
      </c>
      <c r="AI136" s="87">
        <f t="shared" si="6"/>
        <v>27</v>
      </c>
      <c r="AJ136" s="96">
        <f t="shared" si="7"/>
        <v>0</v>
      </c>
    </row>
    <row r="137" spans="1:36" ht="15.05" customHeight="1">
      <c r="A137" s="12"/>
      <c r="B137" s="12"/>
      <c r="C137" s="121" t="s">
        <v>164</v>
      </c>
      <c r="D137" s="323"/>
      <c r="E137" s="323"/>
      <c r="F137" s="323"/>
      <c r="G137" s="323"/>
      <c r="H137" s="323"/>
      <c r="I137" s="323"/>
      <c r="J137" s="323"/>
      <c r="K137" s="323"/>
      <c r="L137" s="323"/>
      <c r="M137" s="323"/>
      <c r="N137" s="323"/>
      <c r="O137" s="304"/>
      <c r="P137" s="304"/>
      <c r="Q137" s="304"/>
      <c r="R137" s="304"/>
      <c r="S137" s="304"/>
      <c r="T137" s="304"/>
      <c r="U137" s="304"/>
      <c r="V137" s="304"/>
      <c r="W137" s="304"/>
      <c r="X137" s="304"/>
      <c r="Y137" s="304"/>
      <c r="Z137" s="304"/>
      <c r="AA137" s="304"/>
      <c r="AB137" s="304"/>
      <c r="AC137" s="304"/>
      <c r="AD137" s="304"/>
      <c r="AG137" s="110">
        <f t="shared" si="4"/>
        <v>16</v>
      </c>
      <c r="AH137" s="110">
        <f t="shared" si="5"/>
        <v>0</v>
      </c>
      <c r="AI137" s="87">
        <f t="shared" si="6"/>
        <v>27</v>
      </c>
      <c r="AJ137" s="96">
        <f t="shared" si="7"/>
        <v>0</v>
      </c>
    </row>
    <row r="138" spans="1:36" ht="15.05" customHeight="1">
      <c r="A138" s="12"/>
      <c r="B138" s="12"/>
      <c r="C138" s="121" t="s">
        <v>165</v>
      </c>
      <c r="D138" s="323"/>
      <c r="E138" s="323"/>
      <c r="F138" s="323"/>
      <c r="G138" s="323"/>
      <c r="H138" s="323"/>
      <c r="I138" s="323"/>
      <c r="J138" s="323"/>
      <c r="K138" s="323"/>
      <c r="L138" s="323"/>
      <c r="M138" s="323"/>
      <c r="N138" s="323"/>
      <c r="O138" s="304"/>
      <c r="P138" s="304"/>
      <c r="Q138" s="304"/>
      <c r="R138" s="304"/>
      <c r="S138" s="304"/>
      <c r="T138" s="304"/>
      <c r="U138" s="304"/>
      <c r="V138" s="304"/>
      <c r="W138" s="304"/>
      <c r="X138" s="304"/>
      <c r="Y138" s="304"/>
      <c r="Z138" s="304"/>
      <c r="AA138" s="304"/>
      <c r="AB138" s="304"/>
      <c r="AC138" s="304"/>
      <c r="AD138" s="304"/>
      <c r="AG138" s="110">
        <f t="shared" si="4"/>
        <v>16</v>
      </c>
      <c r="AH138" s="110">
        <f t="shared" si="5"/>
        <v>0</v>
      </c>
      <c r="AI138" s="87">
        <f t="shared" si="6"/>
        <v>27</v>
      </c>
      <c r="AJ138" s="96">
        <f t="shared" si="7"/>
        <v>0</v>
      </c>
    </row>
    <row r="139" spans="1:36" ht="15.05" customHeight="1">
      <c r="A139" s="12"/>
      <c r="B139" s="12"/>
      <c r="C139" s="121" t="s">
        <v>166</v>
      </c>
      <c r="D139" s="323"/>
      <c r="E139" s="323"/>
      <c r="F139" s="323"/>
      <c r="G139" s="323"/>
      <c r="H139" s="323"/>
      <c r="I139" s="323"/>
      <c r="J139" s="323"/>
      <c r="K139" s="323"/>
      <c r="L139" s="323"/>
      <c r="M139" s="323"/>
      <c r="N139" s="323"/>
      <c r="O139" s="304"/>
      <c r="P139" s="304"/>
      <c r="Q139" s="304"/>
      <c r="R139" s="304"/>
      <c r="S139" s="304"/>
      <c r="T139" s="304"/>
      <c r="U139" s="304"/>
      <c r="V139" s="304"/>
      <c r="W139" s="304"/>
      <c r="X139" s="304"/>
      <c r="Y139" s="304"/>
      <c r="Z139" s="304"/>
      <c r="AA139" s="304"/>
      <c r="AB139" s="304"/>
      <c r="AC139" s="304"/>
      <c r="AD139" s="304"/>
      <c r="AG139" s="110">
        <f t="shared" si="4"/>
        <v>16</v>
      </c>
      <c r="AH139" s="110">
        <f t="shared" si="5"/>
        <v>0</v>
      </c>
      <c r="AI139" s="87">
        <f t="shared" si="6"/>
        <v>27</v>
      </c>
      <c r="AJ139" s="96">
        <f t="shared" si="7"/>
        <v>0</v>
      </c>
    </row>
    <row r="140" spans="1:36" ht="15.05" customHeight="1">
      <c r="A140" s="12"/>
      <c r="B140" s="12"/>
      <c r="C140" s="121" t="s">
        <v>167</v>
      </c>
      <c r="D140" s="323"/>
      <c r="E140" s="323"/>
      <c r="F140" s="323"/>
      <c r="G140" s="323"/>
      <c r="H140" s="323"/>
      <c r="I140" s="323"/>
      <c r="J140" s="323"/>
      <c r="K140" s="323"/>
      <c r="L140" s="323"/>
      <c r="M140" s="323"/>
      <c r="N140" s="323"/>
      <c r="O140" s="304"/>
      <c r="P140" s="304"/>
      <c r="Q140" s="304"/>
      <c r="R140" s="304"/>
      <c r="S140" s="304"/>
      <c r="T140" s="304"/>
      <c r="U140" s="304"/>
      <c r="V140" s="304"/>
      <c r="W140" s="304"/>
      <c r="X140" s="304"/>
      <c r="Y140" s="304"/>
      <c r="Z140" s="304"/>
      <c r="AA140" s="304"/>
      <c r="AB140" s="304"/>
      <c r="AC140" s="304"/>
      <c r="AD140" s="304"/>
      <c r="AG140" s="110">
        <f t="shared" si="4"/>
        <v>16</v>
      </c>
      <c r="AH140" s="110">
        <f t="shared" si="5"/>
        <v>0</v>
      </c>
      <c r="AI140" s="87">
        <f t="shared" si="6"/>
        <v>27</v>
      </c>
      <c r="AJ140" s="96">
        <f t="shared" si="7"/>
        <v>0</v>
      </c>
    </row>
    <row r="141" spans="1:36" ht="15.05" customHeight="1">
      <c r="A141" s="12"/>
      <c r="B141" s="12"/>
      <c r="C141" s="121" t="s">
        <v>168</v>
      </c>
      <c r="D141" s="323"/>
      <c r="E141" s="323"/>
      <c r="F141" s="323"/>
      <c r="G141" s="323"/>
      <c r="H141" s="323"/>
      <c r="I141" s="323"/>
      <c r="J141" s="323"/>
      <c r="K141" s="323"/>
      <c r="L141" s="323"/>
      <c r="M141" s="323"/>
      <c r="N141" s="323"/>
      <c r="O141" s="304"/>
      <c r="P141" s="304"/>
      <c r="Q141" s="304"/>
      <c r="R141" s="304"/>
      <c r="S141" s="304"/>
      <c r="T141" s="304"/>
      <c r="U141" s="304"/>
      <c r="V141" s="304"/>
      <c r="W141" s="304"/>
      <c r="X141" s="304"/>
      <c r="Y141" s="304"/>
      <c r="Z141" s="304"/>
      <c r="AA141" s="304"/>
      <c r="AB141" s="304"/>
      <c r="AC141" s="304"/>
      <c r="AD141" s="304"/>
      <c r="AG141" s="110">
        <f t="shared" si="4"/>
        <v>16</v>
      </c>
      <c r="AH141" s="110">
        <f t="shared" si="5"/>
        <v>0</v>
      </c>
      <c r="AI141" s="87">
        <f t="shared" si="6"/>
        <v>27</v>
      </c>
      <c r="AJ141" s="96">
        <f t="shared" si="7"/>
        <v>0</v>
      </c>
    </row>
    <row r="142" spans="1:36" ht="15.05" customHeight="1">
      <c r="A142" s="12"/>
      <c r="B142" s="12"/>
      <c r="C142" s="121" t="s">
        <v>169</v>
      </c>
      <c r="D142" s="323"/>
      <c r="E142" s="323"/>
      <c r="F142" s="323"/>
      <c r="G142" s="323"/>
      <c r="H142" s="323"/>
      <c r="I142" s="323"/>
      <c r="J142" s="323"/>
      <c r="K142" s="323"/>
      <c r="L142" s="323"/>
      <c r="M142" s="323"/>
      <c r="N142" s="323"/>
      <c r="O142" s="304"/>
      <c r="P142" s="304"/>
      <c r="Q142" s="304"/>
      <c r="R142" s="304"/>
      <c r="S142" s="304"/>
      <c r="T142" s="304"/>
      <c r="U142" s="304"/>
      <c r="V142" s="304"/>
      <c r="W142" s="304"/>
      <c r="X142" s="304"/>
      <c r="Y142" s="304"/>
      <c r="Z142" s="304"/>
      <c r="AA142" s="304"/>
      <c r="AB142" s="304"/>
      <c r="AC142" s="304"/>
      <c r="AD142" s="304"/>
      <c r="AG142" s="110">
        <f t="shared" si="4"/>
        <v>16</v>
      </c>
      <c r="AH142" s="110">
        <f t="shared" si="5"/>
        <v>0</v>
      </c>
      <c r="AI142" s="87">
        <f t="shared" si="6"/>
        <v>27</v>
      </c>
      <c r="AJ142" s="96">
        <f t="shared" si="7"/>
        <v>0</v>
      </c>
    </row>
    <row r="143" spans="1:36" ht="15.05" customHeight="1">
      <c r="A143" s="12"/>
      <c r="B143" s="12"/>
      <c r="C143" s="122" t="s">
        <v>170</v>
      </c>
      <c r="D143" s="323"/>
      <c r="E143" s="323"/>
      <c r="F143" s="323"/>
      <c r="G143" s="323"/>
      <c r="H143" s="323"/>
      <c r="I143" s="323"/>
      <c r="J143" s="323"/>
      <c r="K143" s="323"/>
      <c r="L143" s="323"/>
      <c r="M143" s="323"/>
      <c r="N143" s="323"/>
      <c r="O143" s="304"/>
      <c r="P143" s="304"/>
      <c r="Q143" s="304"/>
      <c r="R143" s="304"/>
      <c r="S143" s="304"/>
      <c r="T143" s="304"/>
      <c r="U143" s="304"/>
      <c r="V143" s="304"/>
      <c r="W143" s="304"/>
      <c r="X143" s="304"/>
      <c r="Y143" s="304"/>
      <c r="Z143" s="304"/>
      <c r="AA143" s="304"/>
      <c r="AB143" s="304"/>
      <c r="AC143" s="304"/>
      <c r="AD143" s="304"/>
      <c r="AG143" s="110">
        <f t="shared" si="4"/>
        <v>16</v>
      </c>
      <c r="AH143" s="110">
        <f t="shared" si="5"/>
        <v>0</v>
      </c>
      <c r="AI143" s="87">
        <f t="shared" si="6"/>
        <v>27</v>
      </c>
      <c r="AJ143" s="96">
        <f t="shared" si="7"/>
        <v>0</v>
      </c>
    </row>
    <row r="144" spans="1:36" ht="15.05" customHeight="1">
      <c r="A144" s="12"/>
      <c r="B144" s="12"/>
      <c r="C144" s="122" t="s">
        <v>171</v>
      </c>
      <c r="D144" s="323"/>
      <c r="E144" s="323"/>
      <c r="F144" s="323"/>
      <c r="G144" s="323"/>
      <c r="H144" s="323"/>
      <c r="I144" s="323"/>
      <c r="J144" s="323"/>
      <c r="K144" s="323"/>
      <c r="L144" s="323"/>
      <c r="M144" s="323"/>
      <c r="N144" s="323"/>
      <c r="O144" s="304"/>
      <c r="P144" s="304"/>
      <c r="Q144" s="304"/>
      <c r="R144" s="304"/>
      <c r="S144" s="304"/>
      <c r="T144" s="304"/>
      <c r="U144" s="304"/>
      <c r="V144" s="304"/>
      <c r="W144" s="304"/>
      <c r="X144" s="304"/>
      <c r="Y144" s="304"/>
      <c r="Z144" s="304"/>
      <c r="AA144" s="304"/>
      <c r="AB144" s="304"/>
      <c r="AC144" s="304"/>
      <c r="AD144" s="304"/>
      <c r="AG144" s="110">
        <f t="shared" si="4"/>
        <v>16</v>
      </c>
      <c r="AH144" s="110">
        <f t="shared" si="5"/>
        <v>0</v>
      </c>
      <c r="AI144" s="87">
        <f t="shared" si="6"/>
        <v>27</v>
      </c>
      <c r="AJ144" s="96">
        <f t="shared" si="7"/>
        <v>0</v>
      </c>
    </row>
    <row r="145" spans="1:36" ht="15.05" customHeight="1">
      <c r="A145" s="12"/>
      <c r="B145" s="12"/>
      <c r="C145" s="122" t="s">
        <v>172</v>
      </c>
      <c r="D145" s="323"/>
      <c r="E145" s="323"/>
      <c r="F145" s="323"/>
      <c r="G145" s="323"/>
      <c r="H145" s="323"/>
      <c r="I145" s="323"/>
      <c r="J145" s="323"/>
      <c r="K145" s="323"/>
      <c r="L145" s="323"/>
      <c r="M145" s="323"/>
      <c r="N145" s="323"/>
      <c r="O145" s="304"/>
      <c r="P145" s="304"/>
      <c r="Q145" s="304"/>
      <c r="R145" s="304"/>
      <c r="S145" s="304"/>
      <c r="T145" s="304"/>
      <c r="U145" s="304"/>
      <c r="V145" s="304"/>
      <c r="W145" s="304"/>
      <c r="X145" s="304"/>
      <c r="Y145" s="304"/>
      <c r="Z145" s="304"/>
      <c r="AA145" s="304"/>
      <c r="AB145" s="304"/>
      <c r="AC145" s="304"/>
      <c r="AD145" s="304"/>
      <c r="AG145" s="110">
        <f t="shared" si="4"/>
        <v>16</v>
      </c>
      <c r="AH145" s="110">
        <f t="shared" si="5"/>
        <v>0</v>
      </c>
      <c r="AI145" s="87">
        <f t="shared" si="6"/>
        <v>27</v>
      </c>
      <c r="AJ145" s="96">
        <f t="shared" si="7"/>
        <v>0</v>
      </c>
    </row>
    <row r="146" spans="1:36" ht="15.05" customHeight="1">
      <c r="A146" s="12"/>
      <c r="B146" s="12"/>
      <c r="C146" s="122" t="s">
        <v>173</v>
      </c>
      <c r="D146" s="323"/>
      <c r="E146" s="323"/>
      <c r="F146" s="323"/>
      <c r="G146" s="323"/>
      <c r="H146" s="323"/>
      <c r="I146" s="323"/>
      <c r="J146" s="323"/>
      <c r="K146" s="323"/>
      <c r="L146" s="323"/>
      <c r="M146" s="323"/>
      <c r="N146" s="323"/>
      <c r="O146" s="304"/>
      <c r="P146" s="304"/>
      <c r="Q146" s="304"/>
      <c r="R146" s="304"/>
      <c r="S146" s="304"/>
      <c r="T146" s="304"/>
      <c r="U146" s="304"/>
      <c r="V146" s="304"/>
      <c r="W146" s="304"/>
      <c r="X146" s="304"/>
      <c r="Y146" s="304"/>
      <c r="Z146" s="304"/>
      <c r="AA146" s="304"/>
      <c r="AB146" s="304"/>
      <c r="AC146" s="304"/>
      <c r="AD146" s="304"/>
      <c r="AG146" s="110">
        <f t="shared" si="4"/>
        <v>16</v>
      </c>
      <c r="AH146" s="110">
        <f t="shared" si="5"/>
        <v>0</v>
      </c>
      <c r="AI146" s="87">
        <f t="shared" si="6"/>
        <v>27</v>
      </c>
      <c r="AJ146" s="96">
        <f t="shared" si="7"/>
        <v>0</v>
      </c>
    </row>
    <row r="147" spans="1:36" ht="15.05" customHeight="1">
      <c r="A147" s="12"/>
      <c r="B147" s="12"/>
      <c r="C147" s="122" t="s">
        <v>174</v>
      </c>
      <c r="D147" s="323"/>
      <c r="E147" s="323"/>
      <c r="F147" s="323"/>
      <c r="G147" s="323"/>
      <c r="H147" s="323"/>
      <c r="I147" s="323"/>
      <c r="J147" s="323"/>
      <c r="K147" s="323"/>
      <c r="L147" s="323"/>
      <c r="M147" s="323"/>
      <c r="N147" s="323"/>
      <c r="O147" s="304"/>
      <c r="P147" s="304"/>
      <c r="Q147" s="304"/>
      <c r="R147" s="304"/>
      <c r="S147" s="304"/>
      <c r="T147" s="304"/>
      <c r="U147" s="304"/>
      <c r="V147" s="304"/>
      <c r="W147" s="304"/>
      <c r="X147" s="304"/>
      <c r="Y147" s="304"/>
      <c r="Z147" s="304"/>
      <c r="AA147" s="304"/>
      <c r="AB147" s="304"/>
      <c r="AC147" s="304"/>
      <c r="AD147" s="304"/>
      <c r="AG147" s="110">
        <f t="shared" si="4"/>
        <v>16</v>
      </c>
      <c r="AH147" s="110">
        <f t="shared" si="5"/>
        <v>0</v>
      </c>
      <c r="AI147" s="87">
        <f t="shared" si="6"/>
        <v>27</v>
      </c>
      <c r="AJ147" s="96">
        <f t="shared" si="7"/>
        <v>0</v>
      </c>
    </row>
    <row r="148" spans="1:36" ht="15.05" customHeight="1">
      <c r="A148" s="12"/>
      <c r="B148" s="12"/>
      <c r="C148" s="122" t="s">
        <v>175</v>
      </c>
      <c r="D148" s="323"/>
      <c r="E148" s="323"/>
      <c r="F148" s="323"/>
      <c r="G148" s="323"/>
      <c r="H148" s="323"/>
      <c r="I148" s="323"/>
      <c r="J148" s="323"/>
      <c r="K148" s="323"/>
      <c r="L148" s="323"/>
      <c r="M148" s="323"/>
      <c r="N148" s="323"/>
      <c r="O148" s="304"/>
      <c r="P148" s="304"/>
      <c r="Q148" s="304"/>
      <c r="R148" s="304"/>
      <c r="S148" s="304"/>
      <c r="T148" s="304"/>
      <c r="U148" s="304"/>
      <c r="V148" s="304"/>
      <c r="W148" s="304"/>
      <c r="X148" s="304"/>
      <c r="Y148" s="304"/>
      <c r="Z148" s="304"/>
      <c r="AA148" s="304"/>
      <c r="AB148" s="304"/>
      <c r="AC148" s="304"/>
      <c r="AD148" s="304"/>
      <c r="AG148" s="110">
        <f t="shared" si="4"/>
        <v>16</v>
      </c>
      <c r="AH148" s="110">
        <f t="shared" si="5"/>
        <v>0</v>
      </c>
      <c r="AI148" s="87">
        <f t="shared" si="6"/>
        <v>27</v>
      </c>
      <c r="AJ148" s="96">
        <f t="shared" si="7"/>
        <v>0</v>
      </c>
    </row>
    <row r="149" spans="1:36" ht="15.05" customHeight="1">
      <c r="A149" s="12"/>
      <c r="B149" s="12"/>
      <c r="C149" s="122" t="s">
        <v>176</v>
      </c>
      <c r="D149" s="323"/>
      <c r="E149" s="323"/>
      <c r="F149" s="323"/>
      <c r="G149" s="323"/>
      <c r="H149" s="323"/>
      <c r="I149" s="323"/>
      <c r="J149" s="323"/>
      <c r="K149" s="323"/>
      <c r="L149" s="323"/>
      <c r="M149" s="323"/>
      <c r="N149" s="323"/>
      <c r="O149" s="304"/>
      <c r="P149" s="304"/>
      <c r="Q149" s="304"/>
      <c r="R149" s="304"/>
      <c r="S149" s="304"/>
      <c r="T149" s="304"/>
      <c r="U149" s="304"/>
      <c r="V149" s="304"/>
      <c r="W149" s="304"/>
      <c r="X149" s="304"/>
      <c r="Y149" s="304"/>
      <c r="Z149" s="304"/>
      <c r="AA149" s="304"/>
      <c r="AB149" s="304"/>
      <c r="AC149" s="304"/>
      <c r="AD149" s="304"/>
      <c r="AG149" s="110">
        <f t="shared" si="4"/>
        <v>16</v>
      </c>
      <c r="AH149" s="110">
        <f t="shared" si="5"/>
        <v>0</v>
      </c>
      <c r="AI149" s="87">
        <f t="shared" si="6"/>
        <v>27</v>
      </c>
      <c r="AJ149" s="96">
        <f t="shared" si="7"/>
        <v>0</v>
      </c>
    </row>
    <row r="150" spans="1:36" ht="15.05" customHeight="1">
      <c r="A150" s="12"/>
      <c r="B150" s="12"/>
      <c r="C150" s="122" t="s">
        <v>177</v>
      </c>
      <c r="D150" s="323"/>
      <c r="E150" s="323"/>
      <c r="F150" s="323"/>
      <c r="G150" s="323"/>
      <c r="H150" s="323"/>
      <c r="I150" s="323"/>
      <c r="J150" s="323"/>
      <c r="K150" s="323"/>
      <c r="L150" s="323"/>
      <c r="M150" s="323"/>
      <c r="N150" s="323"/>
      <c r="O150" s="304"/>
      <c r="P150" s="304"/>
      <c r="Q150" s="304"/>
      <c r="R150" s="304"/>
      <c r="S150" s="304"/>
      <c r="T150" s="304"/>
      <c r="U150" s="304"/>
      <c r="V150" s="304"/>
      <c r="W150" s="304"/>
      <c r="X150" s="304"/>
      <c r="Y150" s="304"/>
      <c r="Z150" s="304"/>
      <c r="AA150" s="304"/>
      <c r="AB150" s="304"/>
      <c r="AC150" s="304"/>
      <c r="AD150" s="304"/>
      <c r="AG150" s="110">
        <f t="shared" si="4"/>
        <v>16</v>
      </c>
      <c r="AH150" s="110">
        <f t="shared" si="5"/>
        <v>0</v>
      </c>
      <c r="AI150" s="87">
        <f t="shared" si="6"/>
        <v>27</v>
      </c>
      <c r="AJ150" s="96">
        <f t="shared" si="7"/>
        <v>0</v>
      </c>
    </row>
    <row r="151" spans="1:36" ht="15.05" customHeight="1">
      <c r="A151" s="12"/>
      <c r="B151" s="12"/>
      <c r="C151" s="122" t="s">
        <v>178</v>
      </c>
      <c r="D151" s="323"/>
      <c r="E151" s="323"/>
      <c r="F151" s="323"/>
      <c r="G151" s="323"/>
      <c r="H151" s="323"/>
      <c r="I151" s="323"/>
      <c r="J151" s="323"/>
      <c r="K151" s="323"/>
      <c r="L151" s="323"/>
      <c r="M151" s="323"/>
      <c r="N151" s="323"/>
      <c r="O151" s="304"/>
      <c r="P151" s="304"/>
      <c r="Q151" s="304"/>
      <c r="R151" s="304"/>
      <c r="S151" s="304"/>
      <c r="T151" s="304"/>
      <c r="U151" s="304"/>
      <c r="V151" s="304"/>
      <c r="W151" s="304"/>
      <c r="X151" s="304"/>
      <c r="Y151" s="304"/>
      <c r="Z151" s="304"/>
      <c r="AA151" s="304"/>
      <c r="AB151" s="304"/>
      <c r="AC151" s="304"/>
      <c r="AD151" s="304"/>
      <c r="AG151" s="110">
        <f t="shared" si="4"/>
        <v>16</v>
      </c>
      <c r="AH151" s="110">
        <f t="shared" si="5"/>
        <v>0</v>
      </c>
      <c r="AI151" s="87">
        <f t="shared" si="6"/>
        <v>27</v>
      </c>
      <c r="AJ151" s="96">
        <f t="shared" si="7"/>
        <v>0</v>
      </c>
    </row>
    <row r="152" spans="1:36" ht="15.05" customHeight="1">
      <c r="A152" s="12"/>
      <c r="B152" s="12"/>
      <c r="C152" s="122" t="s">
        <v>179</v>
      </c>
      <c r="D152" s="323"/>
      <c r="E152" s="323"/>
      <c r="F152" s="323"/>
      <c r="G152" s="323"/>
      <c r="H152" s="323"/>
      <c r="I152" s="323"/>
      <c r="J152" s="323"/>
      <c r="K152" s="323"/>
      <c r="L152" s="323"/>
      <c r="M152" s="323"/>
      <c r="N152" s="323"/>
      <c r="O152" s="304"/>
      <c r="P152" s="304"/>
      <c r="Q152" s="304"/>
      <c r="R152" s="304"/>
      <c r="S152" s="304"/>
      <c r="T152" s="304"/>
      <c r="U152" s="304"/>
      <c r="V152" s="304"/>
      <c r="W152" s="304"/>
      <c r="X152" s="304"/>
      <c r="Y152" s="304"/>
      <c r="Z152" s="304"/>
      <c r="AA152" s="304"/>
      <c r="AB152" s="304"/>
      <c r="AC152" s="304"/>
      <c r="AD152" s="304"/>
      <c r="AG152" s="110">
        <f t="shared" si="4"/>
        <v>16</v>
      </c>
      <c r="AH152" s="110">
        <f t="shared" si="5"/>
        <v>0</v>
      </c>
      <c r="AI152" s="87">
        <f t="shared" si="6"/>
        <v>27</v>
      </c>
      <c r="AJ152" s="96">
        <f t="shared" si="7"/>
        <v>0</v>
      </c>
    </row>
    <row r="153" spans="1:36" ht="15.05" customHeight="1">
      <c r="AH153" s="87">
        <f>SUM(AH33:AH152)</f>
        <v>0</v>
      </c>
      <c r="AJ153" s="87">
        <f>SUM(AJ33:AJ152)</f>
        <v>0</v>
      </c>
    </row>
    <row r="154" spans="1:36" ht="24.05" customHeight="1">
      <c r="A154" s="123"/>
      <c r="B154" s="124"/>
      <c r="C154" s="348" t="s">
        <v>284</v>
      </c>
      <c r="D154" s="348"/>
      <c r="E154" s="348"/>
      <c r="F154" s="348"/>
      <c r="G154" s="348"/>
      <c r="H154" s="348"/>
      <c r="I154" s="348"/>
      <c r="J154" s="348"/>
      <c r="K154" s="348"/>
      <c r="L154" s="348"/>
      <c r="M154" s="348"/>
      <c r="N154" s="348"/>
      <c r="O154" s="348"/>
      <c r="P154" s="348"/>
      <c r="Q154" s="348"/>
      <c r="R154" s="348"/>
      <c r="S154" s="348"/>
      <c r="T154" s="348"/>
      <c r="U154" s="348"/>
      <c r="V154" s="348"/>
      <c r="W154" s="348"/>
      <c r="X154" s="348"/>
      <c r="Y154" s="348"/>
      <c r="Z154" s="348"/>
      <c r="AA154" s="348"/>
      <c r="AB154" s="348"/>
      <c r="AC154" s="348"/>
      <c r="AD154" s="348"/>
      <c r="AE154" s="124"/>
      <c r="AF154" s="125"/>
    </row>
    <row r="155" spans="1:36" ht="60.05" customHeight="1">
      <c r="A155" s="123"/>
      <c r="B155" s="124"/>
      <c r="C155" s="357"/>
      <c r="D155" s="358"/>
      <c r="E155" s="358"/>
      <c r="F155" s="358"/>
      <c r="G155" s="358"/>
      <c r="H155" s="358"/>
      <c r="I155" s="358"/>
      <c r="J155" s="358"/>
      <c r="K155" s="358"/>
      <c r="L155" s="358"/>
      <c r="M155" s="358"/>
      <c r="N155" s="358"/>
      <c r="O155" s="358"/>
      <c r="P155" s="358"/>
      <c r="Q155" s="358"/>
      <c r="R155" s="358"/>
      <c r="S155" s="358"/>
      <c r="T155" s="358"/>
      <c r="U155" s="358"/>
      <c r="V155" s="358"/>
      <c r="W155" s="358"/>
      <c r="X155" s="358"/>
      <c r="Y155" s="358"/>
      <c r="Z155" s="358"/>
      <c r="AA155" s="358"/>
      <c r="AB155" s="358"/>
      <c r="AC155" s="358"/>
      <c r="AD155" s="359"/>
      <c r="AE155" s="124"/>
      <c r="AF155" s="125"/>
    </row>
    <row r="156" spans="1:36" ht="15.05" customHeight="1">
      <c r="B156" s="423" t="str">
        <f>IF(AJ153=0, "", "Error: no debe dejar fila inicial o intermedias vacías.")</f>
        <v/>
      </c>
      <c r="C156" s="423"/>
      <c r="D156" s="423"/>
      <c r="E156" s="423"/>
      <c r="F156" s="423"/>
      <c r="G156" s="423"/>
      <c r="H156" s="423"/>
      <c r="I156" s="423"/>
      <c r="J156" s="423"/>
      <c r="K156" s="423"/>
      <c r="L156" s="423"/>
      <c r="M156" s="423"/>
      <c r="N156" s="423"/>
      <c r="O156" s="423"/>
      <c r="P156" s="423"/>
      <c r="Q156" s="423"/>
      <c r="R156" s="423"/>
      <c r="S156" s="423"/>
      <c r="T156" s="423"/>
      <c r="U156" s="423"/>
      <c r="V156" s="423"/>
      <c r="W156" s="423"/>
      <c r="X156" s="423"/>
      <c r="Y156" s="423"/>
      <c r="Z156" s="423"/>
      <c r="AA156" s="423"/>
      <c r="AB156" s="423"/>
      <c r="AC156" s="423"/>
      <c r="AD156" s="423"/>
    </row>
    <row r="157" spans="1:36" ht="15.05" customHeight="1">
      <c r="B157" s="423" t="str">
        <f>IF(AH153=0, "", "Error: debe completar toda la información requerida.")</f>
        <v/>
      </c>
      <c r="C157" s="423"/>
      <c r="D157" s="423"/>
      <c r="E157" s="423"/>
      <c r="F157" s="423"/>
      <c r="G157" s="423"/>
      <c r="H157" s="423"/>
      <c r="I157" s="423"/>
      <c r="J157" s="423"/>
      <c r="K157" s="423"/>
      <c r="L157" s="423"/>
      <c r="M157" s="423"/>
      <c r="N157" s="423"/>
      <c r="O157" s="423"/>
      <c r="P157" s="423"/>
      <c r="Q157" s="423"/>
      <c r="R157" s="423"/>
      <c r="S157" s="423"/>
      <c r="T157" s="423"/>
      <c r="U157" s="423"/>
      <c r="V157" s="423"/>
      <c r="W157" s="423"/>
      <c r="X157" s="423"/>
      <c r="Y157" s="423"/>
      <c r="Z157" s="423"/>
      <c r="AA157" s="423"/>
      <c r="AB157" s="423"/>
      <c r="AC157" s="423"/>
      <c r="AD157" s="423"/>
    </row>
    <row r="158" spans="1:36" ht="15.05" customHeight="1"/>
    <row r="159" spans="1:36" ht="15.05" customHeight="1"/>
    <row r="160" spans="1:36" ht="15.05" customHeight="1"/>
    <row r="161" spans="1:30" ht="15.75" thickBot="1"/>
    <row r="162" spans="1:30" ht="15.75" thickBot="1">
      <c r="B162" s="339" t="s">
        <v>278</v>
      </c>
      <c r="C162" s="340"/>
      <c r="D162" s="340"/>
      <c r="E162" s="340"/>
      <c r="F162" s="340"/>
      <c r="G162" s="340"/>
      <c r="H162" s="340"/>
      <c r="I162" s="340"/>
      <c r="J162" s="340"/>
      <c r="K162" s="340"/>
      <c r="L162" s="340"/>
      <c r="M162" s="340"/>
      <c r="N162" s="340"/>
      <c r="O162" s="340"/>
      <c r="P162" s="340"/>
      <c r="Q162" s="340"/>
      <c r="R162" s="340"/>
      <c r="S162" s="340"/>
      <c r="T162" s="340"/>
      <c r="U162" s="340"/>
      <c r="V162" s="340"/>
      <c r="W162" s="340"/>
      <c r="X162" s="340"/>
      <c r="Y162" s="340"/>
      <c r="Z162" s="340"/>
      <c r="AA162" s="340"/>
      <c r="AB162" s="340"/>
      <c r="AC162" s="340"/>
      <c r="AD162" s="341"/>
    </row>
    <row r="163" spans="1:30" ht="15.05" customHeight="1">
      <c r="B163" s="342" t="s">
        <v>52</v>
      </c>
      <c r="C163" s="343"/>
      <c r="D163" s="343"/>
      <c r="E163" s="343"/>
      <c r="F163" s="343"/>
      <c r="G163" s="343"/>
      <c r="H163" s="343"/>
      <c r="I163" s="343"/>
      <c r="J163" s="343"/>
      <c r="K163" s="343"/>
      <c r="L163" s="343"/>
      <c r="M163" s="343"/>
      <c r="N163" s="343"/>
      <c r="O163" s="343"/>
      <c r="P163" s="343"/>
      <c r="Q163" s="343"/>
      <c r="R163" s="343"/>
      <c r="S163" s="343"/>
      <c r="T163" s="343"/>
      <c r="U163" s="343"/>
      <c r="V163" s="343"/>
      <c r="W163" s="343"/>
      <c r="X163" s="343"/>
      <c r="Y163" s="343"/>
      <c r="Z163" s="343"/>
      <c r="AA163" s="343"/>
      <c r="AB163" s="343"/>
      <c r="AC163" s="343"/>
      <c r="AD163" s="344"/>
    </row>
    <row r="164" spans="1:30" ht="24.05" customHeight="1">
      <c r="B164" s="116"/>
      <c r="C164" s="327" t="s">
        <v>180</v>
      </c>
      <c r="D164" s="327"/>
      <c r="E164" s="327"/>
      <c r="F164" s="327"/>
      <c r="G164" s="327"/>
      <c r="H164" s="327"/>
      <c r="I164" s="327"/>
      <c r="J164" s="327"/>
      <c r="K164" s="327"/>
      <c r="L164" s="327"/>
      <c r="M164" s="327"/>
      <c r="N164" s="327"/>
      <c r="O164" s="327"/>
      <c r="P164" s="327"/>
      <c r="Q164" s="327"/>
      <c r="R164" s="327"/>
      <c r="S164" s="327"/>
      <c r="T164" s="327"/>
      <c r="U164" s="327"/>
      <c r="V164" s="327"/>
      <c r="W164" s="327"/>
      <c r="X164" s="327"/>
      <c r="Y164" s="327"/>
      <c r="Z164" s="327"/>
      <c r="AA164" s="327"/>
      <c r="AB164" s="327"/>
      <c r="AC164" s="327"/>
      <c r="AD164" s="328"/>
    </row>
    <row r="165" spans="1:30" ht="24.05" customHeight="1">
      <c r="B165" s="116"/>
      <c r="C165" s="327" t="s">
        <v>281</v>
      </c>
      <c r="D165" s="327"/>
      <c r="E165" s="327"/>
      <c r="F165" s="327"/>
      <c r="G165" s="327"/>
      <c r="H165" s="327"/>
      <c r="I165" s="327"/>
      <c r="J165" s="327"/>
      <c r="K165" s="327"/>
      <c r="L165" s="327"/>
      <c r="M165" s="327"/>
      <c r="N165" s="327"/>
      <c r="O165" s="327"/>
      <c r="P165" s="327"/>
      <c r="Q165" s="327"/>
      <c r="R165" s="327"/>
      <c r="S165" s="327"/>
      <c r="T165" s="327"/>
      <c r="U165" s="327"/>
      <c r="V165" s="327"/>
      <c r="W165" s="327"/>
      <c r="X165" s="327"/>
      <c r="Y165" s="327"/>
      <c r="Z165" s="327"/>
      <c r="AA165" s="327"/>
      <c r="AB165" s="327"/>
      <c r="AC165" s="327"/>
      <c r="AD165" s="328"/>
    </row>
    <row r="166" spans="1:30" ht="24.05" customHeight="1">
      <c r="B166" s="116"/>
      <c r="C166" s="327" t="s">
        <v>282</v>
      </c>
      <c r="D166" s="327"/>
      <c r="E166" s="327"/>
      <c r="F166" s="327"/>
      <c r="G166" s="327"/>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8"/>
    </row>
    <row r="167" spans="1:30" ht="24.05" customHeight="1">
      <c r="B167" s="116"/>
      <c r="C167" s="327" t="s">
        <v>404</v>
      </c>
      <c r="D167" s="327"/>
      <c r="E167" s="327"/>
      <c r="F167" s="327"/>
      <c r="G167" s="327"/>
      <c r="H167" s="327"/>
      <c r="I167" s="327"/>
      <c r="J167" s="327"/>
      <c r="K167" s="327"/>
      <c r="L167" s="327"/>
      <c r="M167" s="327"/>
      <c r="N167" s="327"/>
      <c r="O167" s="327"/>
      <c r="P167" s="327"/>
      <c r="Q167" s="327"/>
      <c r="R167" s="327"/>
      <c r="S167" s="327"/>
      <c r="T167" s="327"/>
      <c r="U167" s="327"/>
      <c r="V167" s="327"/>
      <c r="W167" s="327"/>
      <c r="X167" s="327"/>
      <c r="Y167" s="327"/>
      <c r="Z167" s="327"/>
      <c r="AA167" s="327"/>
      <c r="AB167" s="327"/>
      <c r="AC167" s="327"/>
      <c r="AD167" s="328"/>
    </row>
    <row r="168" spans="1:30" ht="36" customHeight="1">
      <c r="B168" s="117"/>
      <c r="C168" s="329" t="s">
        <v>405</v>
      </c>
      <c r="D168" s="329"/>
      <c r="E168" s="329"/>
      <c r="F168" s="329"/>
      <c r="G168" s="329"/>
      <c r="H168" s="329"/>
      <c r="I168" s="329"/>
      <c r="J168" s="329"/>
      <c r="K168" s="329"/>
      <c r="L168" s="329"/>
      <c r="M168" s="329"/>
      <c r="N168" s="329"/>
      <c r="O168" s="329"/>
      <c r="P168" s="329"/>
      <c r="Q168" s="329"/>
      <c r="R168" s="329"/>
      <c r="S168" s="329"/>
      <c r="T168" s="329"/>
      <c r="U168" s="329"/>
      <c r="V168" s="329"/>
      <c r="W168" s="329"/>
      <c r="X168" s="329"/>
      <c r="Y168" s="329"/>
      <c r="Z168" s="329"/>
      <c r="AA168" s="329"/>
      <c r="AB168" s="329"/>
      <c r="AC168" s="329"/>
      <c r="AD168" s="330"/>
    </row>
    <row r="169" spans="1:30" ht="15.05" customHeight="1"/>
    <row r="170" spans="1:30" ht="36" customHeight="1">
      <c r="A170" s="118" t="s">
        <v>181</v>
      </c>
      <c r="B170" s="331" t="s">
        <v>369</v>
      </c>
      <c r="C170" s="331"/>
      <c r="D170" s="331"/>
      <c r="E170" s="331"/>
      <c r="F170" s="331"/>
      <c r="G170" s="331"/>
      <c r="H170" s="331"/>
      <c r="I170" s="331"/>
      <c r="J170" s="331"/>
      <c r="K170" s="331"/>
      <c r="L170" s="331"/>
      <c r="M170" s="331"/>
      <c r="N170" s="331"/>
      <c r="O170" s="331"/>
      <c r="P170" s="331"/>
      <c r="Q170" s="331"/>
      <c r="R170" s="331"/>
      <c r="S170" s="331"/>
      <c r="T170" s="331"/>
      <c r="U170" s="331"/>
      <c r="V170" s="331"/>
      <c r="W170" s="331"/>
      <c r="X170" s="331"/>
      <c r="Y170" s="331"/>
      <c r="Z170" s="331"/>
      <c r="AA170" s="331"/>
      <c r="AB170" s="331"/>
      <c r="AC170" s="331"/>
      <c r="AD170" s="331"/>
    </row>
    <row r="171" spans="1:30" ht="24.05" customHeight="1">
      <c r="A171" s="12"/>
      <c r="B171" s="12"/>
      <c r="C171" s="332" t="s">
        <v>280</v>
      </c>
      <c r="D171" s="332"/>
      <c r="E171" s="332"/>
      <c r="F171" s="332"/>
      <c r="G171" s="332"/>
      <c r="H171" s="332"/>
      <c r="I171" s="332"/>
      <c r="J171" s="332"/>
      <c r="K171" s="332"/>
      <c r="L171" s="332"/>
      <c r="M171" s="332"/>
      <c r="N171" s="332"/>
      <c r="O171" s="332"/>
      <c r="P171" s="332"/>
      <c r="Q171" s="332"/>
      <c r="R171" s="332"/>
      <c r="S171" s="332"/>
      <c r="T171" s="332"/>
      <c r="U171" s="332"/>
      <c r="V171" s="332"/>
      <c r="W171" s="332"/>
      <c r="X171" s="332"/>
      <c r="Y171" s="332"/>
      <c r="Z171" s="332"/>
      <c r="AA171" s="332"/>
      <c r="AB171" s="332"/>
      <c r="AC171" s="332"/>
      <c r="AD171" s="332"/>
    </row>
    <row r="172" spans="1:30" ht="24.05" customHeight="1">
      <c r="A172" s="12"/>
      <c r="B172" s="12"/>
      <c r="C172" s="310" t="s">
        <v>372</v>
      </c>
      <c r="D172" s="310"/>
      <c r="E172" s="310"/>
      <c r="F172" s="310"/>
      <c r="G172" s="310"/>
      <c r="H172" s="310"/>
      <c r="I172" s="310"/>
      <c r="J172" s="310"/>
      <c r="K172" s="310"/>
      <c r="L172" s="310"/>
      <c r="M172" s="310"/>
      <c r="N172" s="310"/>
      <c r="O172" s="310"/>
      <c r="P172" s="310"/>
      <c r="Q172" s="310"/>
      <c r="R172" s="310"/>
      <c r="S172" s="310"/>
      <c r="T172" s="310"/>
      <c r="U172" s="310"/>
      <c r="V172" s="310"/>
      <c r="W172" s="310"/>
      <c r="X172" s="310"/>
      <c r="Y172" s="310"/>
      <c r="Z172" s="310"/>
      <c r="AA172" s="310"/>
      <c r="AB172" s="310"/>
      <c r="AC172" s="310"/>
      <c r="AD172" s="310"/>
    </row>
    <row r="173" spans="1:30" ht="24.05" customHeight="1">
      <c r="A173" s="12"/>
      <c r="B173" s="12"/>
      <c r="C173" s="295" t="s">
        <v>371</v>
      </c>
      <c r="D173" s="295"/>
      <c r="E173" s="295"/>
      <c r="F173" s="295"/>
      <c r="G173" s="295"/>
      <c r="H173" s="295"/>
      <c r="I173" s="295"/>
      <c r="J173" s="295"/>
      <c r="K173" s="295"/>
      <c r="L173" s="295"/>
      <c r="M173" s="295"/>
      <c r="N173" s="295"/>
      <c r="O173" s="295"/>
      <c r="P173" s="295"/>
      <c r="Q173" s="295"/>
      <c r="R173" s="295"/>
      <c r="S173" s="295"/>
      <c r="T173" s="295"/>
      <c r="U173" s="295"/>
      <c r="V173" s="295"/>
      <c r="W173" s="295"/>
      <c r="X173" s="295"/>
      <c r="Y173" s="295"/>
      <c r="Z173" s="295"/>
      <c r="AA173" s="295"/>
      <c r="AB173" s="295"/>
      <c r="AC173" s="295"/>
      <c r="AD173" s="295"/>
    </row>
    <row r="174" spans="1:30" ht="24.05" customHeight="1">
      <c r="A174" s="12"/>
      <c r="B174" s="12"/>
      <c r="C174" s="296" t="s">
        <v>475</v>
      </c>
      <c r="D174" s="296"/>
      <c r="E174" s="296"/>
      <c r="F174" s="296"/>
      <c r="G174" s="296"/>
      <c r="H174" s="296"/>
      <c r="I174" s="296"/>
      <c r="J174" s="296"/>
      <c r="K174" s="296"/>
      <c r="L174" s="296"/>
      <c r="M174" s="296"/>
      <c r="N174" s="296"/>
      <c r="O174" s="296"/>
      <c r="P174" s="296"/>
      <c r="Q174" s="296"/>
      <c r="R174" s="296"/>
      <c r="S174" s="296"/>
      <c r="T174" s="296"/>
      <c r="U174" s="296"/>
      <c r="V174" s="296"/>
      <c r="W174" s="296"/>
      <c r="X174" s="296"/>
      <c r="Y174" s="296"/>
      <c r="Z174" s="296"/>
      <c r="AA174" s="296"/>
      <c r="AB174" s="296"/>
      <c r="AC174" s="296"/>
      <c r="AD174" s="296"/>
    </row>
    <row r="175" spans="1:30" ht="24.05" customHeight="1">
      <c r="A175" s="12"/>
      <c r="B175" s="12"/>
      <c r="C175" s="332" t="s">
        <v>470</v>
      </c>
      <c r="D175" s="332"/>
      <c r="E175" s="332"/>
      <c r="F175" s="332"/>
      <c r="G175" s="332"/>
      <c r="H175" s="332"/>
      <c r="I175" s="332"/>
      <c r="J175" s="332"/>
      <c r="K175" s="332"/>
      <c r="L175" s="332"/>
      <c r="M175" s="332"/>
      <c r="N175" s="332"/>
      <c r="O175" s="332"/>
      <c r="P175" s="332"/>
      <c r="Q175" s="332"/>
      <c r="R175" s="332"/>
      <c r="S175" s="332"/>
      <c r="T175" s="332"/>
      <c r="U175" s="332"/>
      <c r="V175" s="332"/>
      <c r="W175" s="332"/>
      <c r="X175" s="332"/>
      <c r="Y175" s="332"/>
      <c r="Z175" s="332"/>
      <c r="AA175" s="332"/>
      <c r="AB175" s="332"/>
      <c r="AC175" s="332"/>
      <c r="AD175" s="332"/>
    </row>
    <row r="176" spans="1:30" ht="24.05" customHeight="1">
      <c r="A176" s="12"/>
      <c r="B176" s="12"/>
      <c r="C176" s="332" t="s">
        <v>471</v>
      </c>
      <c r="D176" s="332"/>
      <c r="E176" s="332"/>
      <c r="F176" s="332"/>
      <c r="G176" s="332"/>
      <c r="H176" s="332"/>
      <c r="I176" s="332"/>
      <c r="J176" s="332"/>
      <c r="K176" s="332"/>
      <c r="L176" s="332"/>
      <c r="M176" s="332"/>
      <c r="N176" s="332"/>
      <c r="O176" s="332"/>
      <c r="P176" s="332"/>
      <c r="Q176" s="332"/>
      <c r="R176" s="332"/>
      <c r="S176" s="332"/>
      <c r="T176" s="332"/>
      <c r="U176" s="332"/>
      <c r="V176" s="332"/>
      <c r="W176" s="332"/>
      <c r="X176" s="332"/>
      <c r="Y176" s="332"/>
      <c r="Z176" s="332"/>
      <c r="AA176" s="332"/>
      <c r="AB176" s="332"/>
      <c r="AC176" s="332"/>
      <c r="AD176" s="332"/>
    </row>
    <row r="177" spans="1:40" ht="15.05" customHeight="1">
      <c r="A177" s="12"/>
      <c r="B177" s="12"/>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row>
    <row r="178" spans="1:40" ht="15.05" customHeight="1">
      <c r="A178" s="12"/>
      <c r="B178" s="12"/>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420" t="s">
        <v>413</v>
      </c>
      <c r="AB178" s="420"/>
      <c r="AC178" s="420"/>
      <c r="AD178" s="420"/>
    </row>
    <row r="179" spans="1:40" ht="15.05" customHeight="1">
      <c r="A179" s="12"/>
      <c r="B179" s="12"/>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92"/>
      <c r="AB179" s="92"/>
      <c r="AC179" s="92"/>
      <c r="AD179" s="92"/>
    </row>
    <row r="180" spans="1:40" ht="15.05" customHeight="1">
      <c r="A180" s="12"/>
      <c r="B180" s="12"/>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420" t="s">
        <v>414</v>
      </c>
      <c r="AB180" s="420"/>
      <c r="AC180" s="420"/>
      <c r="AD180" s="420"/>
    </row>
    <row r="181" spans="1:40" ht="15.05" customHeight="1">
      <c r="A181" s="12"/>
      <c r="B181" s="12"/>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row>
    <row r="182" spans="1:40" ht="15.05" customHeight="1">
      <c r="A182" s="12"/>
      <c r="B182" s="12"/>
      <c r="C182" s="234" t="s">
        <v>58</v>
      </c>
      <c r="D182" s="234"/>
      <c r="E182" s="234"/>
      <c r="F182" s="234"/>
      <c r="G182" s="234"/>
      <c r="H182" s="234"/>
      <c r="I182" s="234"/>
      <c r="J182" s="234"/>
      <c r="K182" s="354" t="s">
        <v>32</v>
      </c>
      <c r="L182" s="354"/>
      <c r="M182" s="354"/>
      <c r="N182" s="354"/>
      <c r="O182" s="354"/>
      <c r="P182" s="354"/>
      <c r="Q182" s="354"/>
      <c r="R182" s="354"/>
      <c r="S182" s="354"/>
      <c r="T182" s="354"/>
      <c r="U182" s="354"/>
      <c r="V182" s="354"/>
      <c r="W182" s="354"/>
      <c r="X182" s="354"/>
      <c r="Y182" s="354"/>
      <c r="Z182" s="354"/>
      <c r="AA182" s="354"/>
      <c r="AB182" s="354"/>
      <c r="AC182" s="354"/>
      <c r="AD182" s="354"/>
    </row>
    <row r="183" spans="1:40" ht="24.05" customHeight="1">
      <c r="A183" s="12"/>
      <c r="B183" s="12"/>
      <c r="C183" s="234"/>
      <c r="D183" s="234"/>
      <c r="E183" s="234"/>
      <c r="F183" s="234"/>
      <c r="G183" s="234"/>
      <c r="H183" s="234"/>
      <c r="I183" s="234"/>
      <c r="J183" s="234"/>
      <c r="K183" s="300" t="s">
        <v>46</v>
      </c>
      <c r="L183" s="300"/>
      <c r="M183" s="300"/>
      <c r="N183" s="300"/>
      <c r="O183" s="300"/>
      <c r="P183" s="300" t="s">
        <v>30</v>
      </c>
      <c r="Q183" s="300"/>
      <c r="R183" s="300"/>
      <c r="S183" s="300"/>
      <c r="T183" s="300"/>
      <c r="U183" s="300" t="s">
        <v>288</v>
      </c>
      <c r="V183" s="300"/>
      <c r="W183" s="300"/>
      <c r="X183" s="300"/>
      <c r="Y183" s="300"/>
      <c r="Z183" s="300" t="s">
        <v>28</v>
      </c>
      <c r="AA183" s="300"/>
      <c r="AB183" s="300"/>
      <c r="AC183" s="300"/>
      <c r="AD183" s="300"/>
      <c r="AG183" s="99"/>
    </row>
    <row r="184" spans="1:40" ht="60.05" customHeight="1">
      <c r="A184" s="12"/>
      <c r="B184" s="12"/>
      <c r="C184" s="234"/>
      <c r="D184" s="234"/>
      <c r="E184" s="234"/>
      <c r="F184" s="234"/>
      <c r="G184" s="234"/>
      <c r="H184" s="234"/>
      <c r="I184" s="234"/>
      <c r="J184" s="234"/>
      <c r="K184" s="224" t="s">
        <v>370</v>
      </c>
      <c r="L184" s="225"/>
      <c r="M184" s="226"/>
      <c r="N184" s="355" t="s">
        <v>362</v>
      </c>
      <c r="O184" s="356"/>
      <c r="P184" s="224" t="s">
        <v>370</v>
      </c>
      <c r="Q184" s="225"/>
      <c r="R184" s="226"/>
      <c r="S184" s="355" t="s">
        <v>362</v>
      </c>
      <c r="T184" s="356"/>
      <c r="U184" s="224" t="s">
        <v>370</v>
      </c>
      <c r="V184" s="225"/>
      <c r="W184" s="226"/>
      <c r="X184" s="355" t="s">
        <v>362</v>
      </c>
      <c r="Y184" s="356"/>
      <c r="Z184" s="224" t="s">
        <v>370</v>
      </c>
      <c r="AA184" s="225"/>
      <c r="AB184" s="226"/>
      <c r="AC184" s="355" t="s">
        <v>362</v>
      </c>
      <c r="AD184" s="356"/>
      <c r="AG184" s="98" t="s">
        <v>578</v>
      </c>
      <c r="AH184" s="98" t="s">
        <v>578</v>
      </c>
      <c r="AI184" s="98" t="s">
        <v>578</v>
      </c>
      <c r="AJ184" s="98" t="s">
        <v>578</v>
      </c>
      <c r="AK184" s="110" t="s">
        <v>579</v>
      </c>
      <c r="AL184" s="110" t="s">
        <v>580</v>
      </c>
      <c r="AN184" s="110" t="s">
        <v>598</v>
      </c>
    </row>
    <row r="185" spans="1:40">
      <c r="A185" s="12"/>
      <c r="B185" s="12"/>
      <c r="C185" s="121" t="s">
        <v>60</v>
      </c>
      <c r="D185" s="305" t="str">
        <f>IF(D33="", "", D33)</f>
        <v/>
      </c>
      <c r="E185" s="305"/>
      <c r="F185" s="305"/>
      <c r="G185" s="305"/>
      <c r="H185" s="305"/>
      <c r="I185" s="305"/>
      <c r="J185" s="305"/>
      <c r="K185" s="304"/>
      <c r="L185" s="304"/>
      <c r="M185" s="304"/>
      <c r="N185" s="304"/>
      <c r="O185" s="304"/>
      <c r="P185" s="304"/>
      <c r="Q185" s="304"/>
      <c r="R185" s="304"/>
      <c r="S185" s="304"/>
      <c r="T185" s="304"/>
      <c r="U185" s="304"/>
      <c r="V185" s="304"/>
      <c r="W185" s="304"/>
      <c r="X185" s="304"/>
      <c r="Y185" s="304"/>
      <c r="Z185" s="304"/>
      <c r="AA185" s="304"/>
      <c r="AB185" s="304"/>
      <c r="AC185" s="304"/>
      <c r="AD185" s="304"/>
      <c r="AG185" s="87">
        <f>IF(
OR(
AND(OR(K185=2, K185=9), N185&lt;&gt;"")
), 1, 0
)</f>
        <v>0</v>
      </c>
      <c r="AH185" s="87">
        <f>IF(
OR(
AND(OR(P185=2, P185=9), S185&lt;&gt;"")
), 1, 0
)</f>
        <v>0</v>
      </c>
      <c r="AI185" s="87">
        <f>IF(
OR(
AND(OR(U185=2, U185=9), X185&lt;&gt;"")
), 1, 0
)</f>
        <v>0</v>
      </c>
      <c r="AJ185" s="87">
        <f>IF(
OR(
AND(OR(Z185=2, Z185=9), AC185&lt;&gt;"")
), 1, 0
)</f>
        <v>0</v>
      </c>
      <c r="AK185" s="110">
        <f>IF(
OR(
AND(D185="", OR(K185&lt;&gt;"", P185&lt;&gt;"", U185&lt;&gt;"", Z185&lt;&gt;"")),
AND(D185&lt;&gt;"", OR(K185="", P185="", U185="", Z185=""))
), 1, 0
)</f>
        <v>0</v>
      </c>
      <c r="AL185" s="110">
        <f>IF(
OR(
AND(K185=1, N185=""),
AND(P185=1, S185=""),
AND(U185=1, X185=""),
AND(Z185=1, AC185="")
), 1, 0
)</f>
        <v>0</v>
      </c>
      <c r="AN185" s="110">
        <f>IF(
OR(
AND(K185=1, OR(N185=0, N185="NS")),
AND(P185=1, OR(S185=0, S185="NS")),
AND(U185=1, OR(X185=0, X185="NS")),
AND(Z185=1, OR(AC185=0, AC185="NS"))
), 1, 0
)</f>
        <v>0</v>
      </c>
    </row>
    <row r="186" spans="1:40">
      <c r="A186" s="12"/>
      <c r="B186" s="12"/>
      <c r="C186" s="121" t="s">
        <v>61</v>
      </c>
      <c r="D186" s="305" t="str">
        <f t="shared" ref="D186:D249" si="8">IF(D34="", "", D34)</f>
        <v/>
      </c>
      <c r="E186" s="305"/>
      <c r="F186" s="305"/>
      <c r="G186" s="305"/>
      <c r="H186" s="305"/>
      <c r="I186" s="305"/>
      <c r="J186" s="305"/>
      <c r="K186" s="304"/>
      <c r="L186" s="304"/>
      <c r="M186" s="304"/>
      <c r="N186" s="304"/>
      <c r="O186" s="304"/>
      <c r="P186" s="304"/>
      <c r="Q186" s="304"/>
      <c r="R186" s="304"/>
      <c r="S186" s="304"/>
      <c r="T186" s="304"/>
      <c r="U186" s="304"/>
      <c r="V186" s="304"/>
      <c r="W186" s="304"/>
      <c r="X186" s="304"/>
      <c r="Y186" s="304"/>
      <c r="Z186" s="304"/>
      <c r="AA186" s="304"/>
      <c r="AB186" s="304"/>
      <c r="AC186" s="304"/>
      <c r="AD186" s="304"/>
      <c r="AG186" s="87">
        <f t="shared" ref="AG186:AG249" si="9">IF(
OR(
AND(OR(K186=2, K186=9), N186&lt;&gt;"")
), 1, 0
)</f>
        <v>0</v>
      </c>
      <c r="AH186" s="87">
        <f t="shared" ref="AH186:AH249" si="10">IF(
OR(
AND(OR(P186=2, P186=9), S186&lt;&gt;"")
), 1, 0
)</f>
        <v>0</v>
      </c>
      <c r="AI186" s="87">
        <f t="shared" ref="AI186:AI249" si="11">IF(
OR(
AND(OR(U186=2, U186=9), X186&lt;&gt;"")
), 1, 0
)</f>
        <v>0</v>
      </c>
      <c r="AJ186" s="87">
        <f t="shared" ref="AJ186:AJ249" si="12">IF(
OR(
AND(OR(Z186=2, Z186=9), AC186&lt;&gt;"")
), 1, 0
)</f>
        <v>0</v>
      </c>
      <c r="AK186" s="110">
        <f t="shared" ref="AK186:AK249" si="13">IF(
OR(
AND(D186="", OR(K186&lt;&gt;"", P186&lt;&gt;"", U186&lt;&gt;"", Z186&lt;&gt;"")),
AND(D186&lt;&gt;"", OR(K186="", P186="", U186="", Z186=""))
), 1, 0
)</f>
        <v>0</v>
      </c>
      <c r="AL186" s="110">
        <f t="shared" ref="AL186:AL249" si="14">IF(
OR(
AND(K186=1, N186=""),
AND(P186=1, S186=""),
AND(U186=1, X186=""),
AND(Z186=1, AC186="")
), 1, 0
)</f>
        <v>0</v>
      </c>
      <c r="AN186" s="110">
        <f t="shared" ref="AN186:AN249" si="15">IF(
OR(
AND(K186=1, OR(N186=0, N186="NS")),
AND(P186=1, OR(S186=0, S186="NS")),
AND(U186=1, OR(X186=0, X186="NS")),
AND(Z186=1, OR(AC186=0, AC186="NS"))
), 1, 0
)</f>
        <v>0</v>
      </c>
    </row>
    <row r="187" spans="1:40">
      <c r="A187" s="12"/>
      <c r="B187" s="12"/>
      <c r="C187" s="121" t="s">
        <v>62</v>
      </c>
      <c r="D187" s="305" t="str">
        <f t="shared" si="8"/>
        <v/>
      </c>
      <c r="E187" s="305"/>
      <c r="F187" s="305"/>
      <c r="G187" s="305"/>
      <c r="H187" s="305"/>
      <c r="I187" s="305"/>
      <c r="J187" s="305"/>
      <c r="K187" s="304"/>
      <c r="L187" s="304"/>
      <c r="M187" s="304"/>
      <c r="N187" s="304"/>
      <c r="O187" s="304"/>
      <c r="P187" s="304"/>
      <c r="Q187" s="304"/>
      <c r="R187" s="304"/>
      <c r="S187" s="304"/>
      <c r="T187" s="304"/>
      <c r="U187" s="304"/>
      <c r="V187" s="304"/>
      <c r="W187" s="304"/>
      <c r="X187" s="304"/>
      <c r="Y187" s="304"/>
      <c r="Z187" s="304"/>
      <c r="AA187" s="304"/>
      <c r="AB187" s="304"/>
      <c r="AC187" s="304"/>
      <c r="AD187" s="304"/>
      <c r="AG187" s="87">
        <f t="shared" si="9"/>
        <v>0</v>
      </c>
      <c r="AH187" s="87">
        <f t="shared" si="10"/>
        <v>0</v>
      </c>
      <c r="AI187" s="87">
        <f t="shared" si="11"/>
        <v>0</v>
      </c>
      <c r="AJ187" s="87">
        <f t="shared" si="12"/>
        <v>0</v>
      </c>
      <c r="AK187" s="110">
        <f t="shared" si="13"/>
        <v>0</v>
      </c>
      <c r="AL187" s="110">
        <f t="shared" si="14"/>
        <v>0</v>
      </c>
      <c r="AN187" s="110">
        <f t="shared" si="15"/>
        <v>0</v>
      </c>
    </row>
    <row r="188" spans="1:40">
      <c r="A188" s="12"/>
      <c r="B188" s="12"/>
      <c r="C188" s="121" t="s">
        <v>63</v>
      </c>
      <c r="D188" s="305" t="str">
        <f t="shared" si="8"/>
        <v/>
      </c>
      <c r="E188" s="305"/>
      <c r="F188" s="305"/>
      <c r="G188" s="305"/>
      <c r="H188" s="305"/>
      <c r="I188" s="305"/>
      <c r="J188" s="305"/>
      <c r="K188" s="304"/>
      <c r="L188" s="304"/>
      <c r="M188" s="304"/>
      <c r="N188" s="304"/>
      <c r="O188" s="304"/>
      <c r="P188" s="304"/>
      <c r="Q188" s="304"/>
      <c r="R188" s="304"/>
      <c r="S188" s="304"/>
      <c r="T188" s="304"/>
      <c r="U188" s="304"/>
      <c r="V188" s="304"/>
      <c r="W188" s="304"/>
      <c r="X188" s="304"/>
      <c r="Y188" s="304"/>
      <c r="Z188" s="304"/>
      <c r="AA188" s="304"/>
      <c r="AB188" s="304"/>
      <c r="AC188" s="304"/>
      <c r="AD188" s="304"/>
      <c r="AG188" s="87">
        <f t="shared" si="9"/>
        <v>0</v>
      </c>
      <c r="AH188" s="87">
        <f t="shared" si="10"/>
        <v>0</v>
      </c>
      <c r="AI188" s="87">
        <f t="shared" si="11"/>
        <v>0</v>
      </c>
      <c r="AJ188" s="87">
        <f t="shared" si="12"/>
        <v>0</v>
      </c>
      <c r="AK188" s="110">
        <f t="shared" si="13"/>
        <v>0</v>
      </c>
      <c r="AL188" s="110">
        <f t="shared" si="14"/>
        <v>0</v>
      </c>
      <c r="AN188" s="110">
        <f t="shared" si="15"/>
        <v>0</v>
      </c>
    </row>
    <row r="189" spans="1:40">
      <c r="A189" s="12"/>
      <c r="B189" s="12"/>
      <c r="C189" s="121" t="s">
        <v>64</v>
      </c>
      <c r="D189" s="305" t="str">
        <f t="shared" si="8"/>
        <v/>
      </c>
      <c r="E189" s="305"/>
      <c r="F189" s="305"/>
      <c r="G189" s="305"/>
      <c r="H189" s="305"/>
      <c r="I189" s="305"/>
      <c r="J189" s="305"/>
      <c r="K189" s="304"/>
      <c r="L189" s="304"/>
      <c r="M189" s="304"/>
      <c r="N189" s="304"/>
      <c r="O189" s="304"/>
      <c r="P189" s="304"/>
      <c r="Q189" s="304"/>
      <c r="R189" s="304"/>
      <c r="S189" s="304"/>
      <c r="T189" s="304"/>
      <c r="U189" s="304"/>
      <c r="V189" s="304"/>
      <c r="W189" s="304"/>
      <c r="X189" s="304"/>
      <c r="Y189" s="304"/>
      <c r="Z189" s="304"/>
      <c r="AA189" s="304"/>
      <c r="AB189" s="304"/>
      <c r="AC189" s="304"/>
      <c r="AD189" s="304"/>
      <c r="AG189" s="87">
        <f t="shared" si="9"/>
        <v>0</v>
      </c>
      <c r="AH189" s="87">
        <f t="shared" si="10"/>
        <v>0</v>
      </c>
      <c r="AI189" s="87">
        <f t="shared" si="11"/>
        <v>0</v>
      </c>
      <c r="AJ189" s="87">
        <f t="shared" si="12"/>
        <v>0</v>
      </c>
      <c r="AK189" s="110">
        <f t="shared" si="13"/>
        <v>0</v>
      </c>
      <c r="AL189" s="110">
        <f t="shared" si="14"/>
        <v>0</v>
      </c>
      <c r="AN189" s="110">
        <f t="shared" si="15"/>
        <v>0</v>
      </c>
    </row>
    <row r="190" spans="1:40">
      <c r="A190" s="12"/>
      <c r="B190" s="12"/>
      <c r="C190" s="121" t="s">
        <v>65</v>
      </c>
      <c r="D190" s="305" t="str">
        <f t="shared" si="8"/>
        <v/>
      </c>
      <c r="E190" s="305"/>
      <c r="F190" s="305"/>
      <c r="G190" s="305"/>
      <c r="H190" s="305"/>
      <c r="I190" s="305"/>
      <c r="J190" s="305"/>
      <c r="K190" s="304"/>
      <c r="L190" s="304"/>
      <c r="M190" s="304"/>
      <c r="N190" s="304"/>
      <c r="O190" s="304"/>
      <c r="P190" s="304"/>
      <c r="Q190" s="304"/>
      <c r="R190" s="304"/>
      <c r="S190" s="304"/>
      <c r="T190" s="304"/>
      <c r="U190" s="304"/>
      <c r="V190" s="304"/>
      <c r="W190" s="304"/>
      <c r="X190" s="304"/>
      <c r="Y190" s="304"/>
      <c r="Z190" s="304"/>
      <c r="AA190" s="304"/>
      <c r="AB190" s="304"/>
      <c r="AC190" s="304"/>
      <c r="AD190" s="304"/>
      <c r="AG190" s="87">
        <f t="shared" si="9"/>
        <v>0</v>
      </c>
      <c r="AH190" s="87">
        <f t="shared" si="10"/>
        <v>0</v>
      </c>
      <c r="AI190" s="87">
        <f t="shared" si="11"/>
        <v>0</v>
      </c>
      <c r="AJ190" s="87">
        <f t="shared" si="12"/>
        <v>0</v>
      </c>
      <c r="AK190" s="110">
        <f t="shared" si="13"/>
        <v>0</v>
      </c>
      <c r="AL190" s="110">
        <f t="shared" si="14"/>
        <v>0</v>
      </c>
      <c r="AN190" s="110">
        <f t="shared" si="15"/>
        <v>0</v>
      </c>
    </row>
    <row r="191" spans="1:40">
      <c r="A191" s="12"/>
      <c r="B191" s="12"/>
      <c r="C191" s="121" t="s">
        <v>66</v>
      </c>
      <c r="D191" s="305" t="str">
        <f t="shared" si="8"/>
        <v/>
      </c>
      <c r="E191" s="305"/>
      <c r="F191" s="305"/>
      <c r="G191" s="305"/>
      <c r="H191" s="305"/>
      <c r="I191" s="305"/>
      <c r="J191" s="305"/>
      <c r="K191" s="304"/>
      <c r="L191" s="304"/>
      <c r="M191" s="304"/>
      <c r="N191" s="304"/>
      <c r="O191" s="304"/>
      <c r="P191" s="304"/>
      <c r="Q191" s="304"/>
      <c r="R191" s="304"/>
      <c r="S191" s="304"/>
      <c r="T191" s="304"/>
      <c r="U191" s="304"/>
      <c r="V191" s="304"/>
      <c r="W191" s="304"/>
      <c r="X191" s="304"/>
      <c r="Y191" s="304"/>
      <c r="Z191" s="304"/>
      <c r="AA191" s="304"/>
      <c r="AB191" s="304"/>
      <c r="AC191" s="304"/>
      <c r="AD191" s="304"/>
      <c r="AG191" s="87">
        <f t="shared" si="9"/>
        <v>0</v>
      </c>
      <c r="AH191" s="87">
        <f t="shared" si="10"/>
        <v>0</v>
      </c>
      <c r="AI191" s="87">
        <f t="shared" si="11"/>
        <v>0</v>
      </c>
      <c r="AJ191" s="87">
        <f t="shared" si="12"/>
        <v>0</v>
      </c>
      <c r="AK191" s="110">
        <f t="shared" si="13"/>
        <v>0</v>
      </c>
      <c r="AL191" s="110">
        <f t="shared" si="14"/>
        <v>0</v>
      </c>
      <c r="AN191" s="110">
        <f t="shared" si="15"/>
        <v>0</v>
      </c>
    </row>
    <row r="192" spans="1:40">
      <c r="A192" s="12"/>
      <c r="B192" s="12"/>
      <c r="C192" s="121" t="s">
        <v>67</v>
      </c>
      <c r="D192" s="305" t="str">
        <f t="shared" si="8"/>
        <v/>
      </c>
      <c r="E192" s="305"/>
      <c r="F192" s="305"/>
      <c r="G192" s="305"/>
      <c r="H192" s="305"/>
      <c r="I192" s="305"/>
      <c r="J192" s="305"/>
      <c r="K192" s="304"/>
      <c r="L192" s="304"/>
      <c r="M192" s="304"/>
      <c r="N192" s="304"/>
      <c r="O192" s="304"/>
      <c r="P192" s="304"/>
      <c r="Q192" s="304"/>
      <c r="R192" s="304"/>
      <c r="S192" s="304"/>
      <c r="T192" s="304"/>
      <c r="U192" s="304"/>
      <c r="V192" s="304"/>
      <c r="W192" s="304"/>
      <c r="X192" s="304"/>
      <c r="Y192" s="304"/>
      <c r="Z192" s="304"/>
      <c r="AA192" s="304"/>
      <c r="AB192" s="304"/>
      <c r="AC192" s="304"/>
      <c r="AD192" s="304"/>
      <c r="AG192" s="87">
        <f t="shared" si="9"/>
        <v>0</v>
      </c>
      <c r="AH192" s="87">
        <f t="shared" si="10"/>
        <v>0</v>
      </c>
      <c r="AI192" s="87">
        <f t="shared" si="11"/>
        <v>0</v>
      </c>
      <c r="AJ192" s="87">
        <f t="shared" si="12"/>
        <v>0</v>
      </c>
      <c r="AK192" s="110">
        <f t="shared" si="13"/>
        <v>0</v>
      </c>
      <c r="AL192" s="110">
        <f t="shared" si="14"/>
        <v>0</v>
      </c>
      <c r="AN192" s="110">
        <f t="shared" si="15"/>
        <v>0</v>
      </c>
    </row>
    <row r="193" spans="1:40">
      <c r="A193" s="12"/>
      <c r="B193" s="12"/>
      <c r="C193" s="121" t="s">
        <v>68</v>
      </c>
      <c r="D193" s="305" t="str">
        <f t="shared" si="8"/>
        <v/>
      </c>
      <c r="E193" s="305"/>
      <c r="F193" s="305"/>
      <c r="G193" s="305"/>
      <c r="H193" s="305"/>
      <c r="I193" s="305"/>
      <c r="J193" s="305"/>
      <c r="K193" s="304"/>
      <c r="L193" s="304"/>
      <c r="M193" s="304"/>
      <c r="N193" s="304"/>
      <c r="O193" s="304"/>
      <c r="P193" s="304"/>
      <c r="Q193" s="304"/>
      <c r="R193" s="304"/>
      <c r="S193" s="304"/>
      <c r="T193" s="304"/>
      <c r="U193" s="304"/>
      <c r="V193" s="304"/>
      <c r="W193" s="304"/>
      <c r="X193" s="304"/>
      <c r="Y193" s="304"/>
      <c r="Z193" s="304"/>
      <c r="AA193" s="304"/>
      <c r="AB193" s="304"/>
      <c r="AC193" s="304"/>
      <c r="AD193" s="304"/>
      <c r="AG193" s="87">
        <f t="shared" si="9"/>
        <v>0</v>
      </c>
      <c r="AH193" s="87">
        <f t="shared" si="10"/>
        <v>0</v>
      </c>
      <c r="AI193" s="87">
        <f t="shared" si="11"/>
        <v>0</v>
      </c>
      <c r="AJ193" s="87">
        <f t="shared" si="12"/>
        <v>0</v>
      </c>
      <c r="AK193" s="110">
        <f t="shared" si="13"/>
        <v>0</v>
      </c>
      <c r="AL193" s="110">
        <f t="shared" si="14"/>
        <v>0</v>
      </c>
      <c r="AN193" s="110">
        <f t="shared" si="15"/>
        <v>0</v>
      </c>
    </row>
    <row r="194" spans="1:40">
      <c r="A194" s="12"/>
      <c r="B194" s="12"/>
      <c r="C194" s="121" t="s">
        <v>69</v>
      </c>
      <c r="D194" s="305" t="str">
        <f t="shared" si="8"/>
        <v/>
      </c>
      <c r="E194" s="305"/>
      <c r="F194" s="305"/>
      <c r="G194" s="305"/>
      <c r="H194" s="305"/>
      <c r="I194" s="305"/>
      <c r="J194" s="305"/>
      <c r="K194" s="304"/>
      <c r="L194" s="304"/>
      <c r="M194" s="304"/>
      <c r="N194" s="304"/>
      <c r="O194" s="304"/>
      <c r="P194" s="304"/>
      <c r="Q194" s="304"/>
      <c r="R194" s="304"/>
      <c r="S194" s="304"/>
      <c r="T194" s="304"/>
      <c r="U194" s="304"/>
      <c r="V194" s="304"/>
      <c r="W194" s="304"/>
      <c r="X194" s="304"/>
      <c r="Y194" s="304"/>
      <c r="Z194" s="304"/>
      <c r="AA194" s="304"/>
      <c r="AB194" s="304"/>
      <c r="AC194" s="304"/>
      <c r="AD194" s="304"/>
      <c r="AG194" s="87">
        <f t="shared" si="9"/>
        <v>0</v>
      </c>
      <c r="AH194" s="87">
        <f t="shared" si="10"/>
        <v>0</v>
      </c>
      <c r="AI194" s="87">
        <f t="shared" si="11"/>
        <v>0</v>
      </c>
      <c r="AJ194" s="87">
        <f t="shared" si="12"/>
        <v>0</v>
      </c>
      <c r="AK194" s="110">
        <f t="shared" si="13"/>
        <v>0</v>
      </c>
      <c r="AL194" s="110">
        <f t="shared" si="14"/>
        <v>0</v>
      </c>
      <c r="AN194" s="110">
        <f t="shared" si="15"/>
        <v>0</v>
      </c>
    </row>
    <row r="195" spans="1:40">
      <c r="A195" s="12"/>
      <c r="B195" s="12"/>
      <c r="C195" s="121" t="s">
        <v>70</v>
      </c>
      <c r="D195" s="305" t="str">
        <f t="shared" si="8"/>
        <v/>
      </c>
      <c r="E195" s="305"/>
      <c r="F195" s="305"/>
      <c r="G195" s="305"/>
      <c r="H195" s="305"/>
      <c r="I195" s="305"/>
      <c r="J195" s="305"/>
      <c r="K195" s="304"/>
      <c r="L195" s="304"/>
      <c r="M195" s="304"/>
      <c r="N195" s="304"/>
      <c r="O195" s="304"/>
      <c r="P195" s="304"/>
      <c r="Q195" s="304"/>
      <c r="R195" s="304"/>
      <c r="S195" s="304"/>
      <c r="T195" s="304"/>
      <c r="U195" s="304"/>
      <c r="V195" s="304"/>
      <c r="W195" s="304"/>
      <c r="X195" s="304"/>
      <c r="Y195" s="304"/>
      <c r="Z195" s="304"/>
      <c r="AA195" s="304"/>
      <c r="AB195" s="304"/>
      <c r="AC195" s="304"/>
      <c r="AD195" s="304"/>
      <c r="AG195" s="87">
        <f t="shared" si="9"/>
        <v>0</v>
      </c>
      <c r="AH195" s="87">
        <f t="shared" si="10"/>
        <v>0</v>
      </c>
      <c r="AI195" s="87">
        <f t="shared" si="11"/>
        <v>0</v>
      </c>
      <c r="AJ195" s="87">
        <f t="shared" si="12"/>
        <v>0</v>
      </c>
      <c r="AK195" s="110">
        <f t="shared" si="13"/>
        <v>0</v>
      </c>
      <c r="AL195" s="110">
        <f t="shared" si="14"/>
        <v>0</v>
      </c>
      <c r="AN195" s="110">
        <f t="shared" si="15"/>
        <v>0</v>
      </c>
    </row>
    <row r="196" spans="1:40">
      <c r="A196" s="12"/>
      <c r="B196" s="12"/>
      <c r="C196" s="121" t="s">
        <v>71</v>
      </c>
      <c r="D196" s="305" t="str">
        <f t="shared" si="8"/>
        <v/>
      </c>
      <c r="E196" s="305"/>
      <c r="F196" s="305"/>
      <c r="G196" s="305"/>
      <c r="H196" s="305"/>
      <c r="I196" s="305"/>
      <c r="J196" s="305"/>
      <c r="K196" s="304"/>
      <c r="L196" s="304"/>
      <c r="M196" s="304"/>
      <c r="N196" s="304"/>
      <c r="O196" s="304"/>
      <c r="P196" s="304"/>
      <c r="Q196" s="304"/>
      <c r="R196" s="304"/>
      <c r="S196" s="304"/>
      <c r="T196" s="304"/>
      <c r="U196" s="304"/>
      <c r="V196" s="304"/>
      <c r="W196" s="304"/>
      <c r="X196" s="304"/>
      <c r="Y196" s="304"/>
      <c r="Z196" s="304"/>
      <c r="AA196" s="304"/>
      <c r="AB196" s="304"/>
      <c r="AC196" s="304"/>
      <c r="AD196" s="304"/>
      <c r="AG196" s="87">
        <f t="shared" si="9"/>
        <v>0</v>
      </c>
      <c r="AH196" s="87">
        <f t="shared" si="10"/>
        <v>0</v>
      </c>
      <c r="AI196" s="87">
        <f t="shared" si="11"/>
        <v>0</v>
      </c>
      <c r="AJ196" s="87">
        <f t="shared" si="12"/>
        <v>0</v>
      </c>
      <c r="AK196" s="110">
        <f t="shared" si="13"/>
        <v>0</v>
      </c>
      <c r="AL196" s="110">
        <f t="shared" si="14"/>
        <v>0</v>
      </c>
      <c r="AN196" s="110">
        <f t="shared" si="15"/>
        <v>0</v>
      </c>
    </row>
    <row r="197" spans="1:40">
      <c r="A197" s="12"/>
      <c r="B197" s="12"/>
      <c r="C197" s="121" t="s">
        <v>72</v>
      </c>
      <c r="D197" s="305" t="str">
        <f t="shared" si="8"/>
        <v/>
      </c>
      <c r="E197" s="305"/>
      <c r="F197" s="305"/>
      <c r="G197" s="305"/>
      <c r="H197" s="305"/>
      <c r="I197" s="305"/>
      <c r="J197" s="305"/>
      <c r="K197" s="304"/>
      <c r="L197" s="304"/>
      <c r="M197" s="304"/>
      <c r="N197" s="304"/>
      <c r="O197" s="304"/>
      <c r="P197" s="304"/>
      <c r="Q197" s="304"/>
      <c r="R197" s="304"/>
      <c r="S197" s="304"/>
      <c r="T197" s="304"/>
      <c r="U197" s="304"/>
      <c r="V197" s="304"/>
      <c r="W197" s="304"/>
      <c r="X197" s="304"/>
      <c r="Y197" s="304"/>
      <c r="Z197" s="304"/>
      <c r="AA197" s="304"/>
      <c r="AB197" s="304"/>
      <c r="AC197" s="304"/>
      <c r="AD197" s="304"/>
      <c r="AG197" s="87">
        <f t="shared" si="9"/>
        <v>0</v>
      </c>
      <c r="AH197" s="87">
        <f t="shared" si="10"/>
        <v>0</v>
      </c>
      <c r="AI197" s="87">
        <f t="shared" si="11"/>
        <v>0</v>
      </c>
      <c r="AJ197" s="87">
        <f t="shared" si="12"/>
        <v>0</v>
      </c>
      <c r="AK197" s="110">
        <f t="shared" si="13"/>
        <v>0</v>
      </c>
      <c r="AL197" s="110">
        <f t="shared" si="14"/>
        <v>0</v>
      </c>
      <c r="AN197" s="110">
        <f t="shared" si="15"/>
        <v>0</v>
      </c>
    </row>
    <row r="198" spans="1:40">
      <c r="A198" s="12"/>
      <c r="B198" s="12"/>
      <c r="C198" s="121" t="s">
        <v>73</v>
      </c>
      <c r="D198" s="305" t="str">
        <f t="shared" si="8"/>
        <v/>
      </c>
      <c r="E198" s="305"/>
      <c r="F198" s="305"/>
      <c r="G198" s="305"/>
      <c r="H198" s="305"/>
      <c r="I198" s="305"/>
      <c r="J198" s="305"/>
      <c r="K198" s="304"/>
      <c r="L198" s="304"/>
      <c r="M198" s="304"/>
      <c r="N198" s="304"/>
      <c r="O198" s="304"/>
      <c r="P198" s="304"/>
      <c r="Q198" s="304"/>
      <c r="R198" s="304"/>
      <c r="S198" s="304"/>
      <c r="T198" s="304"/>
      <c r="U198" s="304"/>
      <c r="V198" s="304"/>
      <c r="W198" s="304"/>
      <c r="X198" s="304"/>
      <c r="Y198" s="304"/>
      <c r="Z198" s="304"/>
      <c r="AA198" s="304"/>
      <c r="AB198" s="304"/>
      <c r="AC198" s="304"/>
      <c r="AD198" s="304"/>
      <c r="AG198" s="87">
        <f t="shared" si="9"/>
        <v>0</v>
      </c>
      <c r="AH198" s="87">
        <f t="shared" si="10"/>
        <v>0</v>
      </c>
      <c r="AI198" s="87">
        <f t="shared" si="11"/>
        <v>0</v>
      </c>
      <c r="AJ198" s="87">
        <f t="shared" si="12"/>
        <v>0</v>
      </c>
      <c r="AK198" s="110">
        <f t="shared" si="13"/>
        <v>0</v>
      </c>
      <c r="AL198" s="110">
        <f t="shared" si="14"/>
        <v>0</v>
      </c>
      <c r="AN198" s="110">
        <f t="shared" si="15"/>
        <v>0</v>
      </c>
    </row>
    <row r="199" spans="1:40">
      <c r="A199" s="12"/>
      <c r="B199" s="12"/>
      <c r="C199" s="121" t="s">
        <v>74</v>
      </c>
      <c r="D199" s="305" t="str">
        <f t="shared" si="8"/>
        <v/>
      </c>
      <c r="E199" s="305"/>
      <c r="F199" s="305"/>
      <c r="G199" s="305"/>
      <c r="H199" s="305"/>
      <c r="I199" s="305"/>
      <c r="J199" s="305"/>
      <c r="K199" s="304"/>
      <c r="L199" s="304"/>
      <c r="M199" s="304"/>
      <c r="N199" s="304"/>
      <c r="O199" s="304"/>
      <c r="P199" s="304"/>
      <c r="Q199" s="304"/>
      <c r="R199" s="304"/>
      <c r="S199" s="304"/>
      <c r="T199" s="304"/>
      <c r="U199" s="304"/>
      <c r="V199" s="304"/>
      <c r="W199" s="304"/>
      <c r="X199" s="304"/>
      <c r="Y199" s="304"/>
      <c r="Z199" s="304"/>
      <c r="AA199" s="304"/>
      <c r="AB199" s="304"/>
      <c r="AC199" s="304"/>
      <c r="AD199" s="304"/>
      <c r="AG199" s="87">
        <f t="shared" si="9"/>
        <v>0</v>
      </c>
      <c r="AH199" s="87">
        <f t="shared" si="10"/>
        <v>0</v>
      </c>
      <c r="AI199" s="87">
        <f t="shared" si="11"/>
        <v>0</v>
      </c>
      <c r="AJ199" s="87">
        <f t="shared" si="12"/>
        <v>0</v>
      </c>
      <c r="AK199" s="110">
        <f t="shared" si="13"/>
        <v>0</v>
      </c>
      <c r="AL199" s="110">
        <f t="shared" si="14"/>
        <v>0</v>
      </c>
      <c r="AN199" s="110">
        <f t="shared" si="15"/>
        <v>0</v>
      </c>
    </row>
    <row r="200" spans="1:40">
      <c r="A200" s="12"/>
      <c r="B200" s="12"/>
      <c r="C200" s="121" t="s">
        <v>75</v>
      </c>
      <c r="D200" s="305" t="str">
        <f t="shared" si="8"/>
        <v/>
      </c>
      <c r="E200" s="305"/>
      <c r="F200" s="305"/>
      <c r="G200" s="305"/>
      <c r="H200" s="305"/>
      <c r="I200" s="305"/>
      <c r="J200" s="305"/>
      <c r="K200" s="304"/>
      <c r="L200" s="304"/>
      <c r="M200" s="304"/>
      <c r="N200" s="304"/>
      <c r="O200" s="304"/>
      <c r="P200" s="304"/>
      <c r="Q200" s="304"/>
      <c r="R200" s="304"/>
      <c r="S200" s="304"/>
      <c r="T200" s="304"/>
      <c r="U200" s="304"/>
      <c r="V200" s="304"/>
      <c r="W200" s="304"/>
      <c r="X200" s="304"/>
      <c r="Y200" s="304"/>
      <c r="Z200" s="304"/>
      <c r="AA200" s="304"/>
      <c r="AB200" s="304"/>
      <c r="AC200" s="304"/>
      <c r="AD200" s="304"/>
      <c r="AG200" s="87">
        <f t="shared" si="9"/>
        <v>0</v>
      </c>
      <c r="AH200" s="87">
        <f t="shared" si="10"/>
        <v>0</v>
      </c>
      <c r="AI200" s="87">
        <f t="shared" si="11"/>
        <v>0</v>
      </c>
      <c r="AJ200" s="87">
        <f t="shared" si="12"/>
        <v>0</v>
      </c>
      <c r="AK200" s="110">
        <f t="shared" si="13"/>
        <v>0</v>
      </c>
      <c r="AL200" s="110">
        <f t="shared" si="14"/>
        <v>0</v>
      </c>
      <c r="AN200" s="110">
        <f t="shared" si="15"/>
        <v>0</v>
      </c>
    </row>
    <row r="201" spans="1:40">
      <c r="A201" s="12"/>
      <c r="B201" s="12"/>
      <c r="C201" s="121" t="s">
        <v>76</v>
      </c>
      <c r="D201" s="305" t="str">
        <f t="shared" si="8"/>
        <v/>
      </c>
      <c r="E201" s="305"/>
      <c r="F201" s="305"/>
      <c r="G201" s="305"/>
      <c r="H201" s="305"/>
      <c r="I201" s="305"/>
      <c r="J201" s="305"/>
      <c r="K201" s="304"/>
      <c r="L201" s="304"/>
      <c r="M201" s="304"/>
      <c r="N201" s="304"/>
      <c r="O201" s="304"/>
      <c r="P201" s="304"/>
      <c r="Q201" s="304"/>
      <c r="R201" s="304"/>
      <c r="S201" s="304"/>
      <c r="T201" s="304"/>
      <c r="U201" s="304"/>
      <c r="V201" s="304"/>
      <c r="W201" s="304"/>
      <c r="X201" s="304"/>
      <c r="Y201" s="304"/>
      <c r="Z201" s="304"/>
      <c r="AA201" s="304"/>
      <c r="AB201" s="304"/>
      <c r="AC201" s="304"/>
      <c r="AD201" s="304"/>
      <c r="AG201" s="87">
        <f t="shared" si="9"/>
        <v>0</v>
      </c>
      <c r="AH201" s="87">
        <f t="shared" si="10"/>
        <v>0</v>
      </c>
      <c r="AI201" s="87">
        <f t="shared" si="11"/>
        <v>0</v>
      </c>
      <c r="AJ201" s="87">
        <f t="shared" si="12"/>
        <v>0</v>
      </c>
      <c r="AK201" s="110">
        <f t="shared" si="13"/>
        <v>0</v>
      </c>
      <c r="AL201" s="110">
        <f t="shared" si="14"/>
        <v>0</v>
      </c>
      <c r="AN201" s="110">
        <f t="shared" si="15"/>
        <v>0</v>
      </c>
    </row>
    <row r="202" spans="1:40">
      <c r="A202" s="12"/>
      <c r="B202" s="12"/>
      <c r="C202" s="121" t="s">
        <v>77</v>
      </c>
      <c r="D202" s="305" t="str">
        <f t="shared" si="8"/>
        <v/>
      </c>
      <c r="E202" s="305"/>
      <c r="F202" s="305"/>
      <c r="G202" s="305"/>
      <c r="H202" s="305"/>
      <c r="I202" s="305"/>
      <c r="J202" s="305"/>
      <c r="K202" s="304"/>
      <c r="L202" s="304"/>
      <c r="M202" s="304"/>
      <c r="N202" s="304"/>
      <c r="O202" s="304"/>
      <c r="P202" s="304"/>
      <c r="Q202" s="304"/>
      <c r="R202" s="304"/>
      <c r="S202" s="304"/>
      <c r="T202" s="304"/>
      <c r="U202" s="304"/>
      <c r="V202" s="304"/>
      <c r="W202" s="304"/>
      <c r="X202" s="304"/>
      <c r="Y202" s="304"/>
      <c r="Z202" s="304"/>
      <c r="AA202" s="304"/>
      <c r="AB202" s="304"/>
      <c r="AC202" s="304"/>
      <c r="AD202" s="304"/>
      <c r="AG202" s="87">
        <f t="shared" si="9"/>
        <v>0</v>
      </c>
      <c r="AH202" s="87">
        <f t="shared" si="10"/>
        <v>0</v>
      </c>
      <c r="AI202" s="87">
        <f t="shared" si="11"/>
        <v>0</v>
      </c>
      <c r="AJ202" s="87">
        <f t="shared" si="12"/>
        <v>0</v>
      </c>
      <c r="AK202" s="110">
        <f t="shared" si="13"/>
        <v>0</v>
      </c>
      <c r="AL202" s="110">
        <f t="shared" si="14"/>
        <v>0</v>
      </c>
      <c r="AN202" s="110">
        <f t="shared" si="15"/>
        <v>0</v>
      </c>
    </row>
    <row r="203" spans="1:40">
      <c r="A203" s="12"/>
      <c r="B203" s="12"/>
      <c r="C203" s="121" t="s">
        <v>78</v>
      </c>
      <c r="D203" s="305" t="str">
        <f t="shared" si="8"/>
        <v/>
      </c>
      <c r="E203" s="305"/>
      <c r="F203" s="305"/>
      <c r="G203" s="305"/>
      <c r="H203" s="305"/>
      <c r="I203" s="305"/>
      <c r="J203" s="305"/>
      <c r="K203" s="304"/>
      <c r="L203" s="304"/>
      <c r="M203" s="304"/>
      <c r="N203" s="304"/>
      <c r="O203" s="304"/>
      <c r="P203" s="304"/>
      <c r="Q203" s="304"/>
      <c r="R203" s="304"/>
      <c r="S203" s="304"/>
      <c r="T203" s="304"/>
      <c r="U203" s="304"/>
      <c r="V203" s="304"/>
      <c r="W203" s="304"/>
      <c r="X203" s="304"/>
      <c r="Y203" s="304"/>
      <c r="Z203" s="304"/>
      <c r="AA203" s="304"/>
      <c r="AB203" s="304"/>
      <c r="AC203" s="304"/>
      <c r="AD203" s="304"/>
      <c r="AG203" s="87">
        <f t="shared" si="9"/>
        <v>0</v>
      </c>
      <c r="AH203" s="87">
        <f t="shared" si="10"/>
        <v>0</v>
      </c>
      <c r="AI203" s="87">
        <f t="shared" si="11"/>
        <v>0</v>
      </c>
      <c r="AJ203" s="87">
        <f t="shared" si="12"/>
        <v>0</v>
      </c>
      <c r="AK203" s="110">
        <f t="shared" si="13"/>
        <v>0</v>
      </c>
      <c r="AL203" s="110">
        <f t="shared" si="14"/>
        <v>0</v>
      </c>
      <c r="AN203" s="110">
        <f t="shared" si="15"/>
        <v>0</v>
      </c>
    </row>
    <row r="204" spans="1:40">
      <c r="A204" s="12"/>
      <c r="B204" s="12"/>
      <c r="C204" s="121" t="s">
        <v>79</v>
      </c>
      <c r="D204" s="305" t="str">
        <f t="shared" si="8"/>
        <v/>
      </c>
      <c r="E204" s="305"/>
      <c r="F204" s="305"/>
      <c r="G204" s="305"/>
      <c r="H204" s="305"/>
      <c r="I204" s="305"/>
      <c r="J204" s="305"/>
      <c r="K204" s="304"/>
      <c r="L204" s="304"/>
      <c r="M204" s="304"/>
      <c r="N204" s="304"/>
      <c r="O204" s="304"/>
      <c r="P204" s="304"/>
      <c r="Q204" s="304"/>
      <c r="R204" s="304"/>
      <c r="S204" s="304"/>
      <c r="T204" s="304"/>
      <c r="U204" s="304"/>
      <c r="V204" s="304"/>
      <c r="W204" s="304"/>
      <c r="X204" s="304"/>
      <c r="Y204" s="304"/>
      <c r="Z204" s="304"/>
      <c r="AA204" s="304"/>
      <c r="AB204" s="304"/>
      <c r="AC204" s="304"/>
      <c r="AD204" s="304"/>
      <c r="AG204" s="87">
        <f t="shared" si="9"/>
        <v>0</v>
      </c>
      <c r="AH204" s="87">
        <f t="shared" si="10"/>
        <v>0</v>
      </c>
      <c r="AI204" s="87">
        <f t="shared" si="11"/>
        <v>0</v>
      </c>
      <c r="AJ204" s="87">
        <f t="shared" si="12"/>
        <v>0</v>
      </c>
      <c r="AK204" s="110">
        <f t="shared" si="13"/>
        <v>0</v>
      </c>
      <c r="AL204" s="110">
        <f t="shared" si="14"/>
        <v>0</v>
      </c>
      <c r="AN204" s="110">
        <f t="shared" si="15"/>
        <v>0</v>
      </c>
    </row>
    <row r="205" spans="1:40">
      <c r="A205" s="12"/>
      <c r="B205" s="12"/>
      <c r="C205" s="121" t="s">
        <v>80</v>
      </c>
      <c r="D205" s="305" t="str">
        <f t="shared" si="8"/>
        <v/>
      </c>
      <c r="E205" s="305"/>
      <c r="F205" s="305"/>
      <c r="G205" s="305"/>
      <c r="H205" s="305"/>
      <c r="I205" s="305"/>
      <c r="J205" s="305"/>
      <c r="K205" s="304"/>
      <c r="L205" s="304"/>
      <c r="M205" s="304"/>
      <c r="N205" s="304"/>
      <c r="O205" s="304"/>
      <c r="P205" s="304"/>
      <c r="Q205" s="304"/>
      <c r="R205" s="304"/>
      <c r="S205" s="304"/>
      <c r="T205" s="304"/>
      <c r="U205" s="304"/>
      <c r="V205" s="304"/>
      <c r="W205" s="304"/>
      <c r="X205" s="304"/>
      <c r="Y205" s="304"/>
      <c r="Z205" s="304"/>
      <c r="AA205" s="304"/>
      <c r="AB205" s="304"/>
      <c r="AC205" s="304"/>
      <c r="AD205" s="304"/>
      <c r="AG205" s="87">
        <f t="shared" si="9"/>
        <v>0</v>
      </c>
      <c r="AH205" s="87">
        <f t="shared" si="10"/>
        <v>0</v>
      </c>
      <c r="AI205" s="87">
        <f t="shared" si="11"/>
        <v>0</v>
      </c>
      <c r="AJ205" s="87">
        <f t="shared" si="12"/>
        <v>0</v>
      </c>
      <c r="AK205" s="110">
        <f t="shared" si="13"/>
        <v>0</v>
      </c>
      <c r="AL205" s="110">
        <f t="shared" si="14"/>
        <v>0</v>
      </c>
      <c r="AN205" s="110">
        <f t="shared" si="15"/>
        <v>0</v>
      </c>
    </row>
    <row r="206" spans="1:40">
      <c r="A206" s="12"/>
      <c r="B206" s="12"/>
      <c r="C206" s="121" t="s">
        <v>81</v>
      </c>
      <c r="D206" s="305" t="str">
        <f t="shared" si="8"/>
        <v/>
      </c>
      <c r="E206" s="305"/>
      <c r="F206" s="305"/>
      <c r="G206" s="305"/>
      <c r="H206" s="305"/>
      <c r="I206" s="305"/>
      <c r="J206" s="305"/>
      <c r="K206" s="304"/>
      <c r="L206" s="304"/>
      <c r="M206" s="304"/>
      <c r="N206" s="304"/>
      <c r="O206" s="304"/>
      <c r="P206" s="304"/>
      <c r="Q206" s="304"/>
      <c r="R206" s="304"/>
      <c r="S206" s="304"/>
      <c r="T206" s="304"/>
      <c r="U206" s="304"/>
      <c r="V206" s="304"/>
      <c r="W206" s="304"/>
      <c r="X206" s="304"/>
      <c r="Y206" s="304"/>
      <c r="Z206" s="304"/>
      <c r="AA206" s="304"/>
      <c r="AB206" s="304"/>
      <c r="AC206" s="304"/>
      <c r="AD206" s="304"/>
      <c r="AG206" s="87">
        <f t="shared" si="9"/>
        <v>0</v>
      </c>
      <c r="AH206" s="87">
        <f t="shared" si="10"/>
        <v>0</v>
      </c>
      <c r="AI206" s="87">
        <f t="shared" si="11"/>
        <v>0</v>
      </c>
      <c r="AJ206" s="87">
        <f t="shared" si="12"/>
        <v>0</v>
      </c>
      <c r="AK206" s="110">
        <f t="shared" si="13"/>
        <v>0</v>
      </c>
      <c r="AL206" s="110">
        <f t="shared" si="14"/>
        <v>0</v>
      </c>
      <c r="AN206" s="110">
        <f t="shared" si="15"/>
        <v>0</v>
      </c>
    </row>
    <row r="207" spans="1:40">
      <c r="A207" s="12"/>
      <c r="B207" s="12"/>
      <c r="C207" s="121" t="s">
        <v>82</v>
      </c>
      <c r="D207" s="305" t="str">
        <f t="shared" si="8"/>
        <v/>
      </c>
      <c r="E207" s="305"/>
      <c r="F207" s="305"/>
      <c r="G207" s="305"/>
      <c r="H207" s="305"/>
      <c r="I207" s="305"/>
      <c r="J207" s="305"/>
      <c r="K207" s="304"/>
      <c r="L207" s="304"/>
      <c r="M207" s="304"/>
      <c r="N207" s="304"/>
      <c r="O207" s="304"/>
      <c r="P207" s="304"/>
      <c r="Q207" s="304"/>
      <c r="R207" s="304"/>
      <c r="S207" s="304"/>
      <c r="T207" s="304"/>
      <c r="U207" s="304"/>
      <c r="V207" s="304"/>
      <c r="W207" s="304"/>
      <c r="X207" s="304"/>
      <c r="Y207" s="304"/>
      <c r="Z207" s="304"/>
      <c r="AA207" s="304"/>
      <c r="AB207" s="304"/>
      <c r="AC207" s="304"/>
      <c r="AD207" s="304"/>
      <c r="AG207" s="87">
        <f t="shared" si="9"/>
        <v>0</v>
      </c>
      <c r="AH207" s="87">
        <f t="shared" si="10"/>
        <v>0</v>
      </c>
      <c r="AI207" s="87">
        <f t="shared" si="11"/>
        <v>0</v>
      </c>
      <c r="AJ207" s="87">
        <f t="shared" si="12"/>
        <v>0</v>
      </c>
      <c r="AK207" s="110">
        <f t="shared" si="13"/>
        <v>0</v>
      </c>
      <c r="AL207" s="110">
        <f t="shared" si="14"/>
        <v>0</v>
      </c>
      <c r="AN207" s="110">
        <f t="shared" si="15"/>
        <v>0</v>
      </c>
    </row>
    <row r="208" spans="1:40">
      <c r="A208" s="12"/>
      <c r="B208" s="12"/>
      <c r="C208" s="121" t="s">
        <v>83</v>
      </c>
      <c r="D208" s="305" t="str">
        <f t="shared" si="8"/>
        <v/>
      </c>
      <c r="E208" s="305"/>
      <c r="F208" s="305"/>
      <c r="G208" s="305"/>
      <c r="H208" s="305"/>
      <c r="I208" s="305"/>
      <c r="J208" s="305"/>
      <c r="K208" s="304"/>
      <c r="L208" s="304"/>
      <c r="M208" s="304"/>
      <c r="N208" s="304"/>
      <c r="O208" s="304"/>
      <c r="P208" s="304"/>
      <c r="Q208" s="304"/>
      <c r="R208" s="304"/>
      <c r="S208" s="304"/>
      <c r="T208" s="304"/>
      <c r="U208" s="304"/>
      <c r="V208" s="304"/>
      <c r="W208" s="304"/>
      <c r="X208" s="304"/>
      <c r="Y208" s="304"/>
      <c r="Z208" s="304"/>
      <c r="AA208" s="304"/>
      <c r="AB208" s="304"/>
      <c r="AC208" s="304"/>
      <c r="AD208" s="304"/>
      <c r="AG208" s="87">
        <f t="shared" si="9"/>
        <v>0</v>
      </c>
      <c r="AH208" s="87">
        <f t="shared" si="10"/>
        <v>0</v>
      </c>
      <c r="AI208" s="87">
        <f t="shared" si="11"/>
        <v>0</v>
      </c>
      <c r="AJ208" s="87">
        <f t="shared" si="12"/>
        <v>0</v>
      </c>
      <c r="AK208" s="110">
        <f t="shared" si="13"/>
        <v>0</v>
      </c>
      <c r="AL208" s="110">
        <f t="shared" si="14"/>
        <v>0</v>
      </c>
      <c r="AN208" s="110">
        <f t="shared" si="15"/>
        <v>0</v>
      </c>
    </row>
    <row r="209" spans="1:40">
      <c r="A209" s="12"/>
      <c r="B209" s="12"/>
      <c r="C209" s="121" t="s">
        <v>84</v>
      </c>
      <c r="D209" s="305" t="str">
        <f t="shared" si="8"/>
        <v/>
      </c>
      <c r="E209" s="305"/>
      <c r="F209" s="305"/>
      <c r="G209" s="305"/>
      <c r="H209" s="305"/>
      <c r="I209" s="305"/>
      <c r="J209" s="305"/>
      <c r="K209" s="304"/>
      <c r="L209" s="304"/>
      <c r="M209" s="304"/>
      <c r="N209" s="304"/>
      <c r="O209" s="304"/>
      <c r="P209" s="304"/>
      <c r="Q209" s="304"/>
      <c r="R209" s="304"/>
      <c r="S209" s="304"/>
      <c r="T209" s="304"/>
      <c r="U209" s="304"/>
      <c r="V209" s="304"/>
      <c r="W209" s="304"/>
      <c r="X209" s="304"/>
      <c r="Y209" s="304"/>
      <c r="Z209" s="304"/>
      <c r="AA209" s="304"/>
      <c r="AB209" s="304"/>
      <c r="AC209" s="304"/>
      <c r="AD209" s="304"/>
      <c r="AG209" s="87">
        <f t="shared" si="9"/>
        <v>0</v>
      </c>
      <c r="AH209" s="87">
        <f t="shared" si="10"/>
        <v>0</v>
      </c>
      <c r="AI209" s="87">
        <f t="shared" si="11"/>
        <v>0</v>
      </c>
      <c r="AJ209" s="87">
        <f t="shared" si="12"/>
        <v>0</v>
      </c>
      <c r="AK209" s="110">
        <f t="shared" si="13"/>
        <v>0</v>
      </c>
      <c r="AL209" s="110">
        <f t="shared" si="14"/>
        <v>0</v>
      </c>
      <c r="AN209" s="110">
        <f t="shared" si="15"/>
        <v>0</v>
      </c>
    </row>
    <row r="210" spans="1:40">
      <c r="A210" s="12"/>
      <c r="B210" s="12"/>
      <c r="C210" s="121" t="s">
        <v>85</v>
      </c>
      <c r="D210" s="305" t="str">
        <f t="shared" si="8"/>
        <v/>
      </c>
      <c r="E210" s="305"/>
      <c r="F210" s="305"/>
      <c r="G210" s="305"/>
      <c r="H210" s="305"/>
      <c r="I210" s="305"/>
      <c r="J210" s="305"/>
      <c r="K210" s="304"/>
      <c r="L210" s="304"/>
      <c r="M210" s="304"/>
      <c r="N210" s="304"/>
      <c r="O210" s="304"/>
      <c r="P210" s="304"/>
      <c r="Q210" s="304"/>
      <c r="R210" s="304"/>
      <c r="S210" s="304"/>
      <c r="T210" s="304"/>
      <c r="U210" s="304"/>
      <c r="V210" s="304"/>
      <c r="W210" s="304"/>
      <c r="X210" s="304"/>
      <c r="Y210" s="304"/>
      <c r="Z210" s="304"/>
      <c r="AA210" s="304"/>
      <c r="AB210" s="304"/>
      <c r="AC210" s="304"/>
      <c r="AD210" s="304"/>
      <c r="AG210" s="87">
        <f t="shared" si="9"/>
        <v>0</v>
      </c>
      <c r="AH210" s="87">
        <f t="shared" si="10"/>
        <v>0</v>
      </c>
      <c r="AI210" s="87">
        <f t="shared" si="11"/>
        <v>0</v>
      </c>
      <c r="AJ210" s="87">
        <f t="shared" si="12"/>
        <v>0</v>
      </c>
      <c r="AK210" s="110">
        <f t="shared" si="13"/>
        <v>0</v>
      </c>
      <c r="AL210" s="110">
        <f t="shared" si="14"/>
        <v>0</v>
      </c>
      <c r="AN210" s="110">
        <f t="shared" si="15"/>
        <v>0</v>
      </c>
    </row>
    <row r="211" spans="1:40">
      <c r="A211" s="12"/>
      <c r="B211" s="12"/>
      <c r="C211" s="121" t="s">
        <v>86</v>
      </c>
      <c r="D211" s="305" t="str">
        <f t="shared" si="8"/>
        <v/>
      </c>
      <c r="E211" s="305"/>
      <c r="F211" s="305"/>
      <c r="G211" s="305"/>
      <c r="H211" s="305"/>
      <c r="I211" s="305"/>
      <c r="J211" s="305"/>
      <c r="K211" s="304"/>
      <c r="L211" s="304"/>
      <c r="M211" s="304"/>
      <c r="N211" s="304"/>
      <c r="O211" s="304"/>
      <c r="P211" s="304"/>
      <c r="Q211" s="304"/>
      <c r="R211" s="304"/>
      <c r="S211" s="304"/>
      <c r="T211" s="304"/>
      <c r="U211" s="304"/>
      <c r="V211" s="304"/>
      <c r="W211" s="304"/>
      <c r="X211" s="304"/>
      <c r="Y211" s="304"/>
      <c r="Z211" s="304"/>
      <c r="AA211" s="304"/>
      <c r="AB211" s="304"/>
      <c r="AC211" s="304"/>
      <c r="AD211" s="304"/>
      <c r="AG211" s="87">
        <f t="shared" si="9"/>
        <v>0</v>
      </c>
      <c r="AH211" s="87">
        <f t="shared" si="10"/>
        <v>0</v>
      </c>
      <c r="AI211" s="87">
        <f t="shared" si="11"/>
        <v>0</v>
      </c>
      <c r="AJ211" s="87">
        <f t="shared" si="12"/>
        <v>0</v>
      </c>
      <c r="AK211" s="110">
        <f t="shared" si="13"/>
        <v>0</v>
      </c>
      <c r="AL211" s="110">
        <f t="shared" si="14"/>
        <v>0</v>
      </c>
      <c r="AN211" s="110">
        <f t="shared" si="15"/>
        <v>0</v>
      </c>
    </row>
    <row r="212" spans="1:40">
      <c r="A212" s="12"/>
      <c r="B212" s="12"/>
      <c r="C212" s="121" t="s">
        <v>87</v>
      </c>
      <c r="D212" s="305" t="str">
        <f t="shared" si="8"/>
        <v/>
      </c>
      <c r="E212" s="305"/>
      <c r="F212" s="305"/>
      <c r="G212" s="305"/>
      <c r="H212" s="305"/>
      <c r="I212" s="305"/>
      <c r="J212" s="305"/>
      <c r="K212" s="304"/>
      <c r="L212" s="304"/>
      <c r="M212" s="304"/>
      <c r="N212" s="304"/>
      <c r="O212" s="304"/>
      <c r="P212" s="304"/>
      <c r="Q212" s="304"/>
      <c r="R212" s="304"/>
      <c r="S212" s="304"/>
      <c r="T212" s="304"/>
      <c r="U212" s="304"/>
      <c r="V212" s="304"/>
      <c r="W212" s="304"/>
      <c r="X212" s="304"/>
      <c r="Y212" s="304"/>
      <c r="Z212" s="304"/>
      <c r="AA212" s="304"/>
      <c r="AB212" s="304"/>
      <c r="AC212" s="304"/>
      <c r="AD212" s="304"/>
      <c r="AG212" s="87">
        <f t="shared" si="9"/>
        <v>0</v>
      </c>
      <c r="AH212" s="87">
        <f t="shared" si="10"/>
        <v>0</v>
      </c>
      <c r="AI212" s="87">
        <f t="shared" si="11"/>
        <v>0</v>
      </c>
      <c r="AJ212" s="87">
        <f t="shared" si="12"/>
        <v>0</v>
      </c>
      <c r="AK212" s="110">
        <f t="shared" si="13"/>
        <v>0</v>
      </c>
      <c r="AL212" s="110">
        <f t="shared" si="14"/>
        <v>0</v>
      </c>
      <c r="AN212" s="110">
        <f t="shared" si="15"/>
        <v>0</v>
      </c>
    </row>
    <row r="213" spans="1:40">
      <c r="A213" s="12"/>
      <c r="B213" s="12"/>
      <c r="C213" s="121" t="s">
        <v>88</v>
      </c>
      <c r="D213" s="305" t="str">
        <f t="shared" si="8"/>
        <v/>
      </c>
      <c r="E213" s="305"/>
      <c r="F213" s="305"/>
      <c r="G213" s="305"/>
      <c r="H213" s="305"/>
      <c r="I213" s="305"/>
      <c r="J213" s="305"/>
      <c r="K213" s="304"/>
      <c r="L213" s="304"/>
      <c r="M213" s="304"/>
      <c r="N213" s="304"/>
      <c r="O213" s="304"/>
      <c r="P213" s="304"/>
      <c r="Q213" s="304"/>
      <c r="R213" s="304"/>
      <c r="S213" s="304"/>
      <c r="T213" s="304"/>
      <c r="U213" s="304"/>
      <c r="V213" s="304"/>
      <c r="W213" s="304"/>
      <c r="X213" s="304"/>
      <c r="Y213" s="304"/>
      <c r="Z213" s="304"/>
      <c r="AA213" s="304"/>
      <c r="AB213" s="304"/>
      <c r="AC213" s="304"/>
      <c r="AD213" s="304"/>
      <c r="AG213" s="87">
        <f t="shared" si="9"/>
        <v>0</v>
      </c>
      <c r="AH213" s="87">
        <f t="shared" si="10"/>
        <v>0</v>
      </c>
      <c r="AI213" s="87">
        <f t="shared" si="11"/>
        <v>0</v>
      </c>
      <c r="AJ213" s="87">
        <f t="shared" si="12"/>
        <v>0</v>
      </c>
      <c r="AK213" s="110">
        <f t="shared" si="13"/>
        <v>0</v>
      </c>
      <c r="AL213" s="110">
        <f t="shared" si="14"/>
        <v>0</v>
      </c>
      <c r="AN213" s="110">
        <f t="shared" si="15"/>
        <v>0</v>
      </c>
    </row>
    <row r="214" spans="1:40">
      <c r="A214" s="12"/>
      <c r="B214" s="12"/>
      <c r="C214" s="121" t="s">
        <v>89</v>
      </c>
      <c r="D214" s="305" t="str">
        <f t="shared" si="8"/>
        <v/>
      </c>
      <c r="E214" s="305"/>
      <c r="F214" s="305"/>
      <c r="G214" s="305"/>
      <c r="H214" s="305"/>
      <c r="I214" s="305"/>
      <c r="J214" s="305"/>
      <c r="K214" s="304"/>
      <c r="L214" s="304"/>
      <c r="M214" s="304"/>
      <c r="N214" s="304"/>
      <c r="O214" s="304"/>
      <c r="P214" s="304"/>
      <c r="Q214" s="304"/>
      <c r="R214" s="304"/>
      <c r="S214" s="304"/>
      <c r="T214" s="304"/>
      <c r="U214" s="304"/>
      <c r="V214" s="304"/>
      <c r="W214" s="304"/>
      <c r="X214" s="304"/>
      <c r="Y214" s="304"/>
      <c r="Z214" s="304"/>
      <c r="AA214" s="304"/>
      <c r="AB214" s="304"/>
      <c r="AC214" s="304"/>
      <c r="AD214" s="304"/>
      <c r="AG214" s="87">
        <f t="shared" si="9"/>
        <v>0</v>
      </c>
      <c r="AH214" s="87">
        <f t="shared" si="10"/>
        <v>0</v>
      </c>
      <c r="AI214" s="87">
        <f t="shared" si="11"/>
        <v>0</v>
      </c>
      <c r="AJ214" s="87">
        <f t="shared" si="12"/>
        <v>0</v>
      </c>
      <c r="AK214" s="110">
        <f t="shared" si="13"/>
        <v>0</v>
      </c>
      <c r="AL214" s="110">
        <f t="shared" si="14"/>
        <v>0</v>
      </c>
      <c r="AN214" s="110">
        <f t="shared" si="15"/>
        <v>0</v>
      </c>
    </row>
    <row r="215" spans="1:40">
      <c r="A215" s="12"/>
      <c r="B215" s="12"/>
      <c r="C215" s="121" t="s">
        <v>90</v>
      </c>
      <c r="D215" s="305" t="str">
        <f t="shared" si="8"/>
        <v/>
      </c>
      <c r="E215" s="305"/>
      <c r="F215" s="305"/>
      <c r="G215" s="305"/>
      <c r="H215" s="305"/>
      <c r="I215" s="305"/>
      <c r="J215" s="305"/>
      <c r="K215" s="304"/>
      <c r="L215" s="304"/>
      <c r="M215" s="304"/>
      <c r="N215" s="304"/>
      <c r="O215" s="304"/>
      <c r="P215" s="304"/>
      <c r="Q215" s="304"/>
      <c r="R215" s="304"/>
      <c r="S215" s="304"/>
      <c r="T215" s="304"/>
      <c r="U215" s="304"/>
      <c r="V215" s="304"/>
      <c r="W215" s="304"/>
      <c r="X215" s="304"/>
      <c r="Y215" s="304"/>
      <c r="Z215" s="304"/>
      <c r="AA215" s="304"/>
      <c r="AB215" s="304"/>
      <c r="AC215" s="304"/>
      <c r="AD215" s="304"/>
      <c r="AG215" s="87">
        <f t="shared" si="9"/>
        <v>0</v>
      </c>
      <c r="AH215" s="87">
        <f t="shared" si="10"/>
        <v>0</v>
      </c>
      <c r="AI215" s="87">
        <f t="shared" si="11"/>
        <v>0</v>
      </c>
      <c r="AJ215" s="87">
        <f t="shared" si="12"/>
        <v>0</v>
      </c>
      <c r="AK215" s="110">
        <f t="shared" si="13"/>
        <v>0</v>
      </c>
      <c r="AL215" s="110">
        <f t="shared" si="14"/>
        <v>0</v>
      </c>
      <c r="AN215" s="110">
        <f t="shared" si="15"/>
        <v>0</v>
      </c>
    </row>
    <row r="216" spans="1:40">
      <c r="A216" s="12"/>
      <c r="B216" s="12"/>
      <c r="C216" s="121" t="s">
        <v>91</v>
      </c>
      <c r="D216" s="305" t="str">
        <f t="shared" si="8"/>
        <v/>
      </c>
      <c r="E216" s="305"/>
      <c r="F216" s="305"/>
      <c r="G216" s="305"/>
      <c r="H216" s="305"/>
      <c r="I216" s="305"/>
      <c r="J216" s="305"/>
      <c r="K216" s="304"/>
      <c r="L216" s="304"/>
      <c r="M216" s="304"/>
      <c r="N216" s="304"/>
      <c r="O216" s="304"/>
      <c r="P216" s="304"/>
      <c r="Q216" s="304"/>
      <c r="R216" s="304"/>
      <c r="S216" s="304"/>
      <c r="T216" s="304"/>
      <c r="U216" s="304"/>
      <c r="V216" s="304"/>
      <c r="W216" s="304"/>
      <c r="X216" s="304"/>
      <c r="Y216" s="304"/>
      <c r="Z216" s="304"/>
      <c r="AA216" s="304"/>
      <c r="AB216" s="304"/>
      <c r="AC216" s="304"/>
      <c r="AD216" s="304"/>
      <c r="AG216" s="87">
        <f t="shared" si="9"/>
        <v>0</v>
      </c>
      <c r="AH216" s="87">
        <f t="shared" si="10"/>
        <v>0</v>
      </c>
      <c r="AI216" s="87">
        <f t="shared" si="11"/>
        <v>0</v>
      </c>
      <c r="AJ216" s="87">
        <f t="shared" si="12"/>
        <v>0</v>
      </c>
      <c r="AK216" s="110">
        <f t="shared" si="13"/>
        <v>0</v>
      </c>
      <c r="AL216" s="110">
        <f t="shared" si="14"/>
        <v>0</v>
      </c>
      <c r="AN216" s="110">
        <f t="shared" si="15"/>
        <v>0</v>
      </c>
    </row>
    <row r="217" spans="1:40">
      <c r="A217" s="12"/>
      <c r="B217" s="12"/>
      <c r="C217" s="121" t="s">
        <v>92</v>
      </c>
      <c r="D217" s="305" t="str">
        <f t="shared" si="8"/>
        <v/>
      </c>
      <c r="E217" s="305"/>
      <c r="F217" s="305"/>
      <c r="G217" s="305"/>
      <c r="H217" s="305"/>
      <c r="I217" s="305"/>
      <c r="J217" s="305"/>
      <c r="K217" s="304"/>
      <c r="L217" s="304"/>
      <c r="M217" s="304"/>
      <c r="N217" s="304"/>
      <c r="O217" s="304"/>
      <c r="P217" s="304"/>
      <c r="Q217" s="304"/>
      <c r="R217" s="304"/>
      <c r="S217" s="304"/>
      <c r="T217" s="304"/>
      <c r="U217" s="304"/>
      <c r="V217" s="304"/>
      <c r="W217" s="304"/>
      <c r="X217" s="304"/>
      <c r="Y217" s="304"/>
      <c r="Z217" s="304"/>
      <c r="AA217" s="304"/>
      <c r="AB217" s="304"/>
      <c r="AC217" s="304"/>
      <c r="AD217" s="304"/>
      <c r="AG217" s="87">
        <f t="shared" si="9"/>
        <v>0</v>
      </c>
      <c r="AH217" s="87">
        <f t="shared" si="10"/>
        <v>0</v>
      </c>
      <c r="AI217" s="87">
        <f t="shared" si="11"/>
        <v>0</v>
      </c>
      <c r="AJ217" s="87">
        <f t="shared" si="12"/>
        <v>0</v>
      </c>
      <c r="AK217" s="110">
        <f t="shared" si="13"/>
        <v>0</v>
      </c>
      <c r="AL217" s="110">
        <f t="shared" si="14"/>
        <v>0</v>
      </c>
      <c r="AN217" s="110">
        <f t="shared" si="15"/>
        <v>0</v>
      </c>
    </row>
    <row r="218" spans="1:40">
      <c r="A218" s="12"/>
      <c r="B218" s="12"/>
      <c r="C218" s="121" t="s">
        <v>93</v>
      </c>
      <c r="D218" s="305" t="str">
        <f t="shared" si="8"/>
        <v/>
      </c>
      <c r="E218" s="305"/>
      <c r="F218" s="305"/>
      <c r="G218" s="305"/>
      <c r="H218" s="305"/>
      <c r="I218" s="305"/>
      <c r="J218" s="305"/>
      <c r="K218" s="304"/>
      <c r="L218" s="304"/>
      <c r="M218" s="304"/>
      <c r="N218" s="304"/>
      <c r="O218" s="304"/>
      <c r="P218" s="304"/>
      <c r="Q218" s="304"/>
      <c r="R218" s="304"/>
      <c r="S218" s="304"/>
      <c r="T218" s="304"/>
      <c r="U218" s="304"/>
      <c r="V218" s="304"/>
      <c r="W218" s="304"/>
      <c r="X218" s="304"/>
      <c r="Y218" s="304"/>
      <c r="Z218" s="304"/>
      <c r="AA218" s="304"/>
      <c r="AB218" s="304"/>
      <c r="AC218" s="304"/>
      <c r="AD218" s="304"/>
      <c r="AG218" s="87">
        <f t="shared" si="9"/>
        <v>0</v>
      </c>
      <c r="AH218" s="87">
        <f t="shared" si="10"/>
        <v>0</v>
      </c>
      <c r="AI218" s="87">
        <f t="shared" si="11"/>
        <v>0</v>
      </c>
      <c r="AJ218" s="87">
        <f t="shared" si="12"/>
        <v>0</v>
      </c>
      <c r="AK218" s="110">
        <f t="shared" si="13"/>
        <v>0</v>
      </c>
      <c r="AL218" s="110">
        <f t="shared" si="14"/>
        <v>0</v>
      </c>
      <c r="AN218" s="110">
        <f t="shared" si="15"/>
        <v>0</v>
      </c>
    </row>
    <row r="219" spans="1:40">
      <c r="A219" s="12"/>
      <c r="B219" s="12"/>
      <c r="C219" s="121" t="s">
        <v>94</v>
      </c>
      <c r="D219" s="305" t="str">
        <f t="shared" si="8"/>
        <v/>
      </c>
      <c r="E219" s="305"/>
      <c r="F219" s="305"/>
      <c r="G219" s="305"/>
      <c r="H219" s="305"/>
      <c r="I219" s="305"/>
      <c r="J219" s="305"/>
      <c r="K219" s="304"/>
      <c r="L219" s="304"/>
      <c r="M219" s="304"/>
      <c r="N219" s="304"/>
      <c r="O219" s="304"/>
      <c r="P219" s="304"/>
      <c r="Q219" s="304"/>
      <c r="R219" s="304"/>
      <c r="S219" s="304"/>
      <c r="T219" s="304"/>
      <c r="U219" s="304"/>
      <c r="V219" s="304"/>
      <c r="W219" s="304"/>
      <c r="X219" s="304"/>
      <c r="Y219" s="304"/>
      <c r="Z219" s="304"/>
      <c r="AA219" s="304"/>
      <c r="AB219" s="304"/>
      <c r="AC219" s="304"/>
      <c r="AD219" s="304"/>
      <c r="AG219" s="87">
        <f t="shared" si="9"/>
        <v>0</v>
      </c>
      <c r="AH219" s="87">
        <f t="shared" si="10"/>
        <v>0</v>
      </c>
      <c r="AI219" s="87">
        <f t="shared" si="11"/>
        <v>0</v>
      </c>
      <c r="AJ219" s="87">
        <f t="shared" si="12"/>
        <v>0</v>
      </c>
      <c r="AK219" s="110">
        <f t="shared" si="13"/>
        <v>0</v>
      </c>
      <c r="AL219" s="110">
        <f t="shared" si="14"/>
        <v>0</v>
      </c>
      <c r="AN219" s="110">
        <f t="shared" si="15"/>
        <v>0</v>
      </c>
    </row>
    <row r="220" spans="1:40">
      <c r="A220" s="12"/>
      <c r="B220" s="12"/>
      <c r="C220" s="121" t="s">
        <v>95</v>
      </c>
      <c r="D220" s="305" t="str">
        <f t="shared" si="8"/>
        <v/>
      </c>
      <c r="E220" s="305"/>
      <c r="F220" s="305"/>
      <c r="G220" s="305"/>
      <c r="H220" s="305"/>
      <c r="I220" s="305"/>
      <c r="J220" s="305"/>
      <c r="K220" s="304"/>
      <c r="L220" s="304"/>
      <c r="M220" s="304"/>
      <c r="N220" s="304"/>
      <c r="O220" s="304"/>
      <c r="P220" s="304"/>
      <c r="Q220" s="304"/>
      <c r="R220" s="304"/>
      <c r="S220" s="304"/>
      <c r="T220" s="304"/>
      <c r="U220" s="304"/>
      <c r="V220" s="304"/>
      <c r="W220" s="304"/>
      <c r="X220" s="304"/>
      <c r="Y220" s="304"/>
      <c r="Z220" s="304"/>
      <c r="AA220" s="304"/>
      <c r="AB220" s="304"/>
      <c r="AC220" s="304"/>
      <c r="AD220" s="304"/>
      <c r="AG220" s="87">
        <f t="shared" si="9"/>
        <v>0</v>
      </c>
      <c r="AH220" s="87">
        <f t="shared" si="10"/>
        <v>0</v>
      </c>
      <c r="AI220" s="87">
        <f t="shared" si="11"/>
        <v>0</v>
      </c>
      <c r="AJ220" s="87">
        <f t="shared" si="12"/>
        <v>0</v>
      </c>
      <c r="AK220" s="110">
        <f t="shared" si="13"/>
        <v>0</v>
      </c>
      <c r="AL220" s="110">
        <f t="shared" si="14"/>
        <v>0</v>
      </c>
      <c r="AN220" s="110">
        <f t="shared" si="15"/>
        <v>0</v>
      </c>
    </row>
    <row r="221" spans="1:40">
      <c r="A221" s="12"/>
      <c r="B221" s="12"/>
      <c r="C221" s="121" t="s">
        <v>96</v>
      </c>
      <c r="D221" s="305" t="str">
        <f t="shared" si="8"/>
        <v/>
      </c>
      <c r="E221" s="305"/>
      <c r="F221" s="305"/>
      <c r="G221" s="305"/>
      <c r="H221" s="305"/>
      <c r="I221" s="305"/>
      <c r="J221" s="305"/>
      <c r="K221" s="304"/>
      <c r="L221" s="304"/>
      <c r="M221" s="304"/>
      <c r="N221" s="304"/>
      <c r="O221" s="304"/>
      <c r="P221" s="304"/>
      <c r="Q221" s="304"/>
      <c r="R221" s="304"/>
      <c r="S221" s="304"/>
      <c r="T221" s="304"/>
      <c r="U221" s="304"/>
      <c r="V221" s="304"/>
      <c r="W221" s="304"/>
      <c r="X221" s="304"/>
      <c r="Y221" s="304"/>
      <c r="Z221" s="304"/>
      <c r="AA221" s="304"/>
      <c r="AB221" s="304"/>
      <c r="AC221" s="304"/>
      <c r="AD221" s="304"/>
      <c r="AG221" s="87">
        <f t="shared" si="9"/>
        <v>0</v>
      </c>
      <c r="AH221" s="87">
        <f t="shared" si="10"/>
        <v>0</v>
      </c>
      <c r="AI221" s="87">
        <f t="shared" si="11"/>
        <v>0</v>
      </c>
      <c r="AJ221" s="87">
        <f t="shared" si="12"/>
        <v>0</v>
      </c>
      <c r="AK221" s="110">
        <f t="shared" si="13"/>
        <v>0</v>
      </c>
      <c r="AL221" s="110">
        <f t="shared" si="14"/>
        <v>0</v>
      </c>
      <c r="AN221" s="110">
        <f t="shared" si="15"/>
        <v>0</v>
      </c>
    </row>
    <row r="222" spans="1:40">
      <c r="A222" s="12"/>
      <c r="B222" s="12"/>
      <c r="C222" s="121" t="s">
        <v>97</v>
      </c>
      <c r="D222" s="305" t="str">
        <f t="shared" si="8"/>
        <v/>
      </c>
      <c r="E222" s="305"/>
      <c r="F222" s="305"/>
      <c r="G222" s="305"/>
      <c r="H222" s="305"/>
      <c r="I222" s="305"/>
      <c r="J222" s="305"/>
      <c r="K222" s="304"/>
      <c r="L222" s="304"/>
      <c r="M222" s="304"/>
      <c r="N222" s="304"/>
      <c r="O222" s="304"/>
      <c r="P222" s="304"/>
      <c r="Q222" s="304"/>
      <c r="R222" s="304"/>
      <c r="S222" s="304"/>
      <c r="T222" s="304"/>
      <c r="U222" s="304"/>
      <c r="V222" s="304"/>
      <c r="W222" s="304"/>
      <c r="X222" s="304"/>
      <c r="Y222" s="304"/>
      <c r="Z222" s="304"/>
      <c r="AA222" s="304"/>
      <c r="AB222" s="304"/>
      <c r="AC222" s="304"/>
      <c r="AD222" s="304"/>
      <c r="AG222" s="87">
        <f t="shared" si="9"/>
        <v>0</v>
      </c>
      <c r="AH222" s="87">
        <f t="shared" si="10"/>
        <v>0</v>
      </c>
      <c r="AI222" s="87">
        <f t="shared" si="11"/>
        <v>0</v>
      </c>
      <c r="AJ222" s="87">
        <f t="shared" si="12"/>
        <v>0</v>
      </c>
      <c r="AK222" s="110">
        <f t="shared" si="13"/>
        <v>0</v>
      </c>
      <c r="AL222" s="110">
        <f t="shared" si="14"/>
        <v>0</v>
      </c>
      <c r="AN222" s="110">
        <f t="shared" si="15"/>
        <v>0</v>
      </c>
    </row>
    <row r="223" spans="1:40">
      <c r="A223" s="12"/>
      <c r="B223" s="12"/>
      <c r="C223" s="121" t="s">
        <v>98</v>
      </c>
      <c r="D223" s="305" t="str">
        <f t="shared" si="8"/>
        <v/>
      </c>
      <c r="E223" s="305"/>
      <c r="F223" s="305"/>
      <c r="G223" s="305"/>
      <c r="H223" s="305"/>
      <c r="I223" s="305"/>
      <c r="J223" s="305"/>
      <c r="K223" s="304"/>
      <c r="L223" s="304"/>
      <c r="M223" s="304"/>
      <c r="N223" s="304"/>
      <c r="O223" s="304"/>
      <c r="P223" s="304"/>
      <c r="Q223" s="304"/>
      <c r="R223" s="304"/>
      <c r="S223" s="304"/>
      <c r="T223" s="304"/>
      <c r="U223" s="304"/>
      <c r="V223" s="304"/>
      <c r="W223" s="304"/>
      <c r="X223" s="304"/>
      <c r="Y223" s="304"/>
      <c r="Z223" s="304"/>
      <c r="AA223" s="304"/>
      <c r="AB223" s="304"/>
      <c r="AC223" s="304"/>
      <c r="AD223" s="304"/>
      <c r="AG223" s="87">
        <f t="shared" si="9"/>
        <v>0</v>
      </c>
      <c r="AH223" s="87">
        <f t="shared" si="10"/>
        <v>0</v>
      </c>
      <c r="AI223" s="87">
        <f t="shared" si="11"/>
        <v>0</v>
      </c>
      <c r="AJ223" s="87">
        <f t="shared" si="12"/>
        <v>0</v>
      </c>
      <c r="AK223" s="110">
        <f t="shared" si="13"/>
        <v>0</v>
      </c>
      <c r="AL223" s="110">
        <f t="shared" si="14"/>
        <v>0</v>
      </c>
      <c r="AN223" s="110">
        <f t="shared" si="15"/>
        <v>0</v>
      </c>
    </row>
    <row r="224" spans="1:40">
      <c r="A224" s="12"/>
      <c r="B224" s="12"/>
      <c r="C224" s="121" t="s">
        <v>99</v>
      </c>
      <c r="D224" s="305" t="str">
        <f t="shared" si="8"/>
        <v/>
      </c>
      <c r="E224" s="305"/>
      <c r="F224" s="305"/>
      <c r="G224" s="305"/>
      <c r="H224" s="305"/>
      <c r="I224" s="305"/>
      <c r="J224" s="305"/>
      <c r="K224" s="304"/>
      <c r="L224" s="304"/>
      <c r="M224" s="304"/>
      <c r="N224" s="304"/>
      <c r="O224" s="304"/>
      <c r="P224" s="304"/>
      <c r="Q224" s="304"/>
      <c r="R224" s="304"/>
      <c r="S224" s="304"/>
      <c r="T224" s="304"/>
      <c r="U224" s="304"/>
      <c r="V224" s="304"/>
      <c r="W224" s="304"/>
      <c r="X224" s="304"/>
      <c r="Y224" s="304"/>
      <c r="Z224" s="304"/>
      <c r="AA224" s="304"/>
      <c r="AB224" s="304"/>
      <c r="AC224" s="304"/>
      <c r="AD224" s="304"/>
      <c r="AG224" s="87">
        <f t="shared" si="9"/>
        <v>0</v>
      </c>
      <c r="AH224" s="87">
        <f t="shared" si="10"/>
        <v>0</v>
      </c>
      <c r="AI224" s="87">
        <f t="shared" si="11"/>
        <v>0</v>
      </c>
      <c r="AJ224" s="87">
        <f t="shared" si="12"/>
        <v>0</v>
      </c>
      <c r="AK224" s="110">
        <f t="shared" si="13"/>
        <v>0</v>
      </c>
      <c r="AL224" s="110">
        <f t="shared" si="14"/>
        <v>0</v>
      </c>
      <c r="AN224" s="110">
        <f t="shared" si="15"/>
        <v>0</v>
      </c>
    </row>
    <row r="225" spans="1:40">
      <c r="A225" s="12"/>
      <c r="B225" s="12"/>
      <c r="C225" s="121" t="s">
        <v>100</v>
      </c>
      <c r="D225" s="305" t="str">
        <f t="shared" si="8"/>
        <v/>
      </c>
      <c r="E225" s="305"/>
      <c r="F225" s="305"/>
      <c r="G225" s="305"/>
      <c r="H225" s="305"/>
      <c r="I225" s="305"/>
      <c r="J225" s="305"/>
      <c r="K225" s="304"/>
      <c r="L225" s="304"/>
      <c r="M225" s="304"/>
      <c r="N225" s="304"/>
      <c r="O225" s="304"/>
      <c r="P225" s="304"/>
      <c r="Q225" s="304"/>
      <c r="R225" s="304"/>
      <c r="S225" s="304"/>
      <c r="T225" s="304"/>
      <c r="U225" s="304"/>
      <c r="V225" s="304"/>
      <c r="W225" s="304"/>
      <c r="X225" s="304"/>
      <c r="Y225" s="304"/>
      <c r="Z225" s="304"/>
      <c r="AA225" s="304"/>
      <c r="AB225" s="304"/>
      <c r="AC225" s="304"/>
      <c r="AD225" s="304"/>
      <c r="AG225" s="87">
        <f t="shared" si="9"/>
        <v>0</v>
      </c>
      <c r="AH225" s="87">
        <f t="shared" si="10"/>
        <v>0</v>
      </c>
      <c r="AI225" s="87">
        <f t="shared" si="11"/>
        <v>0</v>
      </c>
      <c r="AJ225" s="87">
        <f t="shared" si="12"/>
        <v>0</v>
      </c>
      <c r="AK225" s="110">
        <f t="shared" si="13"/>
        <v>0</v>
      </c>
      <c r="AL225" s="110">
        <f t="shared" si="14"/>
        <v>0</v>
      </c>
      <c r="AN225" s="110">
        <f t="shared" si="15"/>
        <v>0</v>
      </c>
    </row>
    <row r="226" spans="1:40">
      <c r="A226" s="12"/>
      <c r="B226" s="12"/>
      <c r="C226" s="121" t="s">
        <v>101</v>
      </c>
      <c r="D226" s="305" t="str">
        <f t="shared" si="8"/>
        <v/>
      </c>
      <c r="E226" s="305"/>
      <c r="F226" s="305"/>
      <c r="G226" s="305"/>
      <c r="H226" s="305"/>
      <c r="I226" s="305"/>
      <c r="J226" s="305"/>
      <c r="K226" s="304"/>
      <c r="L226" s="304"/>
      <c r="M226" s="304"/>
      <c r="N226" s="304"/>
      <c r="O226" s="304"/>
      <c r="P226" s="304"/>
      <c r="Q226" s="304"/>
      <c r="R226" s="304"/>
      <c r="S226" s="304"/>
      <c r="T226" s="304"/>
      <c r="U226" s="304"/>
      <c r="V226" s="304"/>
      <c r="W226" s="304"/>
      <c r="X226" s="304"/>
      <c r="Y226" s="304"/>
      <c r="Z226" s="304"/>
      <c r="AA226" s="304"/>
      <c r="AB226" s="304"/>
      <c r="AC226" s="304"/>
      <c r="AD226" s="304"/>
      <c r="AG226" s="87">
        <f t="shared" si="9"/>
        <v>0</v>
      </c>
      <c r="AH226" s="87">
        <f t="shared" si="10"/>
        <v>0</v>
      </c>
      <c r="AI226" s="87">
        <f t="shared" si="11"/>
        <v>0</v>
      </c>
      <c r="AJ226" s="87">
        <f t="shared" si="12"/>
        <v>0</v>
      </c>
      <c r="AK226" s="110">
        <f t="shared" si="13"/>
        <v>0</v>
      </c>
      <c r="AL226" s="110">
        <f t="shared" si="14"/>
        <v>0</v>
      </c>
      <c r="AN226" s="110">
        <f t="shared" si="15"/>
        <v>0</v>
      </c>
    </row>
    <row r="227" spans="1:40">
      <c r="A227" s="12"/>
      <c r="B227" s="12"/>
      <c r="C227" s="121" t="s">
        <v>102</v>
      </c>
      <c r="D227" s="305" t="str">
        <f t="shared" si="8"/>
        <v/>
      </c>
      <c r="E227" s="305"/>
      <c r="F227" s="305"/>
      <c r="G227" s="305"/>
      <c r="H227" s="305"/>
      <c r="I227" s="305"/>
      <c r="J227" s="305"/>
      <c r="K227" s="304"/>
      <c r="L227" s="304"/>
      <c r="M227" s="304"/>
      <c r="N227" s="304"/>
      <c r="O227" s="304"/>
      <c r="P227" s="304"/>
      <c r="Q227" s="304"/>
      <c r="R227" s="304"/>
      <c r="S227" s="304"/>
      <c r="T227" s="304"/>
      <c r="U227" s="304"/>
      <c r="V227" s="304"/>
      <c r="W227" s="304"/>
      <c r="X227" s="304"/>
      <c r="Y227" s="304"/>
      <c r="Z227" s="304"/>
      <c r="AA227" s="304"/>
      <c r="AB227" s="304"/>
      <c r="AC227" s="304"/>
      <c r="AD227" s="304"/>
      <c r="AG227" s="87">
        <f t="shared" si="9"/>
        <v>0</v>
      </c>
      <c r="AH227" s="87">
        <f t="shared" si="10"/>
        <v>0</v>
      </c>
      <c r="AI227" s="87">
        <f t="shared" si="11"/>
        <v>0</v>
      </c>
      <c r="AJ227" s="87">
        <f t="shared" si="12"/>
        <v>0</v>
      </c>
      <c r="AK227" s="110">
        <f t="shared" si="13"/>
        <v>0</v>
      </c>
      <c r="AL227" s="110">
        <f t="shared" si="14"/>
        <v>0</v>
      </c>
      <c r="AN227" s="110">
        <f t="shared" si="15"/>
        <v>0</v>
      </c>
    </row>
    <row r="228" spans="1:40">
      <c r="A228" s="12"/>
      <c r="B228" s="12"/>
      <c r="C228" s="121" t="s">
        <v>103</v>
      </c>
      <c r="D228" s="305" t="str">
        <f t="shared" si="8"/>
        <v/>
      </c>
      <c r="E228" s="305"/>
      <c r="F228" s="305"/>
      <c r="G228" s="305"/>
      <c r="H228" s="305"/>
      <c r="I228" s="305"/>
      <c r="J228" s="305"/>
      <c r="K228" s="304"/>
      <c r="L228" s="304"/>
      <c r="M228" s="304"/>
      <c r="N228" s="304"/>
      <c r="O228" s="304"/>
      <c r="P228" s="304"/>
      <c r="Q228" s="304"/>
      <c r="R228" s="304"/>
      <c r="S228" s="304"/>
      <c r="T228" s="304"/>
      <c r="U228" s="304"/>
      <c r="V228" s="304"/>
      <c r="W228" s="304"/>
      <c r="X228" s="304"/>
      <c r="Y228" s="304"/>
      <c r="Z228" s="304"/>
      <c r="AA228" s="304"/>
      <c r="AB228" s="304"/>
      <c r="AC228" s="304"/>
      <c r="AD228" s="304"/>
      <c r="AG228" s="87">
        <f t="shared" si="9"/>
        <v>0</v>
      </c>
      <c r="AH228" s="87">
        <f t="shared" si="10"/>
        <v>0</v>
      </c>
      <c r="AI228" s="87">
        <f t="shared" si="11"/>
        <v>0</v>
      </c>
      <c r="AJ228" s="87">
        <f t="shared" si="12"/>
        <v>0</v>
      </c>
      <c r="AK228" s="110">
        <f t="shared" si="13"/>
        <v>0</v>
      </c>
      <c r="AL228" s="110">
        <f t="shared" si="14"/>
        <v>0</v>
      </c>
      <c r="AN228" s="110">
        <f t="shared" si="15"/>
        <v>0</v>
      </c>
    </row>
    <row r="229" spans="1:40">
      <c r="A229" s="12"/>
      <c r="B229" s="12"/>
      <c r="C229" s="121" t="s">
        <v>104</v>
      </c>
      <c r="D229" s="305" t="str">
        <f t="shared" si="8"/>
        <v/>
      </c>
      <c r="E229" s="305"/>
      <c r="F229" s="305"/>
      <c r="G229" s="305"/>
      <c r="H229" s="305"/>
      <c r="I229" s="305"/>
      <c r="J229" s="305"/>
      <c r="K229" s="304"/>
      <c r="L229" s="304"/>
      <c r="M229" s="304"/>
      <c r="N229" s="304"/>
      <c r="O229" s="304"/>
      <c r="P229" s="304"/>
      <c r="Q229" s="304"/>
      <c r="R229" s="304"/>
      <c r="S229" s="304"/>
      <c r="T229" s="304"/>
      <c r="U229" s="304"/>
      <c r="V229" s="304"/>
      <c r="W229" s="304"/>
      <c r="X229" s="304"/>
      <c r="Y229" s="304"/>
      <c r="Z229" s="304"/>
      <c r="AA229" s="304"/>
      <c r="AB229" s="304"/>
      <c r="AC229" s="304"/>
      <c r="AD229" s="304"/>
      <c r="AG229" s="87">
        <f t="shared" si="9"/>
        <v>0</v>
      </c>
      <c r="AH229" s="87">
        <f t="shared" si="10"/>
        <v>0</v>
      </c>
      <c r="AI229" s="87">
        <f t="shared" si="11"/>
        <v>0</v>
      </c>
      <c r="AJ229" s="87">
        <f t="shared" si="12"/>
        <v>0</v>
      </c>
      <c r="AK229" s="110">
        <f t="shared" si="13"/>
        <v>0</v>
      </c>
      <c r="AL229" s="110">
        <f t="shared" si="14"/>
        <v>0</v>
      </c>
      <c r="AN229" s="110">
        <f t="shared" si="15"/>
        <v>0</v>
      </c>
    </row>
    <row r="230" spans="1:40">
      <c r="A230" s="12"/>
      <c r="B230" s="12"/>
      <c r="C230" s="121" t="s">
        <v>105</v>
      </c>
      <c r="D230" s="305" t="str">
        <f t="shared" si="8"/>
        <v/>
      </c>
      <c r="E230" s="305"/>
      <c r="F230" s="305"/>
      <c r="G230" s="305"/>
      <c r="H230" s="305"/>
      <c r="I230" s="305"/>
      <c r="J230" s="305"/>
      <c r="K230" s="304"/>
      <c r="L230" s="304"/>
      <c r="M230" s="304"/>
      <c r="N230" s="304"/>
      <c r="O230" s="304"/>
      <c r="P230" s="304"/>
      <c r="Q230" s="304"/>
      <c r="R230" s="304"/>
      <c r="S230" s="304"/>
      <c r="T230" s="304"/>
      <c r="U230" s="304"/>
      <c r="V230" s="304"/>
      <c r="W230" s="304"/>
      <c r="X230" s="304"/>
      <c r="Y230" s="304"/>
      <c r="Z230" s="304"/>
      <c r="AA230" s="304"/>
      <c r="AB230" s="304"/>
      <c r="AC230" s="304"/>
      <c r="AD230" s="304"/>
      <c r="AG230" s="87">
        <f t="shared" si="9"/>
        <v>0</v>
      </c>
      <c r="AH230" s="87">
        <f t="shared" si="10"/>
        <v>0</v>
      </c>
      <c r="AI230" s="87">
        <f t="shared" si="11"/>
        <v>0</v>
      </c>
      <c r="AJ230" s="87">
        <f t="shared" si="12"/>
        <v>0</v>
      </c>
      <c r="AK230" s="110">
        <f t="shared" si="13"/>
        <v>0</v>
      </c>
      <c r="AL230" s="110">
        <f t="shared" si="14"/>
        <v>0</v>
      </c>
      <c r="AN230" s="110">
        <f t="shared" si="15"/>
        <v>0</v>
      </c>
    </row>
    <row r="231" spans="1:40">
      <c r="A231" s="12"/>
      <c r="B231" s="12"/>
      <c r="C231" s="121" t="s">
        <v>106</v>
      </c>
      <c r="D231" s="305" t="str">
        <f t="shared" si="8"/>
        <v/>
      </c>
      <c r="E231" s="305"/>
      <c r="F231" s="305"/>
      <c r="G231" s="305"/>
      <c r="H231" s="305"/>
      <c r="I231" s="305"/>
      <c r="J231" s="305"/>
      <c r="K231" s="304"/>
      <c r="L231" s="304"/>
      <c r="M231" s="304"/>
      <c r="N231" s="304"/>
      <c r="O231" s="304"/>
      <c r="P231" s="304"/>
      <c r="Q231" s="304"/>
      <c r="R231" s="304"/>
      <c r="S231" s="304"/>
      <c r="T231" s="304"/>
      <c r="U231" s="304"/>
      <c r="V231" s="304"/>
      <c r="W231" s="304"/>
      <c r="X231" s="304"/>
      <c r="Y231" s="304"/>
      <c r="Z231" s="304"/>
      <c r="AA231" s="304"/>
      <c r="AB231" s="304"/>
      <c r="AC231" s="304"/>
      <c r="AD231" s="304"/>
      <c r="AG231" s="87">
        <f t="shared" si="9"/>
        <v>0</v>
      </c>
      <c r="AH231" s="87">
        <f t="shared" si="10"/>
        <v>0</v>
      </c>
      <c r="AI231" s="87">
        <f t="shared" si="11"/>
        <v>0</v>
      </c>
      <c r="AJ231" s="87">
        <f t="shared" si="12"/>
        <v>0</v>
      </c>
      <c r="AK231" s="110">
        <f t="shared" si="13"/>
        <v>0</v>
      </c>
      <c r="AL231" s="110">
        <f t="shared" si="14"/>
        <v>0</v>
      </c>
      <c r="AN231" s="110">
        <f t="shared" si="15"/>
        <v>0</v>
      </c>
    </row>
    <row r="232" spans="1:40">
      <c r="A232" s="12"/>
      <c r="B232" s="12"/>
      <c r="C232" s="121" t="s">
        <v>107</v>
      </c>
      <c r="D232" s="305" t="str">
        <f t="shared" si="8"/>
        <v/>
      </c>
      <c r="E232" s="305"/>
      <c r="F232" s="305"/>
      <c r="G232" s="305"/>
      <c r="H232" s="305"/>
      <c r="I232" s="305"/>
      <c r="J232" s="305"/>
      <c r="K232" s="304"/>
      <c r="L232" s="304"/>
      <c r="M232" s="304"/>
      <c r="N232" s="304"/>
      <c r="O232" s="304"/>
      <c r="P232" s="304"/>
      <c r="Q232" s="304"/>
      <c r="R232" s="304"/>
      <c r="S232" s="304"/>
      <c r="T232" s="304"/>
      <c r="U232" s="304"/>
      <c r="V232" s="304"/>
      <c r="W232" s="304"/>
      <c r="X232" s="304"/>
      <c r="Y232" s="304"/>
      <c r="Z232" s="304"/>
      <c r="AA232" s="304"/>
      <c r="AB232" s="304"/>
      <c r="AC232" s="304"/>
      <c r="AD232" s="304"/>
      <c r="AG232" s="87">
        <f t="shared" si="9"/>
        <v>0</v>
      </c>
      <c r="AH232" s="87">
        <f t="shared" si="10"/>
        <v>0</v>
      </c>
      <c r="AI232" s="87">
        <f t="shared" si="11"/>
        <v>0</v>
      </c>
      <c r="AJ232" s="87">
        <f t="shared" si="12"/>
        <v>0</v>
      </c>
      <c r="AK232" s="110">
        <f t="shared" si="13"/>
        <v>0</v>
      </c>
      <c r="AL232" s="110">
        <f t="shared" si="14"/>
        <v>0</v>
      </c>
      <c r="AN232" s="110">
        <f t="shared" si="15"/>
        <v>0</v>
      </c>
    </row>
    <row r="233" spans="1:40">
      <c r="A233" s="12"/>
      <c r="B233" s="12"/>
      <c r="C233" s="121" t="s">
        <v>108</v>
      </c>
      <c r="D233" s="305" t="str">
        <f t="shared" si="8"/>
        <v/>
      </c>
      <c r="E233" s="305"/>
      <c r="F233" s="305"/>
      <c r="G233" s="305"/>
      <c r="H233" s="305"/>
      <c r="I233" s="305"/>
      <c r="J233" s="305"/>
      <c r="K233" s="304"/>
      <c r="L233" s="304"/>
      <c r="M233" s="304"/>
      <c r="N233" s="304"/>
      <c r="O233" s="304"/>
      <c r="P233" s="304"/>
      <c r="Q233" s="304"/>
      <c r="R233" s="304"/>
      <c r="S233" s="304"/>
      <c r="T233" s="304"/>
      <c r="U233" s="304"/>
      <c r="V233" s="304"/>
      <c r="W233" s="304"/>
      <c r="X233" s="304"/>
      <c r="Y233" s="304"/>
      <c r="Z233" s="304"/>
      <c r="AA233" s="304"/>
      <c r="AB233" s="304"/>
      <c r="AC233" s="304"/>
      <c r="AD233" s="304"/>
      <c r="AG233" s="87">
        <f t="shared" si="9"/>
        <v>0</v>
      </c>
      <c r="AH233" s="87">
        <f t="shared" si="10"/>
        <v>0</v>
      </c>
      <c r="AI233" s="87">
        <f t="shared" si="11"/>
        <v>0</v>
      </c>
      <c r="AJ233" s="87">
        <f t="shared" si="12"/>
        <v>0</v>
      </c>
      <c r="AK233" s="110">
        <f t="shared" si="13"/>
        <v>0</v>
      </c>
      <c r="AL233" s="110">
        <f t="shared" si="14"/>
        <v>0</v>
      </c>
      <c r="AN233" s="110">
        <f t="shared" si="15"/>
        <v>0</v>
      </c>
    </row>
    <row r="234" spans="1:40">
      <c r="A234" s="12"/>
      <c r="B234" s="12"/>
      <c r="C234" s="121" t="s">
        <v>109</v>
      </c>
      <c r="D234" s="305" t="str">
        <f t="shared" si="8"/>
        <v/>
      </c>
      <c r="E234" s="305"/>
      <c r="F234" s="305"/>
      <c r="G234" s="305"/>
      <c r="H234" s="305"/>
      <c r="I234" s="305"/>
      <c r="J234" s="305"/>
      <c r="K234" s="304"/>
      <c r="L234" s="304"/>
      <c r="M234" s="304"/>
      <c r="N234" s="304"/>
      <c r="O234" s="304"/>
      <c r="P234" s="304"/>
      <c r="Q234" s="304"/>
      <c r="R234" s="304"/>
      <c r="S234" s="304"/>
      <c r="T234" s="304"/>
      <c r="U234" s="304"/>
      <c r="V234" s="304"/>
      <c r="W234" s="304"/>
      <c r="X234" s="304"/>
      <c r="Y234" s="304"/>
      <c r="Z234" s="304"/>
      <c r="AA234" s="304"/>
      <c r="AB234" s="304"/>
      <c r="AC234" s="304"/>
      <c r="AD234" s="304"/>
      <c r="AG234" s="87">
        <f t="shared" si="9"/>
        <v>0</v>
      </c>
      <c r="AH234" s="87">
        <f t="shared" si="10"/>
        <v>0</v>
      </c>
      <c r="AI234" s="87">
        <f t="shared" si="11"/>
        <v>0</v>
      </c>
      <c r="AJ234" s="87">
        <f t="shared" si="12"/>
        <v>0</v>
      </c>
      <c r="AK234" s="110">
        <f t="shared" si="13"/>
        <v>0</v>
      </c>
      <c r="AL234" s="110">
        <f t="shared" si="14"/>
        <v>0</v>
      </c>
      <c r="AN234" s="110">
        <f t="shared" si="15"/>
        <v>0</v>
      </c>
    </row>
    <row r="235" spans="1:40">
      <c r="A235" s="12"/>
      <c r="B235" s="12"/>
      <c r="C235" s="121" t="s">
        <v>110</v>
      </c>
      <c r="D235" s="305" t="str">
        <f t="shared" si="8"/>
        <v/>
      </c>
      <c r="E235" s="305"/>
      <c r="F235" s="305"/>
      <c r="G235" s="305"/>
      <c r="H235" s="305"/>
      <c r="I235" s="305"/>
      <c r="J235" s="305"/>
      <c r="K235" s="304"/>
      <c r="L235" s="304"/>
      <c r="M235" s="304"/>
      <c r="N235" s="304"/>
      <c r="O235" s="304"/>
      <c r="P235" s="304"/>
      <c r="Q235" s="304"/>
      <c r="R235" s="304"/>
      <c r="S235" s="304"/>
      <c r="T235" s="304"/>
      <c r="U235" s="304"/>
      <c r="V235" s="304"/>
      <c r="W235" s="304"/>
      <c r="X235" s="304"/>
      <c r="Y235" s="304"/>
      <c r="Z235" s="304"/>
      <c r="AA235" s="304"/>
      <c r="AB235" s="304"/>
      <c r="AC235" s="304"/>
      <c r="AD235" s="304"/>
      <c r="AG235" s="87">
        <f t="shared" si="9"/>
        <v>0</v>
      </c>
      <c r="AH235" s="87">
        <f t="shared" si="10"/>
        <v>0</v>
      </c>
      <c r="AI235" s="87">
        <f t="shared" si="11"/>
        <v>0</v>
      </c>
      <c r="AJ235" s="87">
        <f t="shared" si="12"/>
        <v>0</v>
      </c>
      <c r="AK235" s="110">
        <f t="shared" si="13"/>
        <v>0</v>
      </c>
      <c r="AL235" s="110">
        <f t="shared" si="14"/>
        <v>0</v>
      </c>
      <c r="AN235" s="110">
        <f t="shared" si="15"/>
        <v>0</v>
      </c>
    </row>
    <row r="236" spans="1:40">
      <c r="A236" s="12"/>
      <c r="B236" s="12"/>
      <c r="C236" s="121" t="s">
        <v>111</v>
      </c>
      <c r="D236" s="305" t="str">
        <f t="shared" si="8"/>
        <v/>
      </c>
      <c r="E236" s="305"/>
      <c r="F236" s="305"/>
      <c r="G236" s="305"/>
      <c r="H236" s="305"/>
      <c r="I236" s="305"/>
      <c r="J236" s="305"/>
      <c r="K236" s="304"/>
      <c r="L236" s="304"/>
      <c r="M236" s="304"/>
      <c r="N236" s="304"/>
      <c r="O236" s="304"/>
      <c r="P236" s="304"/>
      <c r="Q236" s="304"/>
      <c r="R236" s="304"/>
      <c r="S236" s="304"/>
      <c r="T236" s="304"/>
      <c r="U236" s="304"/>
      <c r="V236" s="304"/>
      <c r="W236" s="304"/>
      <c r="X236" s="304"/>
      <c r="Y236" s="304"/>
      <c r="Z236" s="304"/>
      <c r="AA236" s="304"/>
      <c r="AB236" s="304"/>
      <c r="AC236" s="304"/>
      <c r="AD236" s="304"/>
      <c r="AG236" s="87">
        <f t="shared" si="9"/>
        <v>0</v>
      </c>
      <c r="AH236" s="87">
        <f t="shared" si="10"/>
        <v>0</v>
      </c>
      <c r="AI236" s="87">
        <f t="shared" si="11"/>
        <v>0</v>
      </c>
      <c r="AJ236" s="87">
        <f t="shared" si="12"/>
        <v>0</v>
      </c>
      <c r="AK236" s="110">
        <f t="shared" si="13"/>
        <v>0</v>
      </c>
      <c r="AL236" s="110">
        <f t="shared" si="14"/>
        <v>0</v>
      </c>
      <c r="AN236" s="110">
        <f t="shared" si="15"/>
        <v>0</v>
      </c>
    </row>
    <row r="237" spans="1:40">
      <c r="A237" s="12"/>
      <c r="B237" s="12"/>
      <c r="C237" s="121" t="s">
        <v>112</v>
      </c>
      <c r="D237" s="305" t="str">
        <f t="shared" si="8"/>
        <v/>
      </c>
      <c r="E237" s="305"/>
      <c r="F237" s="305"/>
      <c r="G237" s="305"/>
      <c r="H237" s="305"/>
      <c r="I237" s="305"/>
      <c r="J237" s="305"/>
      <c r="K237" s="304"/>
      <c r="L237" s="304"/>
      <c r="M237" s="304"/>
      <c r="N237" s="304"/>
      <c r="O237" s="304"/>
      <c r="P237" s="304"/>
      <c r="Q237" s="304"/>
      <c r="R237" s="304"/>
      <c r="S237" s="304"/>
      <c r="T237" s="304"/>
      <c r="U237" s="304"/>
      <c r="V237" s="304"/>
      <c r="W237" s="304"/>
      <c r="X237" s="304"/>
      <c r="Y237" s="304"/>
      <c r="Z237" s="304"/>
      <c r="AA237" s="304"/>
      <c r="AB237" s="304"/>
      <c r="AC237" s="304"/>
      <c r="AD237" s="304"/>
      <c r="AG237" s="87">
        <f t="shared" si="9"/>
        <v>0</v>
      </c>
      <c r="AH237" s="87">
        <f t="shared" si="10"/>
        <v>0</v>
      </c>
      <c r="AI237" s="87">
        <f t="shared" si="11"/>
        <v>0</v>
      </c>
      <c r="AJ237" s="87">
        <f t="shared" si="12"/>
        <v>0</v>
      </c>
      <c r="AK237" s="110">
        <f t="shared" si="13"/>
        <v>0</v>
      </c>
      <c r="AL237" s="110">
        <f t="shared" si="14"/>
        <v>0</v>
      </c>
      <c r="AN237" s="110">
        <f t="shared" si="15"/>
        <v>0</v>
      </c>
    </row>
    <row r="238" spans="1:40">
      <c r="A238" s="12"/>
      <c r="B238" s="12"/>
      <c r="C238" s="128" t="s">
        <v>113</v>
      </c>
      <c r="D238" s="305" t="str">
        <f t="shared" si="8"/>
        <v/>
      </c>
      <c r="E238" s="305"/>
      <c r="F238" s="305"/>
      <c r="G238" s="305"/>
      <c r="H238" s="305"/>
      <c r="I238" s="305"/>
      <c r="J238" s="305"/>
      <c r="K238" s="304"/>
      <c r="L238" s="304"/>
      <c r="M238" s="304"/>
      <c r="N238" s="304"/>
      <c r="O238" s="304"/>
      <c r="P238" s="304"/>
      <c r="Q238" s="304"/>
      <c r="R238" s="304"/>
      <c r="S238" s="304"/>
      <c r="T238" s="304"/>
      <c r="U238" s="304"/>
      <c r="V238" s="304"/>
      <c r="W238" s="304"/>
      <c r="X238" s="304"/>
      <c r="Y238" s="304"/>
      <c r="Z238" s="304"/>
      <c r="AA238" s="304"/>
      <c r="AB238" s="304"/>
      <c r="AC238" s="304"/>
      <c r="AD238" s="304"/>
      <c r="AG238" s="87">
        <f t="shared" si="9"/>
        <v>0</v>
      </c>
      <c r="AH238" s="87">
        <f t="shared" si="10"/>
        <v>0</v>
      </c>
      <c r="AI238" s="87">
        <f t="shared" si="11"/>
        <v>0</v>
      </c>
      <c r="AJ238" s="87">
        <f t="shared" si="12"/>
        <v>0</v>
      </c>
      <c r="AK238" s="110">
        <f t="shared" si="13"/>
        <v>0</v>
      </c>
      <c r="AL238" s="110">
        <f t="shared" si="14"/>
        <v>0</v>
      </c>
      <c r="AN238" s="110">
        <f t="shared" si="15"/>
        <v>0</v>
      </c>
    </row>
    <row r="239" spans="1:40">
      <c r="A239" s="12"/>
      <c r="B239" s="12"/>
      <c r="C239" s="128" t="s">
        <v>114</v>
      </c>
      <c r="D239" s="305" t="str">
        <f t="shared" si="8"/>
        <v/>
      </c>
      <c r="E239" s="305"/>
      <c r="F239" s="305"/>
      <c r="G239" s="305"/>
      <c r="H239" s="305"/>
      <c r="I239" s="305"/>
      <c r="J239" s="305"/>
      <c r="K239" s="304"/>
      <c r="L239" s="304"/>
      <c r="M239" s="304"/>
      <c r="N239" s="304"/>
      <c r="O239" s="304"/>
      <c r="P239" s="304"/>
      <c r="Q239" s="304"/>
      <c r="R239" s="304"/>
      <c r="S239" s="304"/>
      <c r="T239" s="304"/>
      <c r="U239" s="304"/>
      <c r="V239" s="304"/>
      <c r="W239" s="304"/>
      <c r="X239" s="304"/>
      <c r="Y239" s="304"/>
      <c r="Z239" s="304"/>
      <c r="AA239" s="304"/>
      <c r="AB239" s="304"/>
      <c r="AC239" s="304"/>
      <c r="AD239" s="304"/>
      <c r="AG239" s="87">
        <f t="shared" si="9"/>
        <v>0</v>
      </c>
      <c r="AH239" s="87">
        <f t="shared" si="10"/>
        <v>0</v>
      </c>
      <c r="AI239" s="87">
        <f t="shared" si="11"/>
        <v>0</v>
      </c>
      <c r="AJ239" s="87">
        <f t="shared" si="12"/>
        <v>0</v>
      </c>
      <c r="AK239" s="110">
        <f t="shared" si="13"/>
        <v>0</v>
      </c>
      <c r="AL239" s="110">
        <f t="shared" si="14"/>
        <v>0</v>
      </c>
      <c r="AN239" s="110">
        <f t="shared" si="15"/>
        <v>0</v>
      </c>
    </row>
    <row r="240" spans="1:40">
      <c r="A240" s="12"/>
      <c r="B240" s="12"/>
      <c r="C240" s="128" t="s">
        <v>115</v>
      </c>
      <c r="D240" s="305" t="str">
        <f t="shared" si="8"/>
        <v/>
      </c>
      <c r="E240" s="305"/>
      <c r="F240" s="305"/>
      <c r="G240" s="305"/>
      <c r="H240" s="305"/>
      <c r="I240" s="305"/>
      <c r="J240" s="305"/>
      <c r="K240" s="304"/>
      <c r="L240" s="304"/>
      <c r="M240" s="304"/>
      <c r="N240" s="304"/>
      <c r="O240" s="304"/>
      <c r="P240" s="304"/>
      <c r="Q240" s="304"/>
      <c r="R240" s="304"/>
      <c r="S240" s="304"/>
      <c r="T240" s="304"/>
      <c r="U240" s="304"/>
      <c r="V240" s="304"/>
      <c r="W240" s="304"/>
      <c r="X240" s="304"/>
      <c r="Y240" s="304"/>
      <c r="Z240" s="304"/>
      <c r="AA240" s="304"/>
      <c r="AB240" s="304"/>
      <c r="AC240" s="304"/>
      <c r="AD240" s="304"/>
      <c r="AG240" s="87">
        <f t="shared" si="9"/>
        <v>0</v>
      </c>
      <c r="AH240" s="87">
        <f t="shared" si="10"/>
        <v>0</v>
      </c>
      <c r="AI240" s="87">
        <f t="shared" si="11"/>
        <v>0</v>
      </c>
      <c r="AJ240" s="87">
        <f t="shared" si="12"/>
        <v>0</v>
      </c>
      <c r="AK240" s="110">
        <f t="shared" si="13"/>
        <v>0</v>
      </c>
      <c r="AL240" s="110">
        <f t="shared" si="14"/>
        <v>0</v>
      </c>
      <c r="AN240" s="110">
        <f t="shared" si="15"/>
        <v>0</v>
      </c>
    </row>
    <row r="241" spans="1:40">
      <c r="A241" s="12"/>
      <c r="B241" s="12"/>
      <c r="C241" s="128" t="s">
        <v>116</v>
      </c>
      <c r="D241" s="305" t="str">
        <f t="shared" si="8"/>
        <v/>
      </c>
      <c r="E241" s="305"/>
      <c r="F241" s="305"/>
      <c r="G241" s="305"/>
      <c r="H241" s="305"/>
      <c r="I241" s="305"/>
      <c r="J241" s="305"/>
      <c r="K241" s="304"/>
      <c r="L241" s="304"/>
      <c r="M241" s="304"/>
      <c r="N241" s="304"/>
      <c r="O241" s="304"/>
      <c r="P241" s="304"/>
      <c r="Q241" s="304"/>
      <c r="R241" s="304"/>
      <c r="S241" s="304"/>
      <c r="T241" s="304"/>
      <c r="U241" s="304"/>
      <c r="V241" s="304"/>
      <c r="W241" s="304"/>
      <c r="X241" s="304"/>
      <c r="Y241" s="304"/>
      <c r="Z241" s="304"/>
      <c r="AA241" s="304"/>
      <c r="AB241" s="304"/>
      <c r="AC241" s="304"/>
      <c r="AD241" s="304"/>
      <c r="AG241" s="87">
        <f t="shared" si="9"/>
        <v>0</v>
      </c>
      <c r="AH241" s="87">
        <f t="shared" si="10"/>
        <v>0</v>
      </c>
      <c r="AI241" s="87">
        <f t="shared" si="11"/>
        <v>0</v>
      </c>
      <c r="AJ241" s="87">
        <f t="shared" si="12"/>
        <v>0</v>
      </c>
      <c r="AK241" s="110">
        <f t="shared" si="13"/>
        <v>0</v>
      </c>
      <c r="AL241" s="110">
        <f t="shared" si="14"/>
        <v>0</v>
      </c>
      <c r="AN241" s="110">
        <f t="shared" si="15"/>
        <v>0</v>
      </c>
    </row>
    <row r="242" spans="1:40">
      <c r="A242" s="12"/>
      <c r="B242" s="12"/>
      <c r="C242" s="128" t="s">
        <v>117</v>
      </c>
      <c r="D242" s="305" t="str">
        <f t="shared" si="8"/>
        <v/>
      </c>
      <c r="E242" s="305"/>
      <c r="F242" s="305"/>
      <c r="G242" s="305"/>
      <c r="H242" s="305"/>
      <c r="I242" s="305"/>
      <c r="J242" s="305"/>
      <c r="K242" s="304"/>
      <c r="L242" s="304"/>
      <c r="M242" s="304"/>
      <c r="N242" s="304"/>
      <c r="O242" s="304"/>
      <c r="P242" s="304"/>
      <c r="Q242" s="304"/>
      <c r="R242" s="304"/>
      <c r="S242" s="304"/>
      <c r="T242" s="304"/>
      <c r="U242" s="304"/>
      <c r="V242" s="304"/>
      <c r="W242" s="304"/>
      <c r="X242" s="304"/>
      <c r="Y242" s="304"/>
      <c r="Z242" s="304"/>
      <c r="AA242" s="304"/>
      <c r="AB242" s="304"/>
      <c r="AC242" s="304"/>
      <c r="AD242" s="304"/>
      <c r="AG242" s="87">
        <f t="shared" si="9"/>
        <v>0</v>
      </c>
      <c r="AH242" s="87">
        <f t="shared" si="10"/>
        <v>0</v>
      </c>
      <c r="AI242" s="87">
        <f t="shared" si="11"/>
        <v>0</v>
      </c>
      <c r="AJ242" s="87">
        <f t="shared" si="12"/>
        <v>0</v>
      </c>
      <c r="AK242" s="110">
        <f t="shared" si="13"/>
        <v>0</v>
      </c>
      <c r="AL242" s="110">
        <f t="shared" si="14"/>
        <v>0</v>
      </c>
      <c r="AN242" s="110">
        <f t="shared" si="15"/>
        <v>0</v>
      </c>
    </row>
    <row r="243" spans="1:40">
      <c r="A243" s="12"/>
      <c r="B243" s="12"/>
      <c r="C243" s="128" t="s">
        <v>118</v>
      </c>
      <c r="D243" s="305" t="str">
        <f t="shared" si="8"/>
        <v/>
      </c>
      <c r="E243" s="305"/>
      <c r="F243" s="305"/>
      <c r="G243" s="305"/>
      <c r="H243" s="305"/>
      <c r="I243" s="305"/>
      <c r="J243" s="305"/>
      <c r="K243" s="304"/>
      <c r="L243" s="304"/>
      <c r="M243" s="304"/>
      <c r="N243" s="304"/>
      <c r="O243" s="304"/>
      <c r="P243" s="304"/>
      <c r="Q243" s="304"/>
      <c r="R243" s="304"/>
      <c r="S243" s="304"/>
      <c r="T243" s="304"/>
      <c r="U243" s="304"/>
      <c r="V243" s="304"/>
      <c r="W243" s="304"/>
      <c r="X243" s="304"/>
      <c r="Y243" s="304"/>
      <c r="Z243" s="304"/>
      <c r="AA243" s="304"/>
      <c r="AB243" s="304"/>
      <c r="AC243" s="304"/>
      <c r="AD243" s="304"/>
      <c r="AG243" s="87">
        <f t="shared" si="9"/>
        <v>0</v>
      </c>
      <c r="AH243" s="87">
        <f t="shared" si="10"/>
        <v>0</v>
      </c>
      <c r="AI243" s="87">
        <f t="shared" si="11"/>
        <v>0</v>
      </c>
      <c r="AJ243" s="87">
        <f t="shared" si="12"/>
        <v>0</v>
      </c>
      <c r="AK243" s="110">
        <f t="shared" si="13"/>
        <v>0</v>
      </c>
      <c r="AL243" s="110">
        <f t="shared" si="14"/>
        <v>0</v>
      </c>
      <c r="AN243" s="110">
        <f t="shared" si="15"/>
        <v>0</v>
      </c>
    </row>
    <row r="244" spans="1:40">
      <c r="A244" s="12"/>
      <c r="B244" s="12"/>
      <c r="C244" s="128" t="s">
        <v>119</v>
      </c>
      <c r="D244" s="305" t="str">
        <f t="shared" si="8"/>
        <v/>
      </c>
      <c r="E244" s="305"/>
      <c r="F244" s="305"/>
      <c r="G244" s="305"/>
      <c r="H244" s="305"/>
      <c r="I244" s="305"/>
      <c r="J244" s="305"/>
      <c r="K244" s="304"/>
      <c r="L244" s="304"/>
      <c r="M244" s="304"/>
      <c r="N244" s="304"/>
      <c r="O244" s="304"/>
      <c r="P244" s="304"/>
      <c r="Q244" s="304"/>
      <c r="R244" s="304"/>
      <c r="S244" s="304"/>
      <c r="T244" s="304"/>
      <c r="U244" s="304"/>
      <c r="V244" s="304"/>
      <c r="W244" s="304"/>
      <c r="X244" s="304"/>
      <c r="Y244" s="304"/>
      <c r="Z244" s="304"/>
      <c r="AA244" s="304"/>
      <c r="AB244" s="304"/>
      <c r="AC244" s="304"/>
      <c r="AD244" s="304"/>
      <c r="AG244" s="87">
        <f t="shared" si="9"/>
        <v>0</v>
      </c>
      <c r="AH244" s="87">
        <f t="shared" si="10"/>
        <v>0</v>
      </c>
      <c r="AI244" s="87">
        <f t="shared" si="11"/>
        <v>0</v>
      </c>
      <c r="AJ244" s="87">
        <f t="shared" si="12"/>
        <v>0</v>
      </c>
      <c r="AK244" s="110">
        <f t="shared" si="13"/>
        <v>0</v>
      </c>
      <c r="AL244" s="110">
        <f t="shared" si="14"/>
        <v>0</v>
      </c>
      <c r="AN244" s="110">
        <f t="shared" si="15"/>
        <v>0</v>
      </c>
    </row>
    <row r="245" spans="1:40">
      <c r="A245" s="12"/>
      <c r="B245" s="12"/>
      <c r="C245" s="128" t="s">
        <v>120</v>
      </c>
      <c r="D245" s="305" t="str">
        <f t="shared" si="8"/>
        <v/>
      </c>
      <c r="E245" s="305"/>
      <c r="F245" s="305"/>
      <c r="G245" s="305"/>
      <c r="H245" s="305"/>
      <c r="I245" s="305"/>
      <c r="J245" s="305"/>
      <c r="K245" s="304"/>
      <c r="L245" s="304"/>
      <c r="M245" s="304"/>
      <c r="N245" s="304"/>
      <c r="O245" s="304"/>
      <c r="P245" s="304"/>
      <c r="Q245" s="304"/>
      <c r="R245" s="304"/>
      <c r="S245" s="304"/>
      <c r="T245" s="304"/>
      <c r="U245" s="304"/>
      <c r="V245" s="304"/>
      <c r="W245" s="304"/>
      <c r="X245" s="304"/>
      <c r="Y245" s="304"/>
      <c r="Z245" s="304"/>
      <c r="AA245" s="304"/>
      <c r="AB245" s="304"/>
      <c r="AC245" s="304"/>
      <c r="AD245" s="304"/>
      <c r="AG245" s="87">
        <f t="shared" si="9"/>
        <v>0</v>
      </c>
      <c r="AH245" s="87">
        <f t="shared" si="10"/>
        <v>0</v>
      </c>
      <c r="AI245" s="87">
        <f t="shared" si="11"/>
        <v>0</v>
      </c>
      <c r="AJ245" s="87">
        <f t="shared" si="12"/>
        <v>0</v>
      </c>
      <c r="AK245" s="110">
        <f t="shared" si="13"/>
        <v>0</v>
      </c>
      <c r="AL245" s="110">
        <f t="shared" si="14"/>
        <v>0</v>
      </c>
      <c r="AN245" s="110">
        <f t="shared" si="15"/>
        <v>0</v>
      </c>
    </row>
    <row r="246" spans="1:40">
      <c r="A246" s="12"/>
      <c r="B246" s="12"/>
      <c r="C246" s="128" t="s">
        <v>121</v>
      </c>
      <c r="D246" s="305" t="str">
        <f t="shared" si="8"/>
        <v/>
      </c>
      <c r="E246" s="305"/>
      <c r="F246" s="305"/>
      <c r="G246" s="305"/>
      <c r="H246" s="305"/>
      <c r="I246" s="305"/>
      <c r="J246" s="305"/>
      <c r="K246" s="304"/>
      <c r="L246" s="304"/>
      <c r="M246" s="304"/>
      <c r="N246" s="304"/>
      <c r="O246" s="304"/>
      <c r="P246" s="304"/>
      <c r="Q246" s="304"/>
      <c r="R246" s="304"/>
      <c r="S246" s="304"/>
      <c r="T246" s="304"/>
      <c r="U246" s="304"/>
      <c r="V246" s="304"/>
      <c r="W246" s="304"/>
      <c r="X246" s="304"/>
      <c r="Y246" s="304"/>
      <c r="Z246" s="304"/>
      <c r="AA246" s="304"/>
      <c r="AB246" s="304"/>
      <c r="AC246" s="304"/>
      <c r="AD246" s="304"/>
      <c r="AG246" s="87">
        <f t="shared" si="9"/>
        <v>0</v>
      </c>
      <c r="AH246" s="87">
        <f t="shared" si="10"/>
        <v>0</v>
      </c>
      <c r="AI246" s="87">
        <f t="shared" si="11"/>
        <v>0</v>
      </c>
      <c r="AJ246" s="87">
        <f t="shared" si="12"/>
        <v>0</v>
      </c>
      <c r="AK246" s="110">
        <f t="shared" si="13"/>
        <v>0</v>
      </c>
      <c r="AL246" s="110">
        <f t="shared" si="14"/>
        <v>0</v>
      </c>
      <c r="AN246" s="110">
        <f t="shared" si="15"/>
        <v>0</v>
      </c>
    </row>
    <row r="247" spans="1:40">
      <c r="A247" s="12"/>
      <c r="B247" s="12"/>
      <c r="C247" s="128" t="s">
        <v>122</v>
      </c>
      <c r="D247" s="305" t="str">
        <f t="shared" si="8"/>
        <v/>
      </c>
      <c r="E247" s="305"/>
      <c r="F247" s="305"/>
      <c r="G247" s="305"/>
      <c r="H247" s="305"/>
      <c r="I247" s="305"/>
      <c r="J247" s="305"/>
      <c r="K247" s="304"/>
      <c r="L247" s="304"/>
      <c r="M247" s="304"/>
      <c r="N247" s="304"/>
      <c r="O247" s="304"/>
      <c r="P247" s="304"/>
      <c r="Q247" s="304"/>
      <c r="R247" s="304"/>
      <c r="S247" s="304"/>
      <c r="T247" s="304"/>
      <c r="U247" s="304"/>
      <c r="V247" s="304"/>
      <c r="W247" s="304"/>
      <c r="X247" s="304"/>
      <c r="Y247" s="304"/>
      <c r="Z247" s="304"/>
      <c r="AA247" s="304"/>
      <c r="AB247" s="304"/>
      <c r="AC247" s="304"/>
      <c r="AD247" s="304"/>
      <c r="AG247" s="87">
        <f t="shared" si="9"/>
        <v>0</v>
      </c>
      <c r="AH247" s="87">
        <f t="shared" si="10"/>
        <v>0</v>
      </c>
      <c r="AI247" s="87">
        <f t="shared" si="11"/>
        <v>0</v>
      </c>
      <c r="AJ247" s="87">
        <f t="shared" si="12"/>
        <v>0</v>
      </c>
      <c r="AK247" s="110">
        <f t="shared" si="13"/>
        <v>0</v>
      </c>
      <c r="AL247" s="110">
        <f t="shared" si="14"/>
        <v>0</v>
      </c>
      <c r="AN247" s="110">
        <f t="shared" si="15"/>
        <v>0</v>
      </c>
    </row>
    <row r="248" spans="1:40">
      <c r="A248" s="12"/>
      <c r="B248" s="12"/>
      <c r="C248" s="128" t="s">
        <v>123</v>
      </c>
      <c r="D248" s="305" t="str">
        <f t="shared" si="8"/>
        <v/>
      </c>
      <c r="E248" s="305"/>
      <c r="F248" s="305"/>
      <c r="G248" s="305"/>
      <c r="H248" s="305"/>
      <c r="I248" s="305"/>
      <c r="J248" s="305"/>
      <c r="K248" s="304"/>
      <c r="L248" s="304"/>
      <c r="M248" s="304"/>
      <c r="N248" s="304"/>
      <c r="O248" s="304"/>
      <c r="P248" s="304"/>
      <c r="Q248" s="304"/>
      <c r="R248" s="304"/>
      <c r="S248" s="304"/>
      <c r="T248" s="304"/>
      <c r="U248" s="304"/>
      <c r="V248" s="304"/>
      <c r="W248" s="304"/>
      <c r="X248" s="304"/>
      <c r="Y248" s="304"/>
      <c r="Z248" s="304"/>
      <c r="AA248" s="304"/>
      <c r="AB248" s="304"/>
      <c r="AC248" s="304"/>
      <c r="AD248" s="304"/>
      <c r="AG248" s="87">
        <f t="shared" si="9"/>
        <v>0</v>
      </c>
      <c r="AH248" s="87">
        <f t="shared" si="10"/>
        <v>0</v>
      </c>
      <c r="AI248" s="87">
        <f t="shared" si="11"/>
        <v>0</v>
      </c>
      <c r="AJ248" s="87">
        <f t="shared" si="12"/>
        <v>0</v>
      </c>
      <c r="AK248" s="110">
        <f t="shared" si="13"/>
        <v>0</v>
      </c>
      <c r="AL248" s="110">
        <f t="shared" si="14"/>
        <v>0</v>
      </c>
      <c r="AN248" s="110">
        <f t="shared" si="15"/>
        <v>0</v>
      </c>
    </row>
    <row r="249" spans="1:40">
      <c r="A249" s="12"/>
      <c r="B249" s="12"/>
      <c r="C249" s="128" t="s">
        <v>124</v>
      </c>
      <c r="D249" s="305" t="str">
        <f t="shared" si="8"/>
        <v/>
      </c>
      <c r="E249" s="305"/>
      <c r="F249" s="305"/>
      <c r="G249" s="305"/>
      <c r="H249" s="305"/>
      <c r="I249" s="305"/>
      <c r="J249" s="305"/>
      <c r="K249" s="304"/>
      <c r="L249" s="304"/>
      <c r="M249" s="304"/>
      <c r="N249" s="304"/>
      <c r="O249" s="304"/>
      <c r="P249" s="304"/>
      <c r="Q249" s="304"/>
      <c r="R249" s="304"/>
      <c r="S249" s="304"/>
      <c r="T249" s="304"/>
      <c r="U249" s="304"/>
      <c r="V249" s="304"/>
      <c r="W249" s="304"/>
      <c r="X249" s="304"/>
      <c r="Y249" s="304"/>
      <c r="Z249" s="304"/>
      <c r="AA249" s="304"/>
      <c r="AB249" s="304"/>
      <c r="AC249" s="304"/>
      <c r="AD249" s="304"/>
      <c r="AG249" s="87">
        <f t="shared" si="9"/>
        <v>0</v>
      </c>
      <c r="AH249" s="87">
        <f t="shared" si="10"/>
        <v>0</v>
      </c>
      <c r="AI249" s="87">
        <f t="shared" si="11"/>
        <v>0</v>
      </c>
      <c r="AJ249" s="87">
        <f t="shared" si="12"/>
        <v>0</v>
      </c>
      <c r="AK249" s="110">
        <f t="shared" si="13"/>
        <v>0</v>
      </c>
      <c r="AL249" s="110">
        <f t="shared" si="14"/>
        <v>0</v>
      </c>
      <c r="AN249" s="110">
        <f t="shared" si="15"/>
        <v>0</v>
      </c>
    </row>
    <row r="250" spans="1:40">
      <c r="A250" s="12"/>
      <c r="B250" s="12"/>
      <c r="C250" s="128" t="s">
        <v>125</v>
      </c>
      <c r="D250" s="305" t="str">
        <f t="shared" ref="D250:D304" si="16">IF(D98="", "", D98)</f>
        <v/>
      </c>
      <c r="E250" s="305"/>
      <c r="F250" s="305"/>
      <c r="G250" s="305"/>
      <c r="H250" s="305"/>
      <c r="I250" s="305"/>
      <c r="J250" s="305"/>
      <c r="K250" s="304"/>
      <c r="L250" s="304"/>
      <c r="M250" s="304"/>
      <c r="N250" s="304"/>
      <c r="O250" s="304"/>
      <c r="P250" s="304"/>
      <c r="Q250" s="304"/>
      <c r="R250" s="304"/>
      <c r="S250" s="304"/>
      <c r="T250" s="304"/>
      <c r="U250" s="304"/>
      <c r="V250" s="304"/>
      <c r="W250" s="304"/>
      <c r="X250" s="304"/>
      <c r="Y250" s="304"/>
      <c r="Z250" s="304"/>
      <c r="AA250" s="304"/>
      <c r="AB250" s="304"/>
      <c r="AC250" s="304"/>
      <c r="AD250" s="304"/>
      <c r="AG250" s="87">
        <f t="shared" ref="AG250:AG304" si="17">IF(
OR(
AND(OR(K250=2, K250=9), N250&lt;&gt;"")
), 1, 0
)</f>
        <v>0</v>
      </c>
      <c r="AH250" s="87">
        <f t="shared" ref="AH250:AH304" si="18">IF(
OR(
AND(OR(P250=2, P250=9), S250&lt;&gt;"")
), 1, 0
)</f>
        <v>0</v>
      </c>
      <c r="AI250" s="87">
        <f t="shared" ref="AI250:AI304" si="19">IF(
OR(
AND(OR(U250=2, U250=9), X250&lt;&gt;"")
), 1, 0
)</f>
        <v>0</v>
      </c>
      <c r="AJ250" s="87">
        <f t="shared" ref="AJ250:AJ304" si="20">IF(
OR(
AND(OR(Z250=2, Z250=9), AC250&lt;&gt;"")
), 1, 0
)</f>
        <v>0</v>
      </c>
      <c r="AK250" s="110">
        <f t="shared" ref="AK250:AK304" si="21">IF(
OR(
AND(D250="", OR(K250&lt;&gt;"", P250&lt;&gt;"", U250&lt;&gt;"", Z250&lt;&gt;"")),
AND(D250&lt;&gt;"", OR(K250="", P250="", U250="", Z250=""))
), 1, 0
)</f>
        <v>0</v>
      </c>
      <c r="AL250" s="110">
        <f t="shared" ref="AL250:AL304" si="22">IF(
OR(
AND(K250=1, N250=""),
AND(P250=1, S250=""),
AND(U250=1, X250=""),
AND(Z250=1, AC250="")
), 1, 0
)</f>
        <v>0</v>
      </c>
      <c r="AN250" s="110">
        <f t="shared" ref="AN250:AN304" si="23">IF(
OR(
AND(K250=1, OR(N250=0, N250="NS")),
AND(P250=1, OR(S250=0, S250="NS")),
AND(U250=1, OR(X250=0, X250="NS")),
AND(Z250=1, OR(AC250=0, AC250="NS"))
), 1, 0
)</f>
        <v>0</v>
      </c>
    </row>
    <row r="251" spans="1:40">
      <c r="A251" s="12"/>
      <c r="B251" s="12"/>
      <c r="C251" s="128" t="s">
        <v>126</v>
      </c>
      <c r="D251" s="305" t="str">
        <f t="shared" si="16"/>
        <v/>
      </c>
      <c r="E251" s="305"/>
      <c r="F251" s="305"/>
      <c r="G251" s="305"/>
      <c r="H251" s="305"/>
      <c r="I251" s="305"/>
      <c r="J251" s="305"/>
      <c r="K251" s="304"/>
      <c r="L251" s="304"/>
      <c r="M251" s="304"/>
      <c r="N251" s="304"/>
      <c r="O251" s="304"/>
      <c r="P251" s="304"/>
      <c r="Q251" s="304"/>
      <c r="R251" s="304"/>
      <c r="S251" s="304"/>
      <c r="T251" s="304"/>
      <c r="U251" s="304"/>
      <c r="V251" s="304"/>
      <c r="W251" s="304"/>
      <c r="X251" s="304"/>
      <c r="Y251" s="304"/>
      <c r="Z251" s="304"/>
      <c r="AA251" s="304"/>
      <c r="AB251" s="304"/>
      <c r="AC251" s="304"/>
      <c r="AD251" s="304"/>
      <c r="AG251" s="87">
        <f t="shared" si="17"/>
        <v>0</v>
      </c>
      <c r="AH251" s="87">
        <f t="shared" si="18"/>
        <v>0</v>
      </c>
      <c r="AI251" s="87">
        <f t="shared" si="19"/>
        <v>0</v>
      </c>
      <c r="AJ251" s="87">
        <f t="shared" si="20"/>
        <v>0</v>
      </c>
      <c r="AK251" s="110">
        <f t="shared" si="21"/>
        <v>0</v>
      </c>
      <c r="AL251" s="110">
        <f t="shared" si="22"/>
        <v>0</v>
      </c>
      <c r="AN251" s="110">
        <f t="shared" si="23"/>
        <v>0</v>
      </c>
    </row>
    <row r="252" spans="1:40">
      <c r="A252" s="12"/>
      <c r="B252" s="12"/>
      <c r="C252" s="128" t="s">
        <v>127</v>
      </c>
      <c r="D252" s="305" t="str">
        <f t="shared" si="16"/>
        <v/>
      </c>
      <c r="E252" s="305"/>
      <c r="F252" s="305"/>
      <c r="G252" s="305"/>
      <c r="H252" s="305"/>
      <c r="I252" s="305"/>
      <c r="J252" s="305"/>
      <c r="K252" s="304"/>
      <c r="L252" s="304"/>
      <c r="M252" s="304"/>
      <c r="N252" s="304"/>
      <c r="O252" s="304"/>
      <c r="P252" s="304"/>
      <c r="Q252" s="304"/>
      <c r="R252" s="304"/>
      <c r="S252" s="304"/>
      <c r="T252" s="304"/>
      <c r="U252" s="304"/>
      <c r="V252" s="304"/>
      <c r="W252" s="304"/>
      <c r="X252" s="304"/>
      <c r="Y252" s="304"/>
      <c r="Z252" s="304"/>
      <c r="AA252" s="304"/>
      <c r="AB252" s="304"/>
      <c r="AC252" s="304"/>
      <c r="AD252" s="304"/>
      <c r="AG252" s="87">
        <f t="shared" si="17"/>
        <v>0</v>
      </c>
      <c r="AH252" s="87">
        <f t="shared" si="18"/>
        <v>0</v>
      </c>
      <c r="AI252" s="87">
        <f t="shared" si="19"/>
        <v>0</v>
      </c>
      <c r="AJ252" s="87">
        <f t="shared" si="20"/>
        <v>0</v>
      </c>
      <c r="AK252" s="110">
        <f t="shared" si="21"/>
        <v>0</v>
      </c>
      <c r="AL252" s="110">
        <f t="shared" si="22"/>
        <v>0</v>
      </c>
      <c r="AN252" s="110">
        <f t="shared" si="23"/>
        <v>0</v>
      </c>
    </row>
    <row r="253" spans="1:40">
      <c r="A253" s="12"/>
      <c r="B253" s="12"/>
      <c r="C253" s="128" t="s">
        <v>128</v>
      </c>
      <c r="D253" s="305" t="str">
        <f t="shared" si="16"/>
        <v/>
      </c>
      <c r="E253" s="305"/>
      <c r="F253" s="305"/>
      <c r="G253" s="305"/>
      <c r="H253" s="305"/>
      <c r="I253" s="305"/>
      <c r="J253" s="305"/>
      <c r="K253" s="304"/>
      <c r="L253" s="304"/>
      <c r="M253" s="304"/>
      <c r="N253" s="304"/>
      <c r="O253" s="304"/>
      <c r="P253" s="304"/>
      <c r="Q253" s="304"/>
      <c r="R253" s="304"/>
      <c r="S253" s="304"/>
      <c r="T253" s="304"/>
      <c r="U253" s="304"/>
      <c r="V253" s="304"/>
      <c r="W253" s="304"/>
      <c r="X253" s="304"/>
      <c r="Y253" s="304"/>
      <c r="Z253" s="304"/>
      <c r="AA253" s="304"/>
      <c r="AB253" s="304"/>
      <c r="AC253" s="304"/>
      <c r="AD253" s="304"/>
      <c r="AG253" s="87">
        <f t="shared" si="17"/>
        <v>0</v>
      </c>
      <c r="AH253" s="87">
        <f t="shared" si="18"/>
        <v>0</v>
      </c>
      <c r="AI253" s="87">
        <f t="shared" si="19"/>
        <v>0</v>
      </c>
      <c r="AJ253" s="87">
        <f t="shared" si="20"/>
        <v>0</v>
      </c>
      <c r="AK253" s="110">
        <f t="shared" si="21"/>
        <v>0</v>
      </c>
      <c r="AL253" s="110">
        <f t="shared" si="22"/>
        <v>0</v>
      </c>
      <c r="AN253" s="110">
        <f t="shared" si="23"/>
        <v>0</v>
      </c>
    </row>
    <row r="254" spans="1:40">
      <c r="A254" s="12"/>
      <c r="B254" s="12"/>
      <c r="C254" s="128" t="s">
        <v>129</v>
      </c>
      <c r="D254" s="305" t="str">
        <f t="shared" si="16"/>
        <v/>
      </c>
      <c r="E254" s="305"/>
      <c r="F254" s="305"/>
      <c r="G254" s="305"/>
      <c r="H254" s="305"/>
      <c r="I254" s="305"/>
      <c r="J254" s="305"/>
      <c r="K254" s="304"/>
      <c r="L254" s="304"/>
      <c r="M254" s="304"/>
      <c r="N254" s="304"/>
      <c r="O254" s="304"/>
      <c r="P254" s="304"/>
      <c r="Q254" s="304"/>
      <c r="R254" s="304"/>
      <c r="S254" s="304"/>
      <c r="T254" s="304"/>
      <c r="U254" s="304"/>
      <c r="V254" s="304"/>
      <c r="W254" s="304"/>
      <c r="X254" s="304"/>
      <c r="Y254" s="304"/>
      <c r="Z254" s="304"/>
      <c r="AA254" s="304"/>
      <c r="AB254" s="304"/>
      <c r="AC254" s="304"/>
      <c r="AD254" s="304"/>
      <c r="AG254" s="87">
        <f t="shared" si="17"/>
        <v>0</v>
      </c>
      <c r="AH254" s="87">
        <f t="shared" si="18"/>
        <v>0</v>
      </c>
      <c r="AI254" s="87">
        <f t="shared" si="19"/>
        <v>0</v>
      </c>
      <c r="AJ254" s="87">
        <f t="shared" si="20"/>
        <v>0</v>
      </c>
      <c r="AK254" s="110">
        <f t="shared" si="21"/>
        <v>0</v>
      </c>
      <c r="AL254" s="110">
        <f t="shared" si="22"/>
        <v>0</v>
      </c>
      <c r="AN254" s="110">
        <f t="shared" si="23"/>
        <v>0</v>
      </c>
    </row>
    <row r="255" spans="1:40">
      <c r="A255" s="12"/>
      <c r="B255" s="12"/>
      <c r="C255" s="128" t="s">
        <v>130</v>
      </c>
      <c r="D255" s="305" t="str">
        <f t="shared" si="16"/>
        <v/>
      </c>
      <c r="E255" s="305"/>
      <c r="F255" s="305"/>
      <c r="G255" s="305"/>
      <c r="H255" s="305"/>
      <c r="I255" s="305"/>
      <c r="J255" s="305"/>
      <c r="K255" s="304"/>
      <c r="L255" s="304"/>
      <c r="M255" s="304"/>
      <c r="N255" s="304"/>
      <c r="O255" s="304"/>
      <c r="P255" s="304"/>
      <c r="Q255" s="304"/>
      <c r="R255" s="304"/>
      <c r="S255" s="304"/>
      <c r="T255" s="304"/>
      <c r="U255" s="304"/>
      <c r="V255" s="304"/>
      <c r="W255" s="304"/>
      <c r="X255" s="304"/>
      <c r="Y255" s="304"/>
      <c r="Z255" s="304"/>
      <c r="AA255" s="304"/>
      <c r="AB255" s="304"/>
      <c r="AC255" s="304"/>
      <c r="AD255" s="304"/>
      <c r="AG255" s="87">
        <f t="shared" si="17"/>
        <v>0</v>
      </c>
      <c r="AH255" s="87">
        <f t="shared" si="18"/>
        <v>0</v>
      </c>
      <c r="AI255" s="87">
        <f t="shared" si="19"/>
        <v>0</v>
      </c>
      <c r="AJ255" s="87">
        <f t="shared" si="20"/>
        <v>0</v>
      </c>
      <c r="AK255" s="110">
        <f t="shared" si="21"/>
        <v>0</v>
      </c>
      <c r="AL255" s="110">
        <f t="shared" si="22"/>
        <v>0</v>
      </c>
      <c r="AN255" s="110">
        <f t="shared" si="23"/>
        <v>0</v>
      </c>
    </row>
    <row r="256" spans="1:40">
      <c r="A256" s="12"/>
      <c r="B256" s="12"/>
      <c r="C256" s="128" t="s">
        <v>131</v>
      </c>
      <c r="D256" s="305" t="str">
        <f t="shared" si="16"/>
        <v/>
      </c>
      <c r="E256" s="305"/>
      <c r="F256" s="305"/>
      <c r="G256" s="305"/>
      <c r="H256" s="305"/>
      <c r="I256" s="305"/>
      <c r="J256" s="305"/>
      <c r="K256" s="304"/>
      <c r="L256" s="304"/>
      <c r="M256" s="304"/>
      <c r="N256" s="304"/>
      <c r="O256" s="304"/>
      <c r="P256" s="304"/>
      <c r="Q256" s="304"/>
      <c r="R256" s="304"/>
      <c r="S256" s="304"/>
      <c r="T256" s="304"/>
      <c r="U256" s="304"/>
      <c r="V256" s="304"/>
      <c r="W256" s="304"/>
      <c r="X256" s="304"/>
      <c r="Y256" s="304"/>
      <c r="Z256" s="304"/>
      <c r="AA256" s="304"/>
      <c r="AB256" s="304"/>
      <c r="AC256" s="304"/>
      <c r="AD256" s="304"/>
      <c r="AG256" s="87">
        <f t="shared" si="17"/>
        <v>0</v>
      </c>
      <c r="AH256" s="87">
        <f t="shared" si="18"/>
        <v>0</v>
      </c>
      <c r="AI256" s="87">
        <f t="shared" si="19"/>
        <v>0</v>
      </c>
      <c r="AJ256" s="87">
        <f t="shared" si="20"/>
        <v>0</v>
      </c>
      <c r="AK256" s="110">
        <f t="shared" si="21"/>
        <v>0</v>
      </c>
      <c r="AL256" s="110">
        <f t="shared" si="22"/>
        <v>0</v>
      </c>
      <c r="AN256" s="110">
        <f t="shared" si="23"/>
        <v>0</v>
      </c>
    </row>
    <row r="257" spans="1:40">
      <c r="A257" s="12"/>
      <c r="B257" s="12"/>
      <c r="C257" s="128" t="s">
        <v>132</v>
      </c>
      <c r="D257" s="305" t="str">
        <f t="shared" si="16"/>
        <v/>
      </c>
      <c r="E257" s="305"/>
      <c r="F257" s="305"/>
      <c r="G257" s="305"/>
      <c r="H257" s="305"/>
      <c r="I257" s="305"/>
      <c r="J257" s="305"/>
      <c r="K257" s="304"/>
      <c r="L257" s="304"/>
      <c r="M257" s="304"/>
      <c r="N257" s="304"/>
      <c r="O257" s="304"/>
      <c r="P257" s="304"/>
      <c r="Q257" s="304"/>
      <c r="R257" s="304"/>
      <c r="S257" s="304"/>
      <c r="T257" s="304"/>
      <c r="U257" s="304"/>
      <c r="V257" s="304"/>
      <c r="W257" s="304"/>
      <c r="X257" s="304"/>
      <c r="Y257" s="304"/>
      <c r="Z257" s="304"/>
      <c r="AA257" s="304"/>
      <c r="AB257" s="304"/>
      <c r="AC257" s="304"/>
      <c r="AD257" s="304"/>
      <c r="AG257" s="87">
        <f t="shared" si="17"/>
        <v>0</v>
      </c>
      <c r="AH257" s="87">
        <f t="shared" si="18"/>
        <v>0</v>
      </c>
      <c r="AI257" s="87">
        <f t="shared" si="19"/>
        <v>0</v>
      </c>
      <c r="AJ257" s="87">
        <f t="shared" si="20"/>
        <v>0</v>
      </c>
      <c r="AK257" s="110">
        <f t="shared" si="21"/>
        <v>0</v>
      </c>
      <c r="AL257" s="110">
        <f t="shared" si="22"/>
        <v>0</v>
      </c>
      <c r="AN257" s="110">
        <f t="shared" si="23"/>
        <v>0</v>
      </c>
    </row>
    <row r="258" spans="1:40">
      <c r="A258" s="12"/>
      <c r="B258" s="12"/>
      <c r="C258" s="128" t="s">
        <v>133</v>
      </c>
      <c r="D258" s="305" t="str">
        <f t="shared" si="16"/>
        <v/>
      </c>
      <c r="E258" s="305"/>
      <c r="F258" s="305"/>
      <c r="G258" s="305"/>
      <c r="H258" s="305"/>
      <c r="I258" s="305"/>
      <c r="J258" s="305"/>
      <c r="K258" s="304"/>
      <c r="L258" s="304"/>
      <c r="M258" s="304"/>
      <c r="N258" s="304"/>
      <c r="O258" s="304"/>
      <c r="P258" s="304"/>
      <c r="Q258" s="304"/>
      <c r="R258" s="304"/>
      <c r="S258" s="304"/>
      <c r="T258" s="304"/>
      <c r="U258" s="304"/>
      <c r="V258" s="304"/>
      <c r="W258" s="304"/>
      <c r="X258" s="304"/>
      <c r="Y258" s="304"/>
      <c r="Z258" s="304"/>
      <c r="AA258" s="304"/>
      <c r="AB258" s="304"/>
      <c r="AC258" s="304"/>
      <c r="AD258" s="304"/>
      <c r="AG258" s="87">
        <f t="shared" si="17"/>
        <v>0</v>
      </c>
      <c r="AH258" s="87">
        <f t="shared" si="18"/>
        <v>0</v>
      </c>
      <c r="AI258" s="87">
        <f t="shared" si="19"/>
        <v>0</v>
      </c>
      <c r="AJ258" s="87">
        <f t="shared" si="20"/>
        <v>0</v>
      </c>
      <c r="AK258" s="110">
        <f t="shared" si="21"/>
        <v>0</v>
      </c>
      <c r="AL258" s="110">
        <f t="shared" si="22"/>
        <v>0</v>
      </c>
      <c r="AN258" s="110">
        <f t="shared" si="23"/>
        <v>0</v>
      </c>
    </row>
    <row r="259" spans="1:40">
      <c r="A259" s="12"/>
      <c r="B259" s="12"/>
      <c r="C259" s="128" t="s">
        <v>134</v>
      </c>
      <c r="D259" s="305" t="str">
        <f t="shared" si="16"/>
        <v/>
      </c>
      <c r="E259" s="305"/>
      <c r="F259" s="305"/>
      <c r="G259" s="305"/>
      <c r="H259" s="305"/>
      <c r="I259" s="305"/>
      <c r="J259" s="305"/>
      <c r="K259" s="304"/>
      <c r="L259" s="304"/>
      <c r="M259" s="304"/>
      <c r="N259" s="304"/>
      <c r="O259" s="304"/>
      <c r="P259" s="304"/>
      <c r="Q259" s="304"/>
      <c r="R259" s="304"/>
      <c r="S259" s="304"/>
      <c r="T259" s="304"/>
      <c r="U259" s="304"/>
      <c r="V259" s="304"/>
      <c r="W259" s="304"/>
      <c r="X259" s="304"/>
      <c r="Y259" s="304"/>
      <c r="Z259" s="304"/>
      <c r="AA259" s="304"/>
      <c r="AB259" s="304"/>
      <c r="AC259" s="304"/>
      <c r="AD259" s="304"/>
      <c r="AG259" s="87">
        <f t="shared" si="17"/>
        <v>0</v>
      </c>
      <c r="AH259" s="87">
        <f t="shared" si="18"/>
        <v>0</v>
      </c>
      <c r="AI259" s="87">
        <f t="shared" si="19"/>
        <v>0</v>
      </c>
      <c r="AJ259" s="87">
        <f t="shared" si="20"/>
        <v>0</v>
      </c>
      <c r="AK259" s="110">
        <f t="shared" si="21"/>
        <v>0</v>
      </c>
      <c r="AL259" s="110">
        <f t="shared" si="22"/>
        <v>0</v>
      </c>
      <c r="AN259" s="110">
        <f t="shared" si="23"/>
        <v>0</v>
      </c>
    </row>
    <row r="260" spans="1:40">
      <c r="A260" s="12"/>
      <c r="B260" s="12"/>
      <c r="C260" s="128" t="s">
        <v>135</v>
      </c>
      <c r="D260" s="305" t="str">
        <f t="shared" si="16"/>
        <v/>
      </c>
      <c r="E260" s="305"/>
      <c r="F260" s="305"/>
      <c r="G260" s="305"/>
      <c r="H260" s="305"/>
      <c r="I260" s="305"/>
      <c r="J260" s="305"/>
      <c r="K260" s="304"/>
      <c r="L260" s="304"/>
      <c r="M260" s="304"/>
      <c r="N260" s="304"/>
      <c r="O260" s="304"/>
      <c r="P260" s="304"/>
      <c r="Q260" s="304"/>
      <c r="R260" s="304"/>
      <c r="S260" s="304"/>
      <c r="T260" s="304"/>
      <c r="U260" s="304"/>
      <c r="V260" s="304"/>
      <c r="W260" s="304"/>
      <c r="X260" s="304"/>
      <c r="Y260" s="304"/>
      <c r="Z260" s="304"/>
      <c r="AA260" s="304"/>
      <c r="AB260" s="304"/>
      <c r="AC260" s="304"/>
      <c r="AD260" s="304"/>
      <c r="AG260" s="87">
        <f t="shared" si="17"/>
        <v>0</v>
      </c>
      <c r="AH260" s="87">
        <f t="shared" si="18"/>
        <v>0</v>
      </c>
      <c r="AI260" s="87">
        <f t="shared" si="19"/>
        <v>0</v>
      </c>
      <c r="AJ260" s="87">
        <f t="shared" si="20"/>
        <v>0</v>
      </c>
      <c r="AK260" s="110">
        <f t="shared" si="21"/>
        <v>0</v>
      </c>
      <c r="AL260" s="110">
        <f t="shared" si="22"/>
        <v>0</v>
      </c>
      <c r="AN260" s="110">
        <f t="shared" si="23"/>
        <v>0</v>
      </c>
    </row>
    <row r="261" spans="1:40">
      <c r="A261" s="12"/>
      <c r="B261" s="12"/>
      <c r="C261" s="128" t="s">
        <v>136</v>
      </c>
      <c r="D261" s="305" t="str">
        <f t="shared" si="16"/>
        <v/>
      </c>
      <c r="E261" s="305"/>
      <c r="F261" s="305"/>
      <c r="G261" s="305"/>
      <c r="H261" s="305"/>
      <c r="I261" s="305"/>
      <c r="J261" s="305"/>
      <c r="K261" s="304"/>
      <c r="L261" s="304"/>
      <c r="M261" s="304"/>
      <c r="N261" s="304"/>
      <c r="O261" s="304"/>
      <c r="P261" s="304"/>
      <c r="Q261" s="304"/>
      <c r="R261" s="304"/>
      <c r="S261" s="304"/>
      <c r="T261" s="304"/>
      <c r="U261" s="304"/>
      <c r="V261" s="304"/>
      <c r="W261" s="304"/>
      <c r="X261" s="304"/>
      <c r="Y261" s="304"/>
      <c r="Z261" s="304"/>
      <c r="AA261" s="304"/>
      <c r="AB261" s="304"/>
      <c r="AC261" s="304"/>
      <c r="AD261" s="304"/>
      <c r="AG261" s="87">
        <f t="shared" si="17"/>
        <v>0</v>
      </c>
      <c r="AH261" s="87">
        <f t="shared" si="18"/>
        <v>0</v>
      </c>
      <c r="AI261" s="87">
        <f t="shared" si="19"/>
        <v>0</v>
      </c>
      <c r="AJ261" s="87">
        <f t="shared" si="20"/>
        <v>0</v>
      </c>
      <c r="AK261" s="110">
        <f t="shared" si="21"/>
        <v>0</v>
      </c>
      <c r="AL261" s="110">
        <f t="shared" si="22"/>
        <v>0</v>
      </c>
      <c r="AN261" s="110">
        <f t="shared" si="23"/>
        <v>0</v>
      </c>
    </row>
    <row r="262" spans="1:40">
      <c r="A262" s="12"/>
      <c r="B262" s="12"/>
      <c r="C262" s="128" t="s">
        <v>137</v>
      </c>
      <c r="D262" s="305" t="str">
        <f t="shared" si="16"/>
        <v/>
      </c>
      <c r="E262" s="305"/>
      <c r="F262" s="305"/>
      <c r="G262" s="305"/>
      <c r="H262" s="305"/>
      <c r="I262" s="305"/>
      <c r="J262" s="305"/>
      <c r="K262" s="304"/>
      <c r="L262" s="304"/>
      <c r="M262" s="304"/>
      <c r="N262" s="304"/>
      <c r="O262" s="304"/>
      <c r="P262" s="304"/>
      <c r="Q262" s="304"/>
      <c r="R262" s="304"/>
      <c r="S262" s="304"/>
      <c r="T262" s="304"/>
      <c r="U262" s="304"/>
      <c r="V262" s="304"/>
      <c r="W262" s="304"/>
      <c r="X262" s="304"/>
      <c r="Y262" s="304"/>
      <c r="Z262" s="304"/>
      <c r="AA262" s="304"/>
      <c r="AB262" s="304"/>
      <c r="AC262" s="304"/>
      <c r="AD262" s="304"/>
      <c r="AG262" s="87">
        <f t="shared" si="17"/>
        <v>0</v>
      </c>
      <c r="AH262" s="87">
        <f t="shared" si="18"/>
        <v>0</v>
      </c>
      <c r="AI262" s="87">
        <f t="shared" si="19"/>
        <v>0</v>
      </c>
      <c r="AJ262" s="87">
        <f t="shared" si="20"/>
        <v>0</v>
      </c>
      <c r="AK262" s="110">
        <f t="shared" si="21"/>
        <v>0</v>
      </c>
      <c r="AL262" s="110">
        <f t="shared" si="22"/>
        <v>0</v>
      </c>
      <c r="AN262" s="110">
        <f t="shared" si="23"/>
        <v>0</v>
      </c>
    </row>
    <row r="263" spans="1:40">
      <c r="A263" s="12"/>
      <c r="B263" s="12"/>
      <c r="C263" s="128" t="s">
        <v>138</v>
      </c>
      <c r="D263" s="305" t="str">
        <f t="shared" si="16"/>
        <v/>
      </c>
      <c r="E263" s="305"/>
      <c r="F263" s="305"/>
      <c r="G263" s="305"/>
      <c r="H263" s="305"/>
      <c r="I263" s="305"/>
      <c r="J263" s="305"/>
      <c r="K263" s="304"/>
      <c r="L263" s="304"/>
      <c r="M263" s="304"/>
      <c r="N263" s="304"/>
      <c r="O263" s="304"/>
      <c r="P263" s="304"/>
      <c r="Q263" s="304"/>
      <c r="R263" s="304"/>
      <c r="S263" s="304"/>
      <c r="T263" s="304"/>
      <c r="U263" s="304"/>
      <c r="V263" s="304"/>
      <c r="W263" s="304"/>
      <c r="X263" s="304"/>
      <c r="Y263" s="304"/>
      <c r="Z263" s="304"/>
      <c r="AA263" s="304"/>
      <c r="AB263" s="304"/>
      <c r="AC263" s="304"/>
      <c r="AD263" s="304"/>
      <c r="AG263" s="87">
        <f t="shared" si="17"/>
        <v>0</v>
      </c>
      <c r="AH263" s="87">
        <f t="shared" si="18"/>
        <v>0</v>
      </c>
      <c r="AI263" s="87">
        <f t="shared" si="19"/>
        <v>0</v>
      </c>
      <c r="AJ263" s="87">
        <f t="shared" si="20"/>
        <v>0</v>
      </c>
      <c r="AK263" s="110">
        <f t="shared" si="21"/>
        <v>0</v>
      </c>
      <c r="AL263" s="110">
        <f t="shared" si="22"/>
        <v>0</v>
      </c>
      <c r="AN263" s="110">
        <f t="shared" si="23"/>
        <v>0</v>
      </c>
    </row>
    <row r="264" spans="1:40">
      <c r="A264" s="12"/>
      <c r="B264" s="12"/>
      <c r="C264" s="128" t="s">
        <v>139</v>
      </c>
      <c r="D264" s="305" t="str">
        <f t="shared" si="16"/>
        <v/>
      </c>
      <c r="E264" s="305"/>
      <c r="F264" s="305"/>
      <c r="G264" s="305"/>
      <c r="H264" s="305"/>
      <c r="I264" s="305"/>
      <c r="J264" s="305"/>
      <c r="K264" s="304"/>
      <c r="L264" s="304"/>
      <c r="M264" s="304"/>
      <c r="N264" s="304"/>
      <c r="O264" s="304"/>
      <c r="P264" s="304"/>
      <c r="Q264" s="304"/>
      <c r="R264" s="304"/>
      <c r="S264" s="304"/>
      <c r="T264" s="304"/>
      <c r="U264" s="304"/>
      <c r="V264" s="304"/>
      <c r="W264" s="304"/>
      <c r="X264" s="304"/>
      <c r="Y264" s="304"/>
      <c r="Z264" s="304"/>
      <c r="AA264" s="304"/>
      <c r="AB264" s="304"/>
      <c r="AC264" s="304"/>
      <c r="AD264" s="304"/>
      <c r="AG264" s="87">
        <f t="shared" si="17"/>
        <v>0</v>
      </c>
      <c r="AH264" s="87">
        <f t="shared" si="18"/>
        <v>0</v>
      </c>
      <c r="AI264" s="87">
        <f t="shared" si="19"/>
        <v>0</v>
      </c>
      <c r="AJ264" s="87">
        <f t="shared" si="20"/>
        <v>0</v>
      </c>
      <c r="AK264" s="110">
        <f t="shared" si="21"/>
        <v>0</v>
      </c>
      <c r="AL264" s="110">
        <f t="shared" si="22"/>
        <v>0</v>
      </c>
      <c r="AN264" s="110">
        <f t="shared" si="23"/>
        <v>0</v>
      </c>
    </row>
    <row r="265" spans="1:40">
      <c r="A265" s="12"/>
      <c r="B265" s="12"/>
      <c r="C265" s="128" t="s">
        <v>140</v>
      </c>
      <c r="D265" s="305" t="str">
        <f t="shared" si="16"/>
        <v/>
      </c>
      <c r="E265" s="305"/>
      <c r="F265" s="305"/>
      <c r="G265" s="305"/>
      <c r="H265" s="305"/>
      <c r="I265" s="305"/>
      <c r="J265" s="305"/>
      <c r="K265" s="304"/>
      <c r="L265" s="304"/>
      <c r="M265" s="304"/>
      <c r="N265" s="304"/>
      <c r="O265" s="304"/>
      <c r="P265" s="304"/>
      <c r="Q265" s="304"/>
      <c r="R265" s="304"/>
      <c r="S265" s="304"/>
      <c r="T265" s="304"/>
      <c r="U265" s="304"/>
      <c r="V265" s="304"/>
      <c r="W265" s="304"/>
      <c r="X265" s="304"/>
      <c r="Y265" s="304"/>
      <c r="Z265" s="304"/>
      <c r="AA265" s="304"/>
      <c r="AB265" s="304"/>
      <c r="AC265" s="304"/>
      <c r="AD265" s="304"/>
      <c r="AG265" s="87">
        <f t="shared" si="17"/>
        <v>0</v>
      </c>
      <c r="AH265" s="87">
        <f t="shared" si="18"/>
        <v>0</v>
      </c>
      <c r="AI265" s="87">
        <f t="shared" si="19"/>
        <v>0</v>
      </c>
      <c r="AJ265" s="87">
        <f t="shared" si="20"/>
        <v>0</v>
      </c>
      <c r="AK265" s="110">
        <f t="shared" si="21"/>
        <v>0</v>
      </c>
      <c r="AL265" s="110">
        <f t="shared" si="22"/>
        <v>0</v>
      </c>
      <c r="AN265" s="110">
        <f t="shared" si="23"/>
        <v>0</v>
      </c>
    </row>
    <row r="266" spans="1:40">
      <c r="A266" s="12"/>
      <c r="B266" s="12"/>
      <c r="C266" s="128" t="s">
        <v>141</v>
      </c>
      <c r="D266" s="305" t="str">
        <f t="shared" si="16"/>
        <v/>
      </c>
      <c r="E266" s="305"/>
      <c r="F266" s="305"/>
      <c r="G266" s="305"/>
      <c r="H266" s="305"/>
      <c r="I266" s="305"/>
      <c r="J266" s="305"/>
      <c r="K266" s="304"/>
      <c r="L266" s="304"/>
      <c r="M266" s="304"/>
      <c r="N266" s="304"/>
      <c r="O266" s="304"/>
      <c r="P266" s="304"/>
      <c r="Q266" s="304"/>
      <c r="R266" s="304"/>
      <c r="S266" s="304"/>
      <c r="T266" s="304"/>
      <c r="U266" s="304"/>
      <c r="V266" s="304"/>
      <c r="W266" s="304"/>
      <c r="X266" s="304"/>
      <c r="Y266" s="304"/>
      <c r="Z266" s="304"/>
      <c r="AA266" s="304"/>
      <c r="AB266" s="304"/>
      <c r="AC266" s="304"/>
      <c r="AD266" s="304"/>
      <c r="AG266" s="87">
        <f t="shared" si="17"/>
        <v>0</v>
      </c>
      <c r="AH266" s="87">
        <f t="shared" si="18"/>
        <v>0</v>
      </c>
      <c r="AI266" s="87">
        <f t="shared" si="19"/>
        <v>0</v>
      </c>
      <c r="AJ266" s="87">
        <f t="shared" si="20"/>
        <v>0</v>
      </c>
      <c r="AK266" s="110">
        <f t="shared" si="21"/>
        <v>0</v>
      </c>
      <c r="AL266" s="110">
        <f t="shared" si="22"/>
        <v>0</v>
      </c>
      <c r="AN266" s="110">
        <f t="shared" si="23"/>
        <v>0</v>
      </c>
    </row>
    <row r="267" spans="1:40">
      <c r="A267" s="12"/>
      <c r="B267" s="12"/>
      <c r="C267" s="128" t="s">
        <v>142</v>
      </c>
      <c r="D267" s="305" t="str">
        <f t="shared" si="16"/>
        <v/>
      </c>
      <c r="E267" s="305"/>
      <c r="F267" s="305"/>
      <c r="G267" s="305"/>
      <c r="H267" s="305"/>
      <c r="I267" s="305"/>
      <c r="J267" s="305"/>
      <c r="K267" s="304"/>
      <c r="L267" s="304"/>
      <c r="M267" s="304"/>
      <c r="N267" s="304"/>
      <c r="O267" s="304"/>
      <c r="P267" s="304"/>
      <c r="Q267" s="304"/>
      <c r="R267" s="304"/>
      <c r="S267" s="304"/>
      <c r="T267" s="304"/>
      <c r="U267" s="304"/>
      <c r="V267" s="304"/>
      <c r="W267" s="304"/>
      <c r="X267" s="304"/>
      <c r="Y267" s="304"/>
      <c r="Z267" s="304"/>
      <c r="AA267" s="304"/>
      <c r="AB267" s="304"/>
      <c r="AC267" s="304"/>
      <c r="AD267" s="304"/>
      <c r="AG267" s="87">
        <f t="shared" si="17"/>
        <v>0</v>
      </c>
      <c r="AH267" s="87">
        <f t="shared" si="18"/>
        <v>0</v>
      </c>
      <c r="AI267" s="87">
        <f t="shared" si="19"/>
        <v>0</v>
      </c>
      <c r="AJ267" s="87">
        <f t="shared" si="20"/>
        <v>0</v>
      </c>
      <c r="AK267" s="110">
        <f t="shared" si="21"/>
        <v>0</v>
      </c>
      <c r="AL267" s="110">
        <f t="shared" si="22"/>
        <v>0</v>
      </c>
      <c r="AN267" s="110">
        <f t="shared" si="23"/>
        <v>0</v>
      </c>
    </row>
    <row r="268" spans="1:40">
      <c r="A268" s="12"/>
      <c r="B268" s="12"/>
      <c r="C268" s="128" t="s">
        <v>143</v>
      </c>
      <c r="D268" s="305" t="str">
        <f t="shared" si="16"/>
        <v/>
      </c>
      <c r="E268" s="305"/>
      <c r="F268" s="305"/>
      <c r="G268" s="305"/>
      <c r="H268" s="305"/>
      <c r="I268" s="305"/>
      <c r="J268" s="305"/>
      <c r="K268" s="304"/>
      <c r="L268" s="304"/>
      <c r="M268" s="304"/>
      <c r="N268" s="304"/>
      <c r="O268" s="304"/>
      <c r="P268" s="304"/>
      <c r="Q268" s="304"/>
      <c r="R268" s="304"/>
      <c r="S268" s="304"/>
      <c r="T268" s="304"/>
      <c r="U268" s="304"/>
      <c r="V268" s="304"/>
      <c r="W268" s="304"/>
      <c r="X268" s="304"/>
      <c r="Y268" s="304"/>
      <c r="Z268" s="304"/>
      <c r="AA268" s="304"/>
      <c r="AB268" s="304"/>
      <c r="AC268" s="304"/>
      <c r="AD268" s="304"/>
      <c r="AG268" s="87">
        <f t="shared" si="17"/>
        <v>0</v>
      </c>
      <c r="AH268" s="87">
        <f t="shared" si="18"/>
        <v>0</v>
      </c>
      <c r="AI268" s="87">
        <f t="shared" si="19"/>
        <v>0</v>
      </c>
      <c r="AJ268" s="87">
        <f t="shared" si="20"/>
        <v>0</v>
      </c>
      <c r="AK268" s="110">
        <f t="shared" si="21"/>
        <v>0</v>
      </c>
      <c r="AL268" s="110">
        <f t="shared" si="22"/>
        <v>0</v>
      </c>
      <c r="AN268" s="110">
        <f t="shared" si="23"/>
        <v>0</v>
      </c>
    </row>
    <row r="269" spans="1:40">
      <c r="A269" s="12"/>
      <c r="B269" s="12"/>
      <c r="C269" s="128" t="s">
        <v>144</v>
      </c>
      <c r="D269" s="305" t="str">
        <f t="shared" si="16"/>
        <v/>
      </c>
      <c r="E269" s="305"/>
      <c r="F269" s="305"/>
      <c r="G269" s="305"/>
      <c r="H269" s="305"/>
      <c r="I269" s="305"/>
      <c r="J269" s="305"/>
      <c r="K269" s="304"/>
      <c r="L269" s="304"/>
      <c r="M269" s="304"/>
      <c r="N269" s="304"/>
      <c r="O269" s="304"/>
      <c r="P269" s="304"/>
      <c r="Q269" s="304"/>
      <c r="R269" s="304"/>
      <c r="S269" s="304"/>
      <c r="T269" s="304"/>
      <c r="U269" s="304"/>
      <c r="V269" s="304"/>
      <c r="W269" s="304"/>
      <c r="X269" s="304"/>
      <c r="Y269" s="304"/>
      <c r="Z269" s="304"/>
      <c r="AA269" s="304"/>
      <c r="AB269" s="304"/>
      <c r="AC269" s="304"/>
      <c r="AD269" s="304"/>
      <c r="AG269" s="87">
        <f t="shared" si="17"/>
        <v>0</v>
      </c>
      <c r="AH269" s="87">
        <f t="shared" si="18"/>
        <v>0</v>
      </c>
      <c r="AI269" s="87">
        <f t="shared" si="19"/>
        <v>0</v>
      </c>
      <c r="AJ269" s="87">
        <f t="shared" si="20"/>
        <v>0</v>
      </c>
      <c r="AK269" s="110">
        <f t="shared" si="21"/>
        <v>0</v>
      </c>
      <c r="AL269" s="110">
        <f t="shared" si="22"/>
        <v>0</v>
      </c>
      <c r="AN269" s="110">
        <f t="shared" si="23"/>
        <v>0</v>
      </c>
    </row>
    <row r="270" spans="1:40">
      <c r="A270" s="12"/>
      <c r="B270" s="12"/>
      <c r="C270" s="128" t="s">
        <v>145</v>
      </c>
      <c r="D270" s="305" t="str">
        <f t="shared" si="16"/>
        <v/>
      </c>
      <c r="E270" s="305"/>
      <c r="F270" s="305"/>
      <c r="G270" s="305"/>
      <c r="H270" s="305"/>
      <c r="I270" s="305"/>
      <c r="J270" s="305"/>
      <c r="K270" s="304"/>
      <c r="L270" s="304"/>
      <c r="M270" s="304"/>
      <c r="N270" s="304"/>
      <c r="O270" s="304"/>
      <c r="P270" s="304"/>
      <c r="Q270" s="304"/>
      <c r="R270" s="304"/>
      <c r="S270" s="304"/>
      <c r="T270" s="304"/>
      <c r="U270" s="304"/>
      <c r="V270" s="304"/>
      <c r="W270" s="304"/>
      <c r="X270" s="304"/>
      <c r="Y270" s="304"/>
      <c r="Z270" s="304"/>
      <c r="AA270" s="304"/>
      <c r="AB270" s="304"/>
      <c r="AC270" s="304"/>
      <c r="AD270" s="304"/>
      <c r="AG270" s="87">
        <f t="shared" si="17"/>
        <v>0</v>
      </c>
      <c r="AH270" s="87">
        <f t="shared" si="18"/>
        <v>0</v>
      </c>
      <c r="AI270" s="87">
        <f t="shared" si="19"/>
        <v>0</v>
      </c>
      <c r="AJ270" s="87">
        <f t="shared" si="20"/>
        <v>0</v>
      </c>
      <c r="AK270" s="110">
        <f t="shared" si="21"/>
        <v>0</v>
      </c>
      <c r="AL270" s="110">
        <f t="shared" si="22"/>
        <v>0</v>
      </c>
      <c r="AN270" s="110">
        <f t="shared" si="23"/>
        <v>0</v>
      </c>
    </row>
    <row r="271" spans="1:40">
      <c r="A271" s="12"/>
      <c r="B271" s="12"/>
      <c r="C271" s="128" t="s">
        <v>146</v>
      </c>
      <c r="D271" s="305" t="str">
        <f t="shared" si="16"/>
        <v/>
      </c>
      <c r="E271" s="305"/>
      <c r="F271" s="305"/>
      <c r="G271" s="305"/>
      <c r="H271" s="305"/>
      <c r="I271" s="305"/>
      <c r="J271" s="305"/>
      <c r="K271" s="304"/>
      <c r="L271" s="304"/>
      <c r="M271" s="304"/>
      <c r="N271" s="304"/>
      <c r="O271" s="304"/>
      <c r="P271" s="304"/>
      <c r="Q271" s="304"/>
      <c r="R271" s="304"/>
      <c r="S271" s="304"/>
      <c r="T271" s="304"/>
      <c r="U271" s="304"/>
      <c r="V271" s="304"/>
      <c r="W271" s="304"/>
      <c r="X271" s="304"/>
      <c r="Y271" s="304"/>
      <c r="Z271" s="304"/>
      <c r="AA271" s="304"/>
      <c r="AB271" s="304"/>
      <c r="AC271" s="304"/>
      <c r="AD271" s="304"/>
      <c r="AG271" s="87">
        <f t="shared" si="17"/>
        <v>0</v>
      </c>
      <c r="AH271" s="87">
        <f t="shared" si="18"/>
        <v>0</v>
      </c>
      <c r="AI271" s="87">
        <f t="shared" si="19"/>
        <v>0</v>
      </c>
      <c r="AJ271" s="87">
        <f t="shared" si="20"/>
        <v>0</v>
      </c>
      <c r="AK271" s="110">
        <f t="shared" si="21"/>
        <v>0</v>
      </c>
      <c r="AL271" s="110">
        <f t="shared" si="22"/>
        <v>0</v>
      </c>
      <c r="AN271" s="110">
        <f t="shared" si="23"/>
        <v>0</v>
      </c>
    </row>
    <row r="272" spans="1:40">
      <c r="A272" s="12"/>
      <c r="B272" s="12"/>
      <c r="C272" s="128" t="s">
        <v>147</v>
      </c>
      <c r="D272" s="305" t="str">
        <f t="shared" si="16"/>
        <v/>
      </c>
      <c r="E272" s="305"/>
      <c r="F272" s="305"/>
      <c r="G272" s="305"/>
      <c r="H272" s="305"/>
      <c r="I272" s="305"/>
      <c r="J272" s="305"/>
      <c r="K272" s="304"/>
      <c r="L272" s="304"/>
      <c r="M272" s="304"/>
      <c r="N272" s="304"/>
      <c r="O272" s="304"/>
      <c r="P272" s="304"/>
      <c r="Q272" s="304"/>
      <c r="R272" s="304"/>
      <c r="S272" s="304"/>
      <c r="T272" s="304"/>
      <c r="U272" s="304"/>
      <c r="V272" s="304"/>
      <c r="W272" s="304"/>
      <c r="X272" s="304"/>
      <c r="Y272" s="304"/>
      <c r="Z272" s="304"/>
      <c r="AA272" s="304"/>
      <c r="AB272" s="304"/>
      <c r="AC272" s="304"/>
      <c r="AD272" s="304"/>
      <c r="AG272" s="87">
        <f t="shared" si="17"/>
        <v>0</v>
      </c>
      <c r="AH272" s="87">
        <f t="shared" si="18"/>
        <v>0</v>
      </c>
      <c r="AI272" s="87">
        <f t="shared" si="19"/>
        <v>0</v>
      </c>
      <c r="AJ272" s="87">
        <f t="shared" si="20"/>
        <v>0</v>
      </c>
      <c r="AK272" s="110">
        <f t="shared" si="21"/>
        <v>0</v>
      </c>
      <c r="AL272" s="110">
        <f t="shared" si="22"/>
        <v>0</v>
      </c>
      <c r="AN272" s="110">
        <f t="shared" si="23"/>
        <v>0</v>
      </c>
    </row>
    <row r="273" spans="1:40">
      <c r="A273" s="12"/>
      <c r="B273" s="12"/>
      <c r="C273" s="128" t="s">
        <v>148</v>
      </c>
      <c r="D273" s="305" t="str">
        <f t="shared" si="16"/>
        <v/>
      </c>
      <c r="E273" s="305"/>
      <c r="F273" s="305"/>
      <c r="G273" s="305"/>
      <c r="H273" s="305"/>
      <c r="I273" s="305"/>
      <c r="J273" s="305"/>
      <c r="K273" s="304"/>
      <c r="L273" s="304"/>
      <c r="M273" s="304"/>
      <c r="N273" s="304"/>
      <c r="O273" s="304"/>
      <c r="P273" s="304"/>
      <c r="Q273" s="304"/>
      <c r="R273" s="304"/>
      <c r="S273" s="304"/>
      <c r="T273" s="304"/>
      <c r="U273" s="304"/>
      <c r="V273" s="304"/>
      <c r="W273" s="304"/>
      <c r="X273" s="304"/>
      <c r="Y273" s="304"/>
      <c r="Z273" s="304"/>
      <c r="AA273" s="304"/>
      <c r="AB273" s="304"/>
      <c r="AC273" s="304"/>
      <c r="AD273" s="304"/>
      <c r="AG273" s="87">
        <f t="shared" si="17"/>
        <v>0</v>
      </c>
      <c r="AH273" s="87">
        <f t="shared" si="18"/>
        <v>0</v>
      </c>
      <c r="AI273" s="87">
        <f t="shared" si="19"/>
        <v>0</v>
      </c>
      <c r="AJ273" s="87">
        <f t="shared" si="20"/>
        <v>0</v>
      </c>
      <c r="AK273" s="110">
        <f t="shared" si="21"/>
        <v>0</v>
      </c>
      <c r="AL273" s="110">
        <f t="shared" si="22"/>
        <v>0</v>
      </c>
      <c r="AN273" s="110">
        <f t="shared" si="23"/>
        <v>0</v>
      </c>
    </row>
    <row r="274" spans="1:40">
      <c r="A274" s="12"/>
      <c r="B274" s="12"/>
      <c r="C274" s="128" t="s">
        <v>149</v>
      </c>
      <c r="D274" s="305" t="str">
        <f t="shared" si="16"/>
        <v/>
      </c>
      <c r="E274" s="305"/>
      <c r="F274" s="305"/>
      <c r="G274" s="305"/>
      <c r="H274" s="305"/>
      <c r="I274" s="305"/>
      <c r="J274" s="305"/>
      <c r="K274" s="304"/>
      <c r="L274" s="304"/>
      <c r="M274" s="304"/>
      <c r="N274" s="304"/>
      <c r="O274" s="304"/>
      <c r="P274" s="304"/>
      <c r="Q274" s="304"/>
      <c r="R274" s="304"/>
      <c r="S274" s="304"/>
      <c r="T274" s="304"/>
      <c r="U274" s="304"/>
      <c r="V274" s="304"/>
      <c r="W274" s="304"/>
      <c r="X274" s="304"/>
      <c r="Y274" s="304"/>
      <c r="Z274" s="304"/>
      <c r="AA274" s="304"/>
      <c r="AB274" s="304"/>
      <c r="AC274" s="304"/>
      <c r="AD274" s="304"/>
      <c r="AG274" s="87">
        <f t="shared" si="17"/>
        <v>0</v>
      </c>
      <c r="AH274" s="87">
        <f t="shared" si="18"/>
        <v>0</v>
      </c>
      <c r="AI274" s="87">
        <f t="shared" si="19"/>
        <v>0</v>
      </c>
      <c r="AJ274" s="87">
        <f t="shared" si="20"/>
        <v>0</v>
      </c>
      <c r="AK274" s="110">
        <f t="shared" si="21"/>
        <v>0</v>
      </c>
      <c r="AL274" s="110">
        <f t="shared" si="22"/>
        <v>0</v>
      </c>
      <c r="AN274" s="110">
        <f t="shared" si="23"/>
        <v>0</v>
      </c>
    </row>
    <row r="275" spans="1:40">
      <c r="A275" s="12"/>
      <c r="B275" s="12"/>
      <c r="C275" s="128" t="s">
        <v>150</v>
      </c>
      <c r="D275" s="305" t="str">
        <f t="shared" si="16"/>
        <v/>
      </c>
      <c r="E275" s="305"/>
      <c r="F275" s="305"/>
      <c r="G275" s="305"/>
      <c r="H275" s="305"/>
      <c r="I275" s="305"/>
      <c r="J275" s="305"/>
      <c r="K275" s="304"/>
      <c r="L275" s="304"/>
      <c r="M275" s="304"/>
      <c r="N275" s="304"/>
      <c r="O275" s="304"/>
      <c r="P275" s="304"/>
      <c r="Q275" s="304"/>
      <c r="R275" s="304"/>
      <c r="S275" s="304"/>
      <c r="T275" s="304"/>
      <c r="U275" s="304"/>
      <c r="V275" s="304"/>
      <c r="W275" s="304"/>
      <c r="X275" s="304"/>
      <c r="Y275" s="304"/>
      <c r="Z275" s="304"/>
      <c r="AA275" s="304"/>
      <c r="AB275" s="304"/>
      <c r="AC275" s="304"/>
      <c r="AD275" s="304"/>
      <c r="AG275" s="87">
        <f t="shared" si="17"/>
        <v>0</v>
      </c>
      <c r="AH275" s="87">
        <f t="shared" si="18"/>
        <v>0</v>
      </c>
      <c r="AI275" s="87">
        <f t="shared" si="19"/>
        <v>0</v>
      </c>
      <c r="AJ275" s="87">
        <f t="shared" si="20"/>
        <v>0</v>
      </c>
      <c r="AK275" s="110">
        <f t="shared" si="21"/>
        <v>0</v>
      </c>
      <c r="AL275" s="110">
        <f t="shared" si="22"/>
        <v>0</v>
      </c>
      <c r="AN275" s="110">
        <f t="shared" si="23"/>
        <v>0</v>
      </c>
    </row>
    <row r="276" spans="1:40">
      <c r="A276" s="12"/>
      <c r="B276" s="12"/>
      <c r="C276" s="128" t="s">
        <v>151</v>
      </c>
      <c r="D276" s="305" t="str">
        <f t="shared" si="16"/>
        <v/>
      </c>
      <c r="E276" s="305"/>
      <c r="F276" s="305"/>
      <c r="G276" s="305"/>
      <c r="H276" s="305"/>
      <c r="I276" s="305"/>
      <c r="J276" s="305"/>
      <c r="K276" s="304"/>
      <c r="L276" s="304"/>
      <c r="M276" s="304"/>
      <c r="N276" s="304"/>
      <c r="O276" s="304"/>
      <c r="P276" s="304"/>
      <c r="Q276" s="304"/>
      <c r="R276" s="304"/>
      <c r="S276" s="304"/>
      <c r="T276" s="304"/>
      <c r="U276" s="304"/>
      <c r="V276" s="304"/>
      <c r="W276" s="304"/>
      <c r="X276" s="304"/>
      <c r="Y276" s="304"/>
      <c r="Z276" s="304"/>
      <c r="AA276" s="304"/>
      <c r="AB276" s="304"/>
      <c r="AC276" s="304"/>
      <c r="AD276" s="304"/>
      <c r="AG276" s="87">
        <f t="shared" si="17"/>
        <v>0</v>
      </c>
      <c r="AH276" s="87">
        <f t="shared" si="18"/>
        <v>0</v>
      </c>
      <c r="AI276" s="87">
        <f t="shared" si="19"/>
        <v>0</v>
      </c>
      <c r="AJ276" s="87">
        <f t="shared" si="20"/>
        <v>0</v>
      </c>
      <c r="AK276" s="110">
        <f t="shared" si="21"/>
        <v>0</v>
      </c>
      <c r="AL276" s="110">
        <f t="shared" si="22"/>
        <v>0</v>
      </c>
      <c r="AN276" s="110">
        <f t="shared" si="23"/>
        <v>0</v>
      </c>
    </row>
    <row r="277" spans="1:40">
      <c r="A277" s="12"/>
      <c r="B277" s="12"/>
      <c r="C277" s="128" t="s">
        <v>152</v>
      </c>
      <c r="D277" s="305" t="str">
        <f t="shared" si="16"/>
        <v/>
      </c>
      <c r="E277" s="305"/>
      <c r="F277" s="305"/>
      <c r="G277" s="305"/>
      <c r="H277" s="305"/>
      <c r="I277" s="305"/>
      <c r="J277" s="305"/>
      <c r="K277" s="304"/>
      <c r="L277" s="304"/>
      <c r="M277" s="304"/>
      <c r="N277" s="304"/>
      <c r="O277" s="304"/>
      <c r="P277" s="304"/>
      <c r="Q277" s="304"/>
      <c r="R277" s="304"/>
      <c r="S277" s="304"/>
      <c r="T277" s="304"/>
      <c r="U277" s="304"/>
      <c r="V277" s="304"/>
      <c r="W277" s="304"/>
      <c r="X277" s="304"/>
      <c r="Y277" s="304"/>
      <c r="Z277" s="304"/>
      <c r="AA277" s="304"/>
      <c r="AB277" s="304"/>
      <c r="AC277" s="304"/>
      <c r="AD277" s="304"/>
      <c r="AG277" s="87">
        <f t="shared" si="17"/>
        <v>0</v>
      </c>
      <c r="AH277" s="87">
        <f t="shared" si="18"/>
        <v>0</v>
      </c>
      <c r="AI277" s="87">
        <f t="shared" si="19"/>
        <v>0</v>
      </c>
      <c r="AJ277" s="87">
        <f t="shared" si="20"/>
        <v>0</v>
      </c>
      <c r="AK277" s="110">
        <f t="shared" si="21"/>
        <v>0</v>
      </c>
      <c r="AL277" s="110">
        <f t="shared" si="22"/>
        <v>0</v>
      </c>
      <c r="AN277" s="110">
        <f t="shared" si="23"/>
        <v>0</v>
      </c>
    </row>
    <row r="278" spans="1:40">
      <c r="A278" s="12"/>
      <c r="B278" s="12"/>
      <c r="C278" s="128" t="s">
        <v>153</v>
      </c>
      <c r="D278" s="305" t="str">
        <f t="shared" si="16"/>
        <v/>
      </c>
      <c r="E278" s="305"/>
      <c r="F278" s="305"/>
      <c r="G278" s="305"/>
      <c r="H278" s="305"/>
      <c r="I278" s="305"/>
      <c r="J278" s="305"/>
      <c r="K278" s="304"/>
      <c r="L278" s="304"/>
      <c r="M278" s="304"/>
      <c r="N278" s="304"/>
      <c r="O278" s="304"/>
      <c r="P278" s="304"/>
      <c r="Q278" s="304"/>
      <c r="R278" s="304"/>
      <c r="S278" s="304"/>
      <c r="T278" s="304"/>
      <c r="U278" s="304"/>
      <c r="V278" s="304"/>
      <c r="W278" s="304"/>
      <c r="X278" s="304"/>
      <c r="Y278" s="304"/>
      <c r="Z278" s="304"/>
      <c r="AA278" s="304"/>
      <c r="AB278" s="304"/>
      <c r="AC278" s="304"/>
      <c r="AD278" s="304"/>
      <c r="AG278" s="87">
        <f t="shared" si="17"/>
        <v>0</v>
      </c>
      <c r="AH278" s="87">
        <f t="shared" si="18"/>
        <v>0</v>
      </c>
      <c r="AI278" s="87">
        <f t="shared" si="19"/>
        <v>0</v>
      </c>
      <c r="AJ278" s="87">
        <f t="shared" si="20"/>
        <v>0</v>
      </c>
      <c r="AK278" s="110">
        <f t="shared" si="21"/>
        <v>0</v>
      </c>
      <c r="AL278" s="110">
        <f t="shared" si="22"/>
        <v>0</v>
      </c>
      <c r="AN278" s="110">
        <f t="shared" si="23"/>
        <v>0</v>
      </c>
    </row>
    <row r="279" spans="1:40">
      <c r="A279" s="12"/>
      <c r="B279" s="12"/>
      <c r="C279" s="128" t="s">
        <v>154</v>
      </c>
      <c r="D279" s="305" t="str">
        <f t="shared" si="16"/>
        <v/>
      </c>
      <c r="E279" s="305"/>
      <c r="F279" s="305"/>
      <c r="G279" s="305"/>
      <c r="H279" s="305"/>
      <c r="I279" s="305"/>
      <c r="J279" s="305"/>
      <c r="K279" s="304"/>
      <c r="L279" s="304"/>
      <c r="M279" s="304"/>
      <c r="N279" s="304"/>
      <c r="O279" s="304"/>
      <c r="P279" s="304"/>
      <c r="Q279" s="304"/>
      <c r="R279" s="304"/>
      <c r="S279" s="304"/>
      <c r="T279" s="304"/>
      <c r="U279" s="304"/>
      <c r="V279" s="304"/>
      <c r="W279" s="304"/>
      <c r="X279" s="304"/>
      <c r="Y279" s="304"/>
      <c r="Z279" s="304"/>
      <c r="AA279" s="304"/>
      <c r="AB279" s="304"/>
      <c r="AC279" s="304"/>
      <c r="AD279" s="304"/>
      <c r="AG279" s="87">
        <f t="shared" si="17"/>
        <v>0</v>
      </c>
      <c r="AH279" s="87">
        <f t="shared" si="18"/>
        <v>0</v>
      </c>
      <c r="AI279" s="87">
        <f t="shared" si="19"/>
        <v>0</v>
      </c>
      <c r="AJ279" s="87">
        <f t="shared" si="20"/>
        <v>0</v>
      </c>
      <c r="AK279" s="110">
        <f t="shared" si="21"/>
        <v>0</v>
      </c>
      <c r="AL279" s="110">
        <f t="shared" si="22"/>
        <v>0</v>
      </c>
      <c r="AN279" s="110">
        <f t="shared" si="23"/>
        <v>0</v>
      </c>
    </row>
    <row r="280" spans="1:40">
      <c r="A280" s="12"/>
      <c r="B280" s="12"/>
      <c r="C280" s="128" t="s">
        <v>155</v>
      </c>
      <c r="D280" s="305" t="str">
        <f t="shared" si="16"/>
        <v/>
      </c>
      <c r="E280" s="305"/>
      <c r="F280" s="305"/>
      <c r="G280" s="305"/>
      <c r="H280" s="305"/>
      <c r="I280" s="305"/>
      <c r="J280" s="305"/>
      <c r="K280" s="304"/>
      <c r="L280" s="304"/>
      <c r="M280" s="304"/>
      <c r="N280" s="304"/>
      <c r="O280" s="304"/>
      <c r="P280" s="304"/>
      <c r="Q280" s="304"/>
      <c r="R280" s="304"/>
      <c r="S280" s="304"/>
      <c r="T280" s="304"/>
      <c r="U280" s="304"/>
      <c r="V280" s="304"/>
      <c r="W280" s="304"/>
      <c r="X280" s="304"/>
      <c r="Y280" s="304"/>
      <c r="Z280" s="304"/>
      <c r="AA280" s="304"/>
      <c r="AB280" s="304"/>
      <c r="AC280" s="304"/>
      <c r="AD280" s="304"/>
      <c r="AG280" s="87">
        <f t="shared" si="17"/>
        <v>0</v>
      </c>
      <c r="AH280" s="87">
        <f t="shared" si="18"/>
        <v>0</v>
      </c>
      <c r="AI280" s="87">
        <f t="shared" si="19"/>
        <v>0</v>
      </c>
      <c r="AJ280" s="87">
        <f t="shared" si="20"/>
        <v>0</v>
      </c>
      <c r="AK280" s="110">
        <f t="shared" si="21"/>
        <v>0</v>
      </c>
      <c r="AL280" s="110">
        <f t="shared" si="22"/>
        <v>0</v>
      </c>
      <c r="AN280" s="110">
        <f t="shared" si="23"/>
        <v>0</v>
      </c>
    </row>
    <row r="281" spans="1:40">
      <c r="A281" s="12"/>
      <c r="B281" s="12"/>
      <c r="C281" s="128" t="s">
        <v>156</v>
      </c>
      <c r="D281" s="305" t="str">
        <f t="shared" si="16"/>
        <v/>
      </c>
      <c r="E281" s="305"/>
      <c r="F281" s="305"/>
      <c r="G281" s="305"/>
      <c r="H281" s="305"/>
      <c r="I281" s="305"/>
      <c r="J281" s="305"/>
      <c r="K281" s="304"/>
      <c r="L281" s="304"/>
      <c r="M281" s="304"/>
      <c r="N281" s="304"/>
      <c r="O281" s="304"/>
      <c r="P281" s="304"/>
      <c r="Q281" s="304"/>
      <c r="R281" s="304"/>
      <c r="S281" s="304"/>
      <c r="T281" s="304"/>
      <c r="U281" s="304"/>
      <c r="V281" s="304"/>
      <c r="W281" s="304"/>
      <c r="X281" s="304"/>
      <c r="Y281" s="304"/>
      <c r="Z281" s="304"/>
      <c r="AA281" s="304"/>
      <c r="AB281" s="304"/>
      <c r="AC281" s="304"/>
      <c r="AD281" s="304"/>
      <c r="AG281" s="87">
        <f t="shared" si="17"/>
        <v>0</v>
      </c>
      <c r="AH281" s="87">
        <f t="shared" si="18"/>
        <v>0</v>
      </c>
      <c r="AI281" s="87">
        <f t="shared" si="19"/>
        <v>0</v>
      </c>
      <c r="AJ281" s="87">
        <f t="shared" si="20"/>
        <v>0</v>
      </c>
      <c r="AK281" s="110">
        <f t="shared" si="21"/>
        <v>0</v>
      </c>
      <c r="AL281" s="110">
        <f t="shared" si="22"/>
        <v>0</v>
      </c>
      <c r="AN281" s="110">
        <f t="shared" si="23"/>
        <v>0</v>
      </c>
    </row>
    <row r="282" spans="1:40">
      <c r="A282" s="12"/>
      <c r="B282" s="12"/>
      <c r="C282" s="128" t="s">
        <v>157</v>
      </c>
      <c r="D282" s="305" t="str">
        <f t="shared" si="16"/>
        <v/>
      </c>
      <c r="E282" s="305"/>
      <c r="F282" s="305"/>
      <c r="G282" s="305"/>
      <c r="H282" s="305"/>
      <c r="I282" s="305"/>
      <c r="J282" s="305"/>
      <c r="K282" s="304"/>
      <c r="L282" s="304"/>
      <c r="M282" s="304"/>
      <c r="N282" s="304"/>
      <c r="O282" s="304"/>
      <c r="P282" s="304"/>
      <c r="Q282" s="304"/>
      <c r="R282" s="304"/>
      <c r="S282" s="304"/>
      <c r="T282" s="304"/>
      <c r="U282" s="304"/>
      <c r="V282" s="304"/>
      <c r="W282" s="304"/>
      <c r="X282" s="304"/>
      <c r="Y282" s="304"/>
      <c r="Z282" s="304"/>
      <c r="AA282" s="304"/>
      <c r="AB282" s="304"/>
      <c r="AC282" s="304"/>
      <c r="AD282" s="304"/>
      <c r="AG282" s="87">
        <f t="shared" si="17"/>
        <v>0</v>
      </c>
      <c r="AH282" s="87">
        <f t="shared" si="18"/>
        <v>0</v>
      </c>
      <c r="AI282" s="87">
        <f t="shared" si="19"/>
        <v>0</v>
      </c>
      <c r="AJ282" s="87">
        <f t="shared" si="20"/>
        <v>0</v>
      </c>
      <c r="AK282" s="110">
        <f t="shared" si="21"/>
        <v>0</v>
      </c>
      <c r="AL282" s="110">
        <f t="shared" si="22"/>
        <v>0</v>
      </c>
      <c r="AN282" s="110">
        <f t="shared" si="23"/>
        <v>0</v>
      </c>
    </row>
    <row r="283" spans="1:40">
      <c r="A283" s="12"/>
      <c r="B283" s="12"/>
      <c r="C283" s="128" t="s">
        <v>158</v>
      </c>
      <c r="D283" s="305" t="str">
        <f t="shared" si="16"/>
        <v/>
      </c>
      <c r="E283" s="305"/>
      <c r="F283" s="305"/>
      <c r="G283" s="305"/>
      <c r="H283" s="305"/>
      <c r="I283" s="305"/>
      <c r="J283" s="305"/>
      <c r="K283" s="304"/>
      <c r="L283" s="304"/>
      <c r="M283" s="304"/>
      <c r="N283" s="304"/>
      <c r="O283" s="304"/>
      <c r="P283" s="304"/>
      <c r="Q283" s="304"/>
      <c r="R283" s="304"/>
      <c r="S283" s="304"/>
      <c r="T283" s="304"/>
      <c r="U283" s="304"/>
      <c r="V283" s="304"/>
      <c r="W283" s="304"/>
      <c r="X283" s="304"/>
      <c r="Y283" s="304"/>
      <c r="Z283" s="304"/>
      <c r="AA283" s="304"/>
      <c r="AB283" s="304"/>
      <c r="AC283" s="304"/>
      <c r="AD283" s="304"/>
      <c r="AG283" s="87">
        <f t="shared" si="17"/>
        <v>0</v>
      </c>
      <c r="AH283" s="87">
        <f t="shared" si="18"/>
        <v>0</v>
      </c>
      <c r="AI283" s="87">
        <f t="shared" si="19"/>
        <v>0</v>
      </c>
      <c r="AJ283" s="87">
        <f t="shared" si="20"/>
        <v>0</v>
      </c>
      <c r="AK283" s="110">
        <f t="shared" si="21"/>
        <v>0</v>
      </c>
      <c r="AL283" s="110">
        <f t="shared" si="22"/>
        <v>0</v>
      </c>
      <c r="AN283" s="110">
        <f t="shared" si="23"/>
        <v>0</v>
      </c>
    </row>
    <row r="284" spans="1:40">
      <c r="A284" s="12"/>
      <c r="B284" s="12"/>
      <c r="C284" s="121" t="s">
        <v>159</v>
      </c>
      <c r="D284" s="305" t="str">
        <f t="shared" si="16"/>
        <v/>
      </c>
      <c r="E284" s="305"/>
      <c r="F284" s="305"/>
      <c r="G284" s="305"/>
      <c r="H284" s="305"/>
      <c r="I284" s="305"/>
      <c r="J284" s="305"/>
      <c r="K284" s="304"/>
      <c r="L284" s="304"/>
      <c r="M284" s="304"/>
      <c r="N284" s="304"/>
      <c r="O284" s="304"/>
      <c r="P284" s="304"/>
      <c r="Q284" s="304"/>
      <c r="R284" s="304"/>
      <c r="S284" s="304"/>
      <c r="T284" s="304"/>
      <c r="U284" s="304"/>
      <c r="V284" s="304"/>
      <c r="W284" s="304"/>
      <c r="X284" s="304"/>
      <c r="Y284" s="304"/>
      <c r="Z284" s="304"/>
      <c r="AA284" s="304"/>
      <c r="AB284" s="304"/>
      <c r="AC284" s="304"/>
      <c r="AD284" s="304"/>
      <c r="AG284" s="87">
        <f t="shared" si="17"/>
        <v>0</v>
      </c>
      <c r="AH284" s="87">
        <f t="shared" si="18"/>
        <v>0</v>
      </c>
      <c r="AI284" s="87">
        <f t="shared" si="19"/>
        <v>0</v>
      </c>
      <c r="AJ284" s="87">
        <f t="shared" si="20"/>
        <v>0</v>
      </c>
      <c r="AK284" s="110">
        <f t="shared" si="21"/>
        <v>0</v>
      </c>
      <c r="AL284" s="110">
        <f t="shared" si="22"/>
        <v>0</v>
      </c>
      <c r="AN284" s="110">
        <f t="shared" si="23"/>
        <v>0</v>
      </c>
    </row>
    <row r="285" spans="1:40">
      <c r="A285" s="12"/>
      <c r="B285" s="12"/>
      <c r="C285" s="121" t="s">
        <v>160</v>
      </c>
      <c r="D285" s="305" t="str">
        <f t="shared" si="16"/>
        <v/>
      </c>
      <c r="E285" s="305"/>
      <c r="F285" s="305"/>
      <c r="G285" s="305"/>
      <c r="H285" s="305"/>
      <c r="I285" s="305"/>
      <c r="J285" s="305"/>
      <c r="K285" s="304"/>
      <c r="L285" s="304"/>
      <c r="M285" s="304"/>
      <c r="N285" s="304"/>
      <c r="O285" s="304"/>
      <c r="P285" s="304"/>
      <c r="Q285" s="304"/>
      <c r="R285" s="304"/>
      <c r="S285" s="304"/>
      <c r="T285" s="304"/>
      <c r="U285" s="304"/>
      <c r="V285" s="304"/>
      <c r="W285" s="304"/>
      <c r="X285" s="304"/>
      <c r="Y285" s="304"/>
      <c r="Z285" s="304"/>
      <c r="AA285" s="304"/>
      <c r="AB285" s="304"/>
      <c r="AC285" s="304"/>
      <c r="AD285" s="304"/>
      <c r="AG285" s="87">
        <f t="shared" si="17"/>
        <v>0</v>
      </c>
      <c r="AH285" s="87">
        <f t="shared" si="18"/>
        <v>0</v>
      </c>
      <c r="AI285" s="87">
        <f t="shared" si="19"/>
        <v>0</v>
      </c>
      <c r="AJ285" s="87">
        <f t="shared" si="20"/>
        <v>0</v>
      </c>
      <c r="AK285" s="110">
        <f t="shared" si="21"/>
        <v>0</v>
      </c>
      <c r="AL285" s="110">
        <f t="shared" si="22"/>
        <v>0</v>
      </c>
      <c r="AN285" s="110">
        <f t="shared" si="23"/>
        <v>0</v>
      </c>
    </row>
    <row r="286" spans="1:40">
      <c r="A286" s="12"/>
      <c r="B286" s="12"/>
      <c r="C286" s="121" t="s">
        <v>161</v>
      </c>
      <c r="D286" s="305" t="str">
        <f t="shared" si="16"/>
        <v/>
      </c>
      <c r="E286" s="305"/>
      <c r="F286" s="305"/>
      <c r="G286" s="305"/>
      <c r="H286" s="305"/>
      <c r="I286" s="305"/>
      <c r="J286" s="305"/>
      <c r="K286" s="304"/>
      <c r="L286" s="304"/>
      <c r="M286" s="304"/>
      <c r="N286" s="304"/>
      <c r="O286" s="304"/>
      <c r="P286" s="304"/>
      <c r="Q286" s="304"/>
      <c r="R286" s="304"/>
      <c r="S286" s="304"/>
      <c r="T286" s="304"/>
      <c r="U286" s="304"/>
      <c r="V286" s="304"/>
      <c r="W286" s="304"/>
      <c r="X286" s="304"/>
      <c r="Y286" s="304"/>
      <c r="Z286" s="304"/>
      <c r="AA286" s="304"/>
      <c r="AB286" s="304"/>
      <c r="AC286" s="304"/>
      <c r="AD286" s="304"/>
      <c r="AG286" s="87">
        <f t="shared" si="17"/>
        <v>0</v>
      </c>
      <c r="AH286" s="87">
        <f t="shared" si="18"/>
        <v>0</v>
      </c>
      <c r="AI286" s="87">
        <f t="shared" si="19"/>
        <v>0</v>
      </c>
      <c r="AJ286" s="87">
        <f t="shared" si="20"/>
        <v>0</v>
      </c>
      <c r="AK286" s="110">
        <f t="shared" si="21"/>
        <v>0</v>
      </c>
      <c r="AL286" s="110">
        <f t="shared" si="22"/>
        <v>0</v>
      </c>
      <c r="AN286" s="110">
        <f t="shared" si="23"/>
        <v>0</v>
      </c>
    </row>
    <row r="287" spans="1:40">
      <c r="A287" s="12"/>
      <c r="B287" s="12"/>
      <c r="C287" s="121" t="s">
        <v>162</v>
      </c>
      <c r="D287" s="305" t="str">
        <f t="shared" si="16"/>
        <v/>
      </c>
      <c r="E287" s="305"/>
      <c r="F287" s="305"/>
      <c r="G287" s="305"/>
      <c r="H287" s="305"/>
      <c r="I287" s="305"/>
      <c r="J287" s="305"/>
      <c r="K287" s="304"/>
      <c r="L287" s="304"/>
      <c r="M287" s="304"/>
      <c r="N287" s="304"/>
      <c r="O287" s="304"/>
      <c r="P287" s="304"/>
      <c r="Q287" s="304"/>
      <c r="R287" s="304"/>
      <c r="S287" s="304"/>
      <c r="T287" s="304"/>
      <c r="U287" s="304"/>
      <c r="V287" s="304"/>
      <c r="W287" s="304"/>
      <c r="X287" s="304"/>
      <c r="Y287" s="304"/>
      <c r="Z287" s="304"/>
      <c r="AA287" s="304"/>
      <c r="AB287" s="304"/>
      <c r="AC287" s="304"/>
      <c r="AD287" s="304"/>
      <c r="AG287" s="87">
        <f t="shared" si="17"/>
        <v>0</v>
      </c>
      <c r="AH287" s="87">
        <f t="shared" si="18"/>
        <v>0</v>
      </c>
      <c r="AI287" s="87">
        <f t="shared" si="19"/>
        <v>0</v>
      </c>
      <c r="AJ287" s="87">
        <f t="shared" si="20"/>
        <v>0</v>
      </c>
      <c r="AK287" s="110">
        <f t="shared" si="21"/>
        <v>0</v>
      </c>
      <c r="AL287" s="110">
        <f t="shared" si="22"/>
        <v>0</v>
      </c>
      <c r="AN287" s="110">
        <f t="shared" si="23"/>
        <v>0</v>
      </c>
    </row>
    <row r="288" spans="1:40">
      <c r="A288" s="12"/>
      <c r="B288" s="12"/>
      <c r="C288" s="121" t="s">
        <v>163</v>
      </c>
      <c r="D288" s="305" t="str">
        <f t="shared" si="16"/>
        <v/>
      </c>
      <c r="E288" s="305"/>
      <c r="F288" s="305"/>
      <c r="G288" s="305"/>
      <c r="H288" s="305"/>
      <c r="I288" s="305"/>
      <c r="J288" s="305"/>
      <c r="K288" s="304"/>
      <c r="L288" s="304"/>
      <c r="M288" s="304"/>
      <c r="N288" s="304"/>
      <c r="O288" s="304"/>
      <c r="P288" s="304"/>
      <c r="Q288" s="304"/>
      <c r="R288" s="304"/>
      <c r="S288" s="304"/>
      <c r="T288" s="304"/>
      <c r="U288" s="304"/>
      <c r="V288" s="304"/>
      <c r="W288" s="304"/>
      <c r="X288" s="304"/>
      <c r="Y288" s="304"/>
      <c r="Z288" s="304"/>
      <c r="AA288" s="304"/>
      <c r="AB288" s="304"/>
      <c r="AC288" s="304"/>
      <c r="AD288" s="304"/>
      <c r="AG288" s="87">
        <f t="shared" si="17"/>
        <v>0</v>
      </c>
      <c r="AH288" s="87">
        <f t="shared" si="18"/>
        <v>0</v>
      </c>
      <c r="AI288" s="87">
        <f t="shared" si="19"/>
        <v>0</v>
      </c>
      <c r="AJ288" s="87">
        <f t="shared" si="20"/>
        <v>0</v>
      </c>
      <c r="AK288" s="110">
        <f t="shared" si="21"/>
        <v>0</v>
      </c>
      <c r="AL288" s="110">
        <f t="shared" si="22"/>
        <v>0</v>
      </c>
      <c r="AN288" s="110">
        <f t="shared" si="23"/>
        <v>0</v>
      </c>
    </row>
    <row r="289" spans="1:40">
      <c r="A289" s="12"/>
      <c r="B289" s="12"/>
      <c r="C289" s="121" t="s">
        <v>164</v>
      </c>
      <c r="D289" s="305" t="str">
        <f t="shared" si="16"/>
        <v/>
      </c>
      <c r="E289" s="305"/>
      <c r="F289" s="305"/>
      <c r="G289" s="305"/>
      <c r="H289" s="305"/>
      <c r="I289" s="305"/>
      <c r="J289" s="305"/>
      <c r="K289" s="304"/>
      <c r="L289" s="304"/>
      <c r="M289" s="304"/>
      <c r="N289" s="304"/>
      <c r="O289" s="304"/>
      <c r="P289" s="304"/>
      <c r="Q289" s="304"/>
      <c r="R289" s="304"/>
      <c r="S289" s="304"/>
      <c r="T289" s="304"/>
      <c r="U289" s="304"/>
      <c r="V289" s="304"/>
      <c r="W289" s="304"/>
      <c r="X289" s="304"/>
      <c r="Y289" s="304"/>
      <c r="Z289" s="304"/>
      <c r="AA289" s="304"/>
      <c r="AB289" s="304"/>
      <c r="AC289" s="304"/>
      <c r="AD289" s="304"/>
      <c r="AG289" s="87">
        <f t="shared" si="17"/>
        <v>0</v>
      </c>
      <c r="AH289" s="87">
        <f t="shared" si="18"/>
        <v>0</v>
      </c>
      <c r="AI289" s="87">
        <f t="shared" si="19"/>
        <v>0</v>
      </c>
      <c r="AJ289" s="87">
        <f t="shared" si="20"/>
        <v>0</v>
      </c>
      <c r="AK289" s="110">
        <f t="shared" si="21"/>
        <v>0</v>
      </c>
      <c r="AL289" s="110">
        <f t="shared" si="22"/>
        <v>0</v>
      </c>
      <c r="AN289" s="110">
        <f t="shared" si="23"/>
        <v>0</v>
      </c>
    </row>
    <row r="290" spans="1:40">
      <c r="A290" s="12"/>
      <c r="B290" s="12"/>
      <c r="C290" s="121" t="s">
        <v>165</v>
      </c>
      <c r="D290" s="305" t="str">
        <f t="shared" si="16"/>
        <v/>
      </c>
      <c r="E290" s="305"/>
      <c r="F290" s="305"/>
      <c r="G290" s="305"/>
      <c r="H290" s="305"/>
      <c r="I290" s="305"/>
      <c r="J290" s="305"/>
      <c r="K290" s="304"/>
      <c r="L290" s="304"/>
      <c r="M290" s="304"/>
      <c r="N290" s="304"/>
      <c r="O290" s="304"/>
      <c r="P290" s="304"/>
      <c r="Q290" s="304"/>
      <c r="R290" s="304"/>
      <c r="S290" s="304"/>
      <c r="T290" s="304"/>
      <c r="U290" s="304"/>
      <c r="V290" s="304"/>
      <c r="W290" s="304"/>
      <c r="X290" s="304"/>
      <c r="Y290" s="304"/>
      <c r="Z290" s="304"/>
      <c r="AA290" s="304"/>
      <c r="AB290" s="304"/>
      <c r="AC290" s="304"/>
      <c r="AD290" s="304"/>
      <c r="AG290" s="87">
        <f t="shared" si="17"/>
        <v>0</v>
      </c>
      <c r="AH290" s="87">
        <f t="shared" si="18"/>
        <v>0</v>
      </c>
      <c r="AI290" s="87">
        <f t="shared" si="19"/>
        <v>0</v>
      </c>
      <c r="AJ290" s="87">
        <f t="shared" si="20"/>
        <v>0</v>
      </c>
      <c r="AK290" s="110">
        <f t="shared" si="21"/>
        <v>0</v>
      </c>
      <c r="AL290" s="110">
        <f t="shared" si="22"/>
        <v>0</v>
      </c>
      <c r="AN290" s="110">
        <f t="shared" si="23"/>
        <v>0</v>
      </c>
    </row>
    <row r="291" spans="1:40">
      <c r="A291" s="12"/>
      <c r="B291" s="12"/>
      <c r="C291" s="121" t="s">
        <v>166</v>
      </c>
      <c r="D291" s="305" t="str">
        <f t="shared" si="16"/>
        <v/>
      </c>
      <c r="E291" s="305"/>
      <c r="F291" s="305"/>
      <c r="G291" s="305"/>
      <c r="H291" s="305"/>
      <c r="I291" s="305"/>
      <c r="J291" s="305"/>
      <c r="K291" s="304"/>
      <c r="L291" s="304"/>
      <c r="M291" s="304"/>
      <c r="N291" s="304"/>
      <c r="O291" s="304"/>
      <c r="P291" s="304"/>
      <c r="Q291" s="304"/>
      <c r="R291" s="304"/>
      <c r="S291" s="304"/>
      <c r="T291" s="304"/>
      <c r="U291" s="304"/>
      <c r="V291" s="304"/>
      <c r="W291" s="304"/>
      <c r="X291" s="304"/>
      <c r="Y291" s="304"/>
      <c r="Z291" s="304"/>
      <c r="AA291" s="304"/>
      <c r="AB291" s="304"/>
      <c r="AC291" s="304"/>
      <c r="AD291" s="304"/>
      <c r="AG291" s="87">
        <f t="shared" si="17"/>
        <v>0</v>
      </c>
      <c r="AH291" s="87">
        <f t="shared" si="18"/>
        <v>0</v>
      </c>
      <c r="AI291" s="87">
        <f t="shared" si="19"/>
        <v>0</v>
      </c>
      <c r="AJ291" s="87">
        <f t="shared" si="20"/>
        <v>0</v>
      </c>
      <c r="AK291" s="110">
        <f t="shared" si="21"/>
        <v>0</v>
      </c>
      <c r="AL291" s="110">
        <f t="shared" si="22"/>
        <v>0</v>
      </c>
      <c r="AN291" s="110">
        <f t="shared" si="23"/>
        <v>0</v>
      </c>
    </row>
    <row r="292" spans="1:40">
      <c r="A292" s="12"/>
      <c r="B292" s="12"/>
      <c r="C292" s="121" t="s">
        <v>167</v>
      </c>
      <c r="D292" s="305" t="str">
        <f t="shared" si="16"/>
        <v/>
      </c>
      <c r="E292" s="305"/>
      <c r="F292" s="305"/>
      <c r="G292" s="305"/>
      <c r="H292" s="305"/>
      <c r="I292" s="305"/>
      <c r="J292" s="305"/>
      <c r="K292" s="304"/>
      <c r="L292" s="304"/>
      <c r="M292" s="304"/>
      <c r="N292" s="304"/>
      <c r="O292" s="304"/>
      <c r="P292" s="304"/>
      <c r="Q292" s="304"/>
      <c r="R292" s="304"/>
      <c r="S292" s="304"/>
      <c r="T292" s="304"/>
      <c r="U292" s="304"/>
      <c r="V292" s="304"/>
      <c r="W292" s="304"/>
      <c r="X292" s="304"/>
      <c r="Y292" s="304"/>
      <c r="Z292" s="304"/>
      <c r="AA292" s="304"/>
      <c r="AB292" s="304"/>
      <c r="AC292" s="304"/>
      <c r="AD292" s="304"/>
      <c r="AG292" s="87">
        <f t="shared" si="17"/>
        <v>0</v>
      </c>
      <c r="AH292" s="87">
        <f t="shared" si="18"/>
        <v>0</v>
      </c>
      <c r="AI292" s="87">
        <f t="shared" si="19"/>
        <v>0</v>
      </c>
      <c r="AJ292" s="87">
        <f t="shared" si="20"/>
        <v>0</v>
      </c>
      <c r="AK292" s="110">
        <f t="shared" si="21"/>
        <v>0</v>
      </c>
      <c r="AL292" s="110">
        <f t="shared" si="22"/>
        <v>0</v>
      </c>
      <c r="AN292" s="110">
        <f t="shared" si="23"/>
        <v>0</v>
      </c>
    </row>
    <row r="293" spans="1:40">
      <c r="A293" s="12"/>
      <c r="B293" s="12"/>
      <c r="C293" s="121" t="s">
        <v>168</v>
      </c>
      <c r="D293" s="305" t="str">
        <f t="shared" si="16"/>
        <v/>
      </c>
      <c r="E293" s="305"/>
      <c r="F293" s="305"/>
      <c r="G293" s="305"/>
      <c r="H293" s="305"/>
      <c r="I293" s="305"/>
      <c r="J293" s="305"/>
      <c r="K293" s="304"/>
      <c r="L293" s="304"/>
      <c r="M293" s="304"/>
      <c r="N293" s="304"/>
      <c r="O293" s="304"/>
      <c r="P293" s="304"/>
      <c r="Q293" s="304"/>
      <c r="R293" s="304"/>
      <c r="S293" s="304"/>
      <c r="T293" s="304"/>
      <c r="U293" s="304"/>
      <c r="V293" s="304"/>
      <c r="W293" s="304"/>
      <c r="X293" s="304"/>
      <c r="Y293" s="304"/>
      <c r="Z293" s="304"/>
      <c r="AA293" s="304"/>
      <c r="AB293" s="304"/>
      <c r="AC293" s="304"/>
      <c r="AD293" s="304"/>
      <c r="AG293" s="87">
        <f t="shared" si="17"/>
        <v>0</v>
      </c>
      <c r="AH293" s="87">
        <f t="shared" si="18"/>
        <v>0</v>
      </c>
      <c r="AI293" s="87">
        <f t="shared" si="19"/>
        <v>0</v>
      </c>
      <c r="AJ293" s="87">
        <f t="shared" si="20"/>
        <v>0</v>
      </c>
      <c r="AK293" s="110">
        <f t="shared" si="21"/>
        <v>0</v>
      </c>
      <c r="AL293" s="110">
        <f t="shared" si="22"/>
        <v>0</v>
      </c>
      <c r="AN293" s="110">
        <f t="shared" si="23"/>
        <v>0</v>
      </c>
    </row>
    <row r="294" spans="1:40">
      <c r="A294" s="12"/>
      <c r="B294" s="12"/>
      <c r="C294" s="121" t="s">
        <v>169</v>
      </c>
      <c r="D294" s="305" t="str">
        <f t="shared" si="16"/>
        <v/>
      </c>
      <c r="E294" s="305"/>
      <c r="F294" s="305"/>
      <c r="G294" s="305"/>
      <c r="H294" s="305"/>
      <c r="I294" s="305"/>
      <c r="J294" s="305"/>
      <c r="K294" s="304"/>
      <c r="L294" s="304"/>
      <c r="M294" s="304"/>
      <c r="N294" s="304"/>
      <c r="O294" s="304"/>
      <c r="P294" s="304"/>
      <c r="Q294" s="304"/>
      <c r="R294" s="304"/>
      <c r="S294" s="304"/>
      <c r="T294" s="304"/>
      <c r="U294" s="304"/>
      <c r="V294" s="304"/>
      <c r="W294" s="304"/>
      <c r="X294" s="304"/>
      <c r="Y294" s="304"/>
      <c r="Z294" s="304"/>
      <c r="AA294" s="304"/>
      <c r="AB294" s="304"/>
      <c r="AC294" s="304"/>
      <c r="AD294" s="304"/>
      <c r="AG294" s="87">
        <f t="shared" si="17"/>
        <v>0</v>
      </c>
      <c r="AH294" s="87">
        <f t="shared" si="18"/>
        <v>0</v>
      </c>
      <c r="AI294" s="87">
        <f t="shared" si="19"/>
        <v>0</v>
      </c>
      <c r="AJ294" s="87">
        <f t="shared" si="20"/>
        <v>0</v>
      </c>
      <c r="AK294" s="110">
        <f t="shared" si="21"/>
        <v>0</v>
      </c>
      <c r="AL294" s="110">
        <f t="shared" si="22"/>
        <v>0</v>
      </c>
      <c r="AN294" s="110">
        <f t="shared" si="23"/>
        <v>0</v>
      </c>
    </row>
    <row r="295" spans="1:40">
      <c r="A295" s="12"/>
      <c r="B295" s="12"/>
      <c r="C295" s="121" t="s">
        <v>170</v>
      </c>
      <c r="D295" s="305" t="str">
        <f t="shared" si="16"/>
        <v/>
      </c>
      <c r="E295" s="305"/>
      <c r="F295" s="305"/>
      <c r="G295" s="305"/>
      <c r="H295" s="305"/>
      <c r="I295" s="305"/>
      <c r="J295" s="305"/>
      <c r="K295" s="304"/>
      <c r="L295" s="304"/>
      <c r="M295" s="304"/>
      <c r="N295" s="304"/>
      <c r="O295" s="304"/>
      <c r="P295" s="304"/>
      <c r="Q295" s="304"/>
      <c r="R295" s="304"/>
      <c r="S295" s="304"/>
      <c r="T295" s="304"/>
      <c r="U295" s="304"/>
      <c r="V295" s="304"/>
      <c r="W295" s="304"/>
      <c r="X295" s="304"/>
      <c r="Y295" s="304"/>
      <c r="Z295" s="304"/>
      <c r="AA295" s="304"/>
      <c r="AB295" s="304"/>
      <c r="AC295" s="304"/>
      <c r="AD295" s="304"/>
      <c r="AG295" s="87">
        <f t="shared" si="17"/>
        <v>0</v>
      </c>
      <c r="AH295" s="87">
        <f t="shared" si="18"/>
        <v>0</v>
      </c>
      <c r="AI295" s="87">
        <f t="shared" si="19"/>
        <v>0</v>
      </c>
      <c r="AJ295" s="87">
        <f t="shared" si="20"/>
        <v>0</v>
      </c>
      <c r="AK295" s="110">
        <f t="shared" si="21"/>
        <v>0</v>
      </c>
      <c r="AL295" s="110">
        <f t="shared" si="22"/>
        <v>0</v>
      </c>
      <c r="AN295" s="110">
        <f t="shared" si="23"/>
        <v>0</v>
      </c>
    </row>
    <row r="296" spans="1:40">
      <c r="A296" s="12"/>
      <c r="B296" s="12"/>
      <c r="C296" s="121" t="s">
        <v>171</v>
      </c>
      <c r="D296" s="305" t="str">
        <f t="shared" si="16"/>
        <v/>
      </c>
      <c r="E296" s="305"/>
      <c r="F296" s="305"/>
      <c r="G296" s="305"/>
      <c r="H296" s="305"/>
      <c r="I296" s="305"/>
      <c r="J296" s="305"/>
      <c r="K296" s="304"/>
      <c r="L296" s="304"/>
      <c r="M296" s="304"/>
      <c r="N296" s="304"/>
      <c r="O296" s="304"/>
      <c r="P296" s="304"/>
      <c r="Q296" s="304"/>
      <c r="R296" s="304"/>
      <c r="S296" s="304"/>
      <c r="T296" s="304"/>
      <c r="U296" s="304"/>
      <c r="V296" s="304"/>
      <c r="W296" s="304"/>
      <c r="X296" s="304"/>
      <c r="Y296" s="304"/>
      <c r="Z296" s="304"/>
      <c r="AA296" s="304"/>
      <c r="AB296" s="304"/>
      <c r="AC296" s="304"/>
      <c r="AD296" s="304"/>
      <c r="AG296" s="87">
        <f t="shared" si="17"/>
        <v>0</v>
      </c>
      <c r="AH296" s="87">
        <f t="shared" si="18"/>
        <v>0</v>
      </c>
      <c r="AI296" s="87">
        <f t="shared" si="19"/>
        <v>0</v>
      </c>
      <c r="AJ296" s="87">
        <f t="shared" si="20"/>
        <v>0</v>
      </c>
      <c r="AK296" s="110">
        <f t="shared" si="21"/>
        <v>0</v>
      </c>
      <c r="AL296" s="110">
        <f t="shared" si="22"/>
        <v>0</v>
      </c>
      <c r="AN296" s="110">
        <f t="shared" si="23"/>
        <v>0</v>
      </c>
    </row>
    <row r="297" spans="1:40">
      <c r="A297" s="12"/>
      <c r="B297" s="12"/>
      <c r="C297" s="121" t="s">
        <v>172</v>
      </c>
      <c r="D297" s="305" t="str">
        <f t="shared" si="16"/>
        <v/>
      </c>
      <c r="E297" s="305"/>
      <c r="F297" s="305"/>
      <c r="G297" s="305"/>
      <c r="H297" s="305"/>
      <c r="I297" s="305"/>
      <c r="J297" s="305"/>
      <c r="K297" s="304"/>
      <c r="L297" s="304"/>
      <c r="M297" s="304"/>
      <c r="N297" s="304"/>
      <c r="O297" s="304"/>
      <c r="P297" s="304"/>
      <c r="Q297" s="304"/>
      <c r="R297" s="304"/>
      <c r="S297" s="304"/>
      <c r="T297" s="304"/>
      <c r="U297" s="304"/>
      <c r="V297" s="304"/>
      <c r="W297" s="304"/>
      <c r="X297" s="304"/>
      <c r="Y297" s="304"/>
      <c r="Z297" s="304"/>
      <c r="AA297" s="304"/>
      <c r="AB297" s="304"/>
      <c r="AC297" s="304"/>
      <c r="AD297" s="304"/>
      <c r="AG297" s="87">
        <f t="shared" si="17"/>
        <v>0</v>
      </c>
      <c r="AH297" s="87">
        <f t="shared" si="18"/>
        <v>0</v>
      </c>
      <c r="AI297" s="87">
        <f t="shared" si="19"/>
        <v>0</v>
      </c>
      <c r="AJ297" s="87">
        <f t="shared" si="20"/>
        <v>0</v>
      </c>
      <c r="AK297" s="110">
        <f t="shared" si="21"/>
        <v>0</v>
      </c>
      <c r="AL297" s="110">
        <f t="shared" si="22"/>
        <v>0</v>
      </c>
      <c r="AN297" s="110">
        <f t="shared" si="23"/>
        <v>0</v>
      </c>
    </row>
    <row r="298" spans="1:40">
      <c r="A298" s="12"/>
      <c r="B298" s="12"/>
      <c r="C298" s="121" t="s">
        <v>173</v>
      </c>
      <c r="D298" s="305" t="str">
        <f t="shared" si="16"/>
        <v/>
      </c>
      <c r="E298" s="305"/>
      <c r="F298" s="305"/>
      <c r="G298" s="305"/>
      <c r="H298" s="305"/>
      <c r="I298" s="305"/>
      <c r="J298" s="305"/>
      <c r="K298" s="304"/>
      <c r="L298" s="304"/>
      <c r="M298" s="304"/>
      <c r="N298" s="304"/>
      <c r="O298" s="304"/>
      <c r="P298" s="304"/>
      <c r="Q298" s="304"/>
      <c r="R298" s="304"/>
      <c r="S298" s="304"/>
      <c r="T298" s="304"/>
      <c r="U298" s="304"/>
      <c r="V298" s="304"/>
      <c r="W298" s="304"/>
      <c r="X298" s="304"/>
      <c r="Y298" s="304"/>
      <c r="Z298" s="304"/>
      <c r="AA298" s="304"/>
      <c r="AB298" s="304"/>
      <c r="AC298" s="304"/>
      <c r="AD298" s="304"/>
      <c r="AG298" s="87">
        <f t="shared" si="17"/>
        <v>0</v>
      </c>
      <c r="AH298" s="87">
        <f t="shared" si="18"/>
        <v>0</v>
      </c>
      <c r="AI298" s="87">
        <f t="shared" si="19"/>
        <v>0</v>
      </c>
      <c r="AJ298" s="87">
        <f t="shared" si="20"/>
        <v>0</v>
      </c>
      <c r="AK298" s="110">
        <f t="shared" si="21"/>
        <v>0</v>
      </c>
      <c r="AL298" s="110">
        <f t="shared" si="22"/>
        <v>0</v>
      </c>
      <c r="AN298" s="110">
        <f t="shared" si="23"/>
        <v>0</v>
      </c>
    </row>
    <row r="299" spans="1:40">
      <c r="A299" s="12"/>
      <c r="B299" s="12"/>
      <c r="C299" s="121" t="s">
        <v>174</v>
      </c>
      <c r="D299" s="305" t="str">
        <f t="shared" si="16"/>
        <v/>
      </c>
      <c r="E299" s="305"/>
      <c r="F299" s="305"/>
      <c r="G299" s="305"/>
      <c r="H299" s="305"/>
      <c r="I299" s="305"/>
      <c r="J299" s="305"/>
      <c r="K299" s="304"/>
      <c r="L299" s="304"/>
      <c r="M299" s="304"/>
      <c r="N299" s="304"/>
      <c r="O299" s="304"/>
      <c r="P299" s="304"/>
      <c r="Q299" s="304"/>
      <c r="R299" s="304"/>
      <c r="S299" s="304"/>
      <c r="T299" s="304"/>
      <c r="U299" s="304"/>
      <c r="V299" s="304"/>
      <c r="W299" s="304"/>
      <c r="X299" s="304"/>
      <c r="Y299" s="304"/>
      <c r="Z299" s="304"/>
      <c r="AA299" s="304"/>
      <c r="AB299" s="304"/>
      <c r="AC299" s="304"/>
      <c r="AD299" s="304"/>
      <c r="AG299" s="87">
        <f t="shared" si="17"/>
        <v>0</v>
      </c>
      <c r="AH299" s="87">
        <f t="shared" si="18"/>
        <v>0</v>
      </c>
      <c r="AI299" s="87">
        <f t="shared" si="19"/>
        <v>0</v>
      </c>
      <c r="AJ299" s="87">
        <f t="shared" si="20"/>
        <v>0</v>
      </c>
      <c r="AK299" s="110">
        <f t="shared" si="21"/>
        <v>0</v>
      </c>
      <c r="AL299" s="110">
        <f t="shared" si="22"/>
        <v>0</v>
      </c>
      <c r="AN299" s="110">
        <f t="shared" si="23"/>
        <v>0</v>
      </c>
    </row>
    <row r="300" spans="1:40">
      <c r="A300" s="12"/>
      <c r="B300" s="12"/>
      <c r="C300" s="121" t="s">
        <v>175</v>
      </c>
      <c r="D300" s="305" t="str">
        <f t="shared" si="16"/>
        <v/>
      </c>
      <c r="E300" s="305"/>
      <c r="F300" s="305"/>
      <c r="G300" s="305"/>
      <c r="H300" s="305"/>
      <c r="I300" s="305"/>
      <c r="J300" s="305"/>
      <c r="K300" s="304"/>
      <c r="L300" s="304"/>
      <c r="M300" s="304"/>
      <c r="N300" s="304"/>
      <c r="O300" s="304"/>
      <c r="P300" s="304"/>
      <c r="Q300" s="304"/>
      <c r="R300" s="304"/>
      <c r="S300" s="304"/>
      <c r="T300" s="304"/>
      <c r="U300" s="304"/>
      <c r="V300" s="304"/>
      <c r="W300" s="304"/>
      <c r="X300" s="304"/>
      <c r="Y300" s="304"/>
      <c r="Z300" s="304"/>
      <c r="AA300" s="304"/>
      <c r="AB300" s="304"/>
      <c r="AC300" s="304"/>
      <c r="AD300" s="304"/>
      <c r="AG300" s="87">
        <f t="shared" si="17"/>
        <v>0</v>
      </c>
      <c r="AH300" s="87">
        <f t="shared" si="18"/>
        <v>0</v>
      </c>
      <c r="AI300" s="87">
        <f t="shared" si="19"/>
        <v>0</v>
      </c>
      <c r="AJ300" s="87">
        <f t="shared" si="20"/>
        <v>0</v>
      </c>
      <c r="AK300" s="110">
        <f t="shared" si="21"/>
        <v>0</v>
      </c>
      <c r="AL300" s="110">
        <f t="shared" si="22"/>
        <v>0</v>
      </c>
      <c r="AN300" s="110">
        <f t="shared" si="23"/>
        <v>0</v>
      </c>
    </row>
    <row r="301" spans="1:40">
      <c r="A301" s="12"/>
      <c r="B301" s="12"/>
      <c r="C301" s="121" t="s">
        <v>176</v>
      </c>
      <c r="D301" s="305" t="str">
        <f t="shared" si="16"/>
        <v/>
      </c>
      <c r="E301" s="305"/>
      <c r="F301" s="305"/>
      <c r="G301" s="305"/>
      <c r="H301" s="305"/>
      <c r="I301" s="305"/>
      <c r="J301" s="305"/>
      <c r="K301" s="304"/>
      <c r="L301" s="304"/>
      <c r="M301" s="304"/>
      <c r="N301" s="304"/>
      <c r="O301" s="304"/>
      <c r="P301" s="304"/>
      <c r="Q301" s="304"/>
      <c r="R301" s="304"/>
      <c r="S301" s="304"/>
      <c r="T301" s="304"/>
      <c r="U301" s="304"/>
      <c r="V301" s="304"/>
      <c r="W301" s="304"/>
      <c r="X301" s="304"/>
      <c r="Y301" s="304"/>
      <c r="Z301" s="304"/>
      <c r="AA301" s="304"/>
      <c r="AB301" s="304"/>
      <c r="AC301" s="304"/>
      <c r="AD301" s="304"/>
      <c r="AG301" s="87">
        <f t="shared" si="17"/>
        <v>0</v>
      </c>
      <c r="AH301" s="87">
        <f t="shared" si="18"/>
        <v>0</v>
      </c>
      <c r="AI301" s="87">
        <f t="shared" si="19"/>
        <v>0</v>
      </c>
      <c r="AJ301" s="87">
        <f t="shared" si="20"/>
        <v>0</v>
      </c>
      <c r="AK301" s="110">
        <f t="shared" si="21"/>
        <v>0</v>
      </c>
      <c r="AL301" s="110">
        <f t="shared" si="22"/>
        <v>0</v>
      </c>
      <c r="AN301" s="110">
        <f t="shared" si="23"/>
        <v>0</v>
      </c>
    </row>
    <row r="302" spans="1:40">
      <c r="A302" s="12"/>
      <c r="B302" s="12"/>
      <c r="C302" s="121" t="s">
        <v>177</v>
      </c>
      <c r="D302" s="305" t="str">
        <f t="shared" si="16"/>
        <v/>
      </c>
      <c r="E302" s="305"/>
      <c r="F302" s="305"/>
      <c r="G302" s="305"/>
      <c r="H302" s="305"/>
      <c r="I302" s="305"/>
      <c r="J302" s="305"/>
      <c r="K302" s="304"/>
      <c r="L302" s="304"/>
      <c r="M302" s="304"/>
      <c r="N302" s="304"/>
      <c r="O302" s="304"/>
      <c r="P302" s="304"/>
      <c r="Q302" s="304"/>
      <c r="R302" s="304"/>
      <c r="S302" s="304"/>
      <c r="T302" s="304"/>
      <c r="U302" s="304"/>
      <c r="V302" s="304"/>
      <c r="W302" s="304"/>
      <c r="X302" s="304"/>
      <c r="Y302" s="304"/>
      <c r="Z302" s="304"/>
      <c r="AA302" s="304"/>
      <c r="AB302" s="304"/>
      <c r="AC302" s="304"/>
      <c r="AD302" s="304"/>
      <c r="AG302" s="87">
        <f t="shared" si="17"/>
        <v>0</v>
      </c>
      <c r="AH302" s="87">
        <f t="shared" si="18"/>
        <v>0</v>
      </c>
      <c r="AI302" s="87">
        <f t="shared" si="19"/>
        <v>0</v>
      </c>
      <c r="AJ302" s="87">
        <f t="shared" si="20"/>
        <v>0</v>
      </c>
      <c r="AK302" s="110">
        <f t="shared" si="21"/>
        <v>0</v>
      </c>
      <c r="AL302" s="110">
        <f t="shared" si="22"/>
        <v>0</v>
      </c>
      <c r="AN302" s="110">
        <f t="shared" si="23"/>
        <v>0</v>
      </c>
    </row>
    <row r="303" spans="1:40">
      <c r="A303" s="12"/>
      <c r="B303" s="12"/>
      <c r="C303" s="121" t="s">
        <v>178</v>
      </c>
      <c r="D303" s="305" t="str">
        <f t="shared" si="16"/>
        <v/>
      </c>
      <c r="E303" s="305"/>
      <c r="F303" s="305"/>
      <c r="G303" s="305"/>
      <c r="H303" s="305"/>
      <c r="I303" s="305"/>
      <c r="J303" s="305"/>
      <c r="K303" s="304"/>
      <c r="L303" s="304"/>
      <c r="M303" s="304"/>
      <c r="N303" s="304"/>
      <c r="O303" s="304"/>
      <c r="P303" s="304"/>
      <c r="Q303" s="304"/>
      <c r="R303" s="304"/>
      <c r="S303" s="304"/>
      <c r="T303" s="304"/>
      <c r="U303" s="304"/>
      <c r="V303" s="304"/>
      <c r="W303" s="304"/>
      <c r="X303" s="304"/>
      <c r="Y303" s="304"/>
      <c r="Z303" s="304"/>
      <c r="AA303" s="304"/>
      <c r="AB303" s="304"/>
      <c r="AC303" s="304"/>
      <c r="AD303" s="304"/>
      <c r="AG303" s="87">
        <f t="shared" si="17"/>
        <v>0</v>
      </c>
      <c r="AH303" s="87">
        <f t="shared" si="18"/>
        <v>0</v>
      </c>
      <c r="AI303" s="87">
        <f t="shared" si="19"/>
        <v>0</v>
      </c>
      <c r="AJ303" s="87">
        <f t="shared" si="20"/>
        <v>0</v>
      </c>
      <c r="AK303" s="110">
        <f t="shared" si="21"/>
        <v>0</v>
      </c>
      <c r="AL303" s="110">
        <f t="shared" si="22"/>
        <v>0</v>
      </c>
      <c r="AN303" s="110">
        <f t="shared" si="23"/>
        <v>0</v>
      </c>
    </row>
    <row r="304" spans="1:40">
      <c r="A304" s="12"/>
      <c r="B304" s="12"/>
      <c r="C304" s="121" t="s">
        <v>179</v>
      </c>
      <c r="D304" s="305" t="str">
        <f t="shared" si="16"/>
        <v/>
      </c>
      <c r="E304" s="305"/>
      <c r="F304" s="305"/>
      <c r="G304" s="305"/>
      <c r="H304" s="305"/>
      <c r="I304" s="305"/>
      <c r="J304" s="305"/>
      <c r="K304" s="304"/>
      <c r="L304" s="304"/>
      <c r="M304" s="304"/>
      <c r="N304" s="304"/>
      <c r="O304" s="304"/>
      <c r="P304" s="304"/>
      <c r="Q304" s="304"/>
      <c r="R304" s="304"/>
      <c r="S304" s="304"/>
      <c r="T304" s="304"/>
      <c r="U304" s="304"/>
      <c r="V304" s="304"/>
      <c r="W304" s="304"/>
      <c r="X304" s="304"/>
      <c r="Y304" s="304"/>
      <c r="Z304" s="304"/>
      <c r="AA304" s="304"/>
      <c r="AB304" s="304"/>
      <c r="AC304" s="304"/>
      <c r="AD304" s="304"/>
      <c r="AG304" s="87">
        <f t="shared" si="17"/>
        <v>0</v>
      </c>
      <c r="AH304" s="87">
        <f t="shared" si="18"/>
        <v>0</v>
      </c>
      <c r="AI304" s="87">
        <f t="shared" si="19"/>
        <v>0</v>
      </c>
      <c r="AJ304" s="87">
        <f t="shared" si="20"/>
        <v>0</v>
      </c>
      <c r="AK304" s="110">
        <f t="shared" si="21"/>
        <v>0</v>
      </c>
      <c r="AL304" s="110">
        <f t="shared" si="22"/>
        <v>0</v>
      </c>
      <c r="AN304" s="110">
        <f t="shared" si="23"/>
        <v>0</v>
      </c>
    </row>
    <row r="305" spans="1:40" ht="15.05" customHeight="1">
      <c r="AG305" s="87">
        <f t="shared" ref="AG305:AN305" si="24">SUM(AG185:AG304)</f>
        <v>0</v>
      </c>
      <c r="AH305" s="87">
        <f t="shared" si="24"/>
        <v>0</v>
      </c>
      <c r="AI305" s="87">
        <f t="shared" si="24"/>
        <v>0</v>
      </c>
      <c r="AJ305" s="87">
        <f t="shared" si="24"/>
        <v>0</v>
      </c>
      <c r="AK305" s="87">
        <f t="shared" si="24"/>
        <v>0</v>
      </c>
      <c r="AL305" s="87">
        <f t="shared" si="24"/>
        <v>0</v>
      </c>
      <c r="AN305" s="87">
        <f t="shared" si="24"/>
        <v>0</v>
      </c>
    </row>
    <row r="306" spans="1:40" ht="24.05" customHeight="1">
      <c r="A306" s="123"/>
      <c r="B306" s="124"/>
      <c r="C306" s="348" t="s">
        <v>284</v>
      </c>
      <c r="D306" s="348"/>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124"/>
      <c r="AF306" s="125"/>
      <c r="AJ306" s="87">
        <f>SUM(AG305:AJ305)</f>
        <v>0</v>
      </c>
      <c r="AL306" s="87">
        <f>SUM(AK305:AL305)</f>
        <v>0</v>
      </c>
      <c r="AN306" s="87"/>
    </row>
    <row r="307" spans="1:40" ht="60.05" customHeight="1">
      <c r="A307" s="123"/>
      <c r="B307" s="124"/>
      <c r="C307" s="357"/>
      <c r="D307" s="358"/>
      <c r="E307" s="358"/>
      <c r="F307" s="358"/>
      <c r="G307" s="358"/>
      <c r="H307" s="358"/>
      <c r="I307" s="358"/>
      <c r="J307" s="358"/>
      <c r="K307" s="358"/>
      <c r="L307" s="358"/>
      <c r="M307" s="358"/>
      <c r="N307" s="358"/>
      <c r="O307" s="358"/>
      <c r="P307" s="358"/>
      <c r="Q307" s="358"/>
      <c r="R307" s="358"/>
      <c r="S307" s="358"/>
      <c r="T307" s="358"/>
      <c r="U307" s="358"/>
      <c r="V307" s="358"/>
      <c r="W307" s="358"/>
      <c r="X307" s="358"/>
      <c r="Y307" s="358"/>
      <c r="Z307" s="358"/>
      <c r="AA307" s="358"/>
      <c r="AB307" s="358"/>
      <c r="AC307" s="358"/>
      <c r="AD307" s="359"/>
      <c r="AE307" s="124"/>
      <c r="AF307" s="125"/>
    </row>
    <row r="308" spans="1:40">
      <c r="A308" s="123"/>
      <c r="B308" s="424" t="str">
        <f>IF(AJ306=0, "", "Error: debe verificar la consistencia de las respuestas con código 2 o 9.")</f>
        <v/>
      </c>
      <c r="C308" s="424"/>
      <c r="D308" s="424"/>
      <c r="E308" s="424"/>
      <c r="F308" s="424"/>
      <c r="G308" s="424"/>
      <c r="H308" s="424"/>
      <c r="I308" s="424"/>
      <c r="J308" s="424"/>
      <c r="K308" s="424"/>
      <c r="L308" s="424"/>
      <c r="M308" s="424"/>
      <c r="N308" s="424"/>
      <c r="O308" s="424"/>
      <c r="P308" s="424"/>
      <c r="Q308" s="424"/>
      <c r="R308" s="424"/>
      <c r="S308" s="424"/>
      <c r="T308" s="424"/>
      <c r="U308" s="424"/>
      <c r="V308" s="424"/>
      <c r="W308" s="424"/>
      <c r="X308" s="424"/>
      <c r="Y308" s="424"/>
      <c r="Z308" s="424"/>
      <c r="AA308" s="424"/>
      <c r="AB308" s="424"/>
      <c r="AC308" s="424"/>
      <c r="AD308" s="424"/>
      <c r="AE308" s="124"/>
      <c r="AF308" s="125"/>
    </row>
    <row r="309" spans="1:40">
      <c r="A309" s="123"/>
      <c r="B309" s="424" t="str">
        <f>IF(AN305=0, "", "Error: debe verificar la consistencia de las respuestas con código 1.")</f>
        <v/>
      </c>
      <c r="C309" s="424"/>
      <c r="D309" s="424"/>
      <c r="E309" s="424"/>
      <c r="F309" s="424"/>
      <c r="G309" s="424"/>
      <c r="H309" s="424"/>
      <c r="I309" s="424"/>
      <c r="J309" s="424"/>
      <c r="K309" s="424"/>
      <c r="L309" s="424"/>
      <c r="M309" s="424"/>
      <c r="N309" s="424"/>
      <c r="O309" s="424"/>
      <c r="P309" s="424"/>
      <c r="Q309" s="424"/>
      <c r="R309" s="424"/>
      <c r="S309" s="424"/>
      <c r="T309" s="424"/>
      <c r="U309" s="424"/>
      <c r="V309" s="424"/>
      <c r="W309" s="424"/>
      <c r="X309" s="424"/>
      <c r="Y309" s="424"/>
      <c r="Z309" s="424"/>
      <c r="AA309" s="424"/>
      <c r="AB309" s="424"/>
      <c r="AC309" s="424"/>
      <c r="AD309" s="424"/>
      <c r="AE309" s="124"/>
      <c r="AF309" s="125"/>
    </row>
    <row r="310" spans="1:40">
      <c r="A310" s="123"/>
      <c r="B310" s="423" t="str">
        <f>IF(AL306=0, "", "Error: debe completar toda la información requerida.")</f>
        <v/>
      </c>
      <c r="C310" s="423"/>
      <c r="D310" s="423"/>
      <c r="E310" s="423"/>
      <c r="F310" s="423"/>
      <c r="G310" s="423"/>
      <c r="H310" s="423"/>
      <c r="I310" s="423"/>
      <c r="J310" s="423"/>
      <c r="K310" s="423"/>
      <c r="L310" s="423"/>
      <c r="M310" s="423"/>
      <c r="N310" s="423"/>
      <c r="O310" s="423"/>
      <c r="P310" s="423"/>
      <c r="Q310" s="423"/>
      <c r="R310" s="423"/>
      <c r="S310" s="423"/>
      <c r="T310" s="423"/>
      <c r="U310" s="423"/>
      <c r="V310" s="423"/>
      <c r="W310" s="423"/>
      <c r="X310" s="423"/>
      <c r="Y310" s="423"/>
      <c r="Z310" s="423"/>
      <c r="AA310" s="423"/>
      <c r="AB310" s="423"/>
      <c r="AC310" s="423"/>
      <c r="AD310" s="423"/>
      <c r="AE310" s="124"/>
      <c r="AF310" s="125"/>
    </row>
    <row r="311" spans="1:40">
      <c r="A311" s="123"/>
      <c r="B311" s="124"/>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4"/>
      <c r="AF311" s="125"/>
    </row>
    <row r="312" spans="1:40">
      <c r="A312" s="123"/>
      <c r="B312" s="124"/>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4"/>
      <c r="AF312" s="125"/>
    </row>
    <row r="313" spans="1:40" ht="15.05" customHeight="1"/>
    <row r="314" spans="1:40" ht="24.05" customHeight="1">
      <c r="A314" s="130" t="s">
        <v>182</v>
      </c>
      <c r="B314" s="360" t="s">
        <v>382</v>
      </c>
      <c r="C314" s="360"/>
      <c r="D314" s="360"/>
      <c r="E314" s="360"/>
      <c r="F314" s="360"/>
      <c r="G314" s="360"/>
      <c r="H314" s="360"/>
      <c r="I314" s="360"/>
      <c r="J314" s="360"/>
      <c r="K314" s="360"/>
      <c r="L314" s="360"/>
      <c r="M314" s="360"/>
      <c r="N314" s="360"/>
      <c r="O314" s="360"/>
      <c r="P314" s="360"/>
      <c r="Q314" s="360"/>
      <c r="R314" s="360"/>
      <c r="S314" s="360"/>
      <c r="T314" s="360"/>
      <c r="U314" s="360"/>
      <c r="V314" s="360"/>
      <c r="W314" s="360"/>
      <c r="X314" s="360"/>
      <c r="Y314" s="360"/>
      <c r="Z314" s="360"/>
      <c r="AA314" s="360"/>
      <c r="AB314" s="360"/>
      <c r="AC314" s="360"/>
      <c r="AD314" s="360"/>
    </row>
    <row r="315" spans="1:40" ht="24.05" customHeight="1">
      <c r="A315" s="12"/>
      <c r="B315" s="12"/>
      <c r="C315" s="306" t="s">
        <v>280</v>
      </c>
      <c r="D315" s="306"/>
      <c r="E315" s="306"/>
      <c r="F315" s="306"/>
      <c r="G315" s="306"/>
      <c r="H315" s="306"/>
      <c r="I315" s="306"/>
      <c r="J315" s="306"/>
      <c r="K315" s="306"/>
      <c r="L315" s="306"/>
      <c r="M315" s="306"/>
      <c r="N315" s="306"/>
      <c r="O315" s="306"/>
      <c r="P315" s="306"/>
      <c r="Q315" s="306"/>
      <c r="R315" s="306"/>
      <c r="S315" s="306"/>
      <c r="T315" s="306"/>
      <c r="U315" s="306"/>
      <c r="V315" s="306"/>
      <c r="W315" s="306"/>
      <c r="X315" s="306"/>
      <c r="Y315" s="306"/>
      <c r="Z315" s="306"/>
      <c r="AA315" s="306"/>
      <c r="AB315" s="306"/>
      <c r="AC315" s="306"/>
      <c r="AD315" s="306"/>
    </row>
    <row r="316" spans="1:40" ht="36" customHeight="1">
      <c r="A316" s="131"/>
      <c r="B316" s="132"/>
      <c r="C316" s="310" t="s">
        <v>373</v>
      </c>
      <c r="D316" s="311"/>
      <c r="E316" s="311"/>
      <c r="F316" s="311"/>
      <c r="G316" s="311"/>
      <c r="H316" s="311"/>
      <c r="I316" s="311"/>
      <c r="J316" s="311"/>
      <c r="K316" s="311"/>
      <c r="L316" s="311"/>
      <c r="M316" s="311"/>
      <c r="N316" s="311"/>
      <c r="O316" s="311"/>
      <c r="P316" s="311"/>
      <c r="Q316" s="311"/>
      <c r="R316" s="311"/>
      <c r="S316" s="311"/>
      <c r="T316" s="311"/>
      <c r="U316" s="311"/>
      <c r="V316" s="311"/>
      <c r="W316" s="311"/>
      <c r="X316" s="311"/>
      <c r="Y316" s="311"/>
      <c r="Z316" s="311"/>
      <c r="AA316" s="311"/>
      <c r="AB316" s="311"/>
      <c r="AC316" s="311"/>
      <c r="AD316" s="311"/>
    </row>
    <row r="317" spans="1:40" ht="15.05" customHeight="1">
      <c r="A317" s="131"/>
      <c r="B317" s="132"/>
      <c r="C317" s="361" t="s">
        <v>374</v>
      </c>
      <c r="D317" s="362"/>
      <c r="E317" s="362"/>
      <c r="F317" s="362"/>
      <c r="G317" s="362"/>
      <c r="H317" s="362"/>
      <c r="I317" s="362"/>
      <c r="J317" s="362"/>
      <c r="K317" s="362"/>
      <c r="L317" s="362"/>
      <c r="M317" s="362"/>
      <c r="N317" s="362"/>
      <c r="O317" s="362"/>
      <c r="P317" s="362"/>
      <c r="Q317" s="362"/>
      <c r="R317" s="362"/>
      <c r="S317" s="362"/>
      <c r="T317" s="362"/>
      <c r="U317" s="362"/>
      <c r="V317" s="362"/>
      <c r="W317" s="362"/>
      <c r="X317" s="362"/>
      <c r="Y317" s="362"/>
      <c r="Z317" s="362"/>
      <c r="AA317" s="362"/>
      <c r="AB317" s="362"/>
      <c r="AC317" s="362"/>
      <c r="AD317" s="362"/>
    </row>
    <row r="318" spans="1:40" ht="24.05" customHeight="1">
      <c r="A318" s="131"/>
      <c r="B318" s="132"/>
      <c r="C318" s="296" t="s">
        <v>375</v>
      </c>
      <c r="D318" s="306"/>
      <c r="E318" s="306"/>
      <c r="F318" s="306"/>
      <c r="G318" s="306"/>
      <c r="H318" s="306"/>
      <c r="I318" s="306"/>
      <c r="J318" s="306"/>
      <c r="K318" s="306"/>
      <c r="L318" s="306"/>
      <c r="M318" s="306"/>
      <c r="N318" s="306"/>
      <c r="O318" s="306"/>
      <c r="P318" s="306"/>
      <c r="Q318" s="306"/>
      <c r="R318" s="306"/>
      <c r="S318" s="306"/>
      <c r="T318" s="306"/>
      <c r="U318" s="306"/>
      <c r="V318" s="306"/>
      <c r="W318" s="306"/>
      <c r="X318" s="306"/>
      <c r="Y318" s="306"/>
      <c r="Z318" s="306"/>
      <c r="AA318" s="306"/>
      <c r="AB318" s="306"/>
      <c r="AC318" s="306"/>
      <c r="AD318" s="306"/>
      <c r="AG318" s="93" t="s">
        <v>573</v>
      </c>
      <c r="AH318" s="94" t="s">
        <v>574</v>
      </c>
    </row>
    <row r="319" spans="1:40">
      <c r="A319" s="131"/>
      <c r="B319" s="132"/>
      <c r="C319" s="92"/>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G319" s="110">
        <f>COUNTBLANK(D323:AD442)</f>
        <v>3240</v>
      </c>
      <c r="AH319" s="110">
        <v>3240</v>
      </c>
    </row>
    <row r="320" spans="1:40">
      <c r="A320" s="131"/>
      <c r="B320" s="132"/>
      <c r="C320" s="234" t="s">
        <v>58</v>
      </c>
      <c r="D320" s="234"/>
      <c r="E320" s="234"/>
      <c r="F320" s="234"/>
      <c r="G320" s="234" t="s">
        <v>32</v>
      </c>
      <c r="H320" s="234"/>
      <c r="I320" s="234"/>
      <c r="J320" s="234"/>
      <c r="K320" s="234"/>
      <c r="L320" s="234"/>
      <c r="M320" s="234"/>
      <c r="N320" s="234"/>
      <c r="O320" s="234"/>
      <c r="P320" s="234"/>
      <c r="Q320" s="234"/>
      <c r="R320" s="234"/>
      <c r="S320" s="234"/>
      <c r="T320" s="234"/>
      <c r="U320" s="234"/>
      <c r="V320" s="234"/>
      <c r="W320" s="234"/>
      <c r="X320" s="234"/>
      <c r="Y320" s="234"/>
      <c r="Z320" s="234"/>
      <c r="AA320" s="234"/>
      <c r="AB320" s="234"/>
      <c r="AC320" s="234"/>
      <c r="AD320" s="234"/>
      <c r="AG320" s="94" t="s">
        <v>574</v>
      </c>
    </row>
    <row r="321" spans="1:42" ht="24.05" customHeight="1">
      <c r="A321" s="12"/>
      <c r="B321" s="12"/>
      <c r="C321" s="234"/>
      <c r="D321" s="234"/>
      <c r="E321" s="234"/>
      <c r="F321" s="234"/>
      <c r="G321" s="307" t="s">
        <v>364</v>
      </c>
      <c r="H321" s="307"/>
      <c r="I321" s="307"/>
      <c r="J321" s="307"/>
      <c r="K321" s="307"/>
      <c r="L321" s="307"/>
      <c r="M321" s="307" t="s">
        <v>376</v>
      </c>
      <c r="N321" s="307"/>
      <c r="O321" s="307"/>
      <c r="P321" s="307"/>
      <c r="Q321" s="307"/>
      <c r="R321" s="307"/>
      <c r="S321" s="307" t="s">
        <v>389</v>
      </c>
      <c r="T321" s="307"/>
      <c r="U321" s="307"/>
      <c r="V321" s="307"/>
      <c r="W321" s="307"/>
      <c r="X321" s="307"/>
      <c r="Y321" s="227" t="s">
        <v>476</v>
      </c>
      <c r="Z321" s="227"/>
      <c r="AA321" s="227"/>
      <c r="AB321" s="227"/>
      <c r="AC321" s="227"/>
      <c r="AD321" s="227"/>
      <c r="AG321" s="110">
        <v>5</v>
      </c>
    </row>
    <row r="322" spans="1:42" ht="200.15" customHeight="1">
      <c r="C322" s="234"/>
      <c r="D322" s="234"/>
      <c r="E322" s="234"/>
      <c r="F322" s="234"/>
      <c r="G322" s="134" t="s">
        <v>289</v>
      </c>
      <c r="H322" s="135" t="s">
        <v>285</v>
      </c>
      <c r="I322" s="135" t="s">
        <v>286</v>
      </c>
      <c r="J322" s="135" t="s">
        <v>287</v>
      </c>
      <c r="K322" s="135" t="s">
        <v>363</v>
      </c>
      <c r="L322" s="135" t="s">
        <v>390</v>
      </c>
      <c r="M322" s="134" t="s">
        <v>289</v>
      </c>
      <c r="N322" s="135" t="s">
        <v>285</v>
      </c>
      <c r="O322" s="135" t="s">
        <v>286</v>
      </c>
      <c r="P322" s="135" t="s">
        <v>287</v>
      </c>
      <c r="Q322" s="135" t="s">
        <v>363</v>
      </c>
      <c r="R322" s="135" t="s">
        <v>390</v>
      </c>
      <c r="S322" s="134" t="s">
        <v>289</v>
      </c>
      <c r="T322" s="135" t="s">
        <v>285</v>
      </c>
      <c r="U322" s="135" t="s">
        <v>286</v>
      </c>
      <c r="V322" s="135" t="s">
        <v>287</v>
      </c>
      <c r="W322" s="135" t="s">
        <v>363</v>
      </c>
      <c r="X322" s="135" t="s">
        <v>390</v>
      </c>
      <c r="Y322" s="134" t="s">
        <v>289</v>
      </c>
      <c r="Z322" s="135" t="s">
        <v>285</v>
      </c>
      <c r="AA322" s="135" t="s">
        <v>286</v>
      </c>
      <c r="AB322" s="135" t="s">
        <v>287</v>
      </c>
      <c r="AC322" s="135" t="s">
        <v>363</v>
      </c>
      <c r="AD322" s="135" t="s">
        <v>390</v>
      </c>
      <c r="AG322" s="93" t="s">
        <v>573</v>
      </c>
      <c r="AH322" s="93" t="s">
        <v>573</v>
      </c>
      <c r="AI322" s="93" t="s">
        <v>573</v>
      </c>
      <c r="AJ322" s="93" t="s">
        <v>573</v>
      </c>
      <c r="AK322" s="110" t="s">
        <v>581</v>
      </c>
      <c r="AL322" s="136" t="s">
        <v>390</v>
      </c>
      <c r="AM322" s="110" t="s">
        <v>579</v>
      </c>
      <c r="AN322" s="110" t="s">
        <v>580</v>
      </c>
      <c r="AO322" s="110" t="s">
        <v>582</v>
      </c>
      <c r="AP322" s="110" t="s">
        <v>583</v>
      </c>
    </row>
    <row r="323" spans="1:42">
      <c r="A323" s="12"/>
      <c r="B323" s="12"/>
      <c r="C323" s="121" t="s">
        <v>60</v>
      </c>
      <c r="D323" s="301" t="str">
        <f>IF(D33="", "", D33)</f>
        <v/>
      </c>
      <c r="E323" s="302"/>
      <c r="F323" s="302"/>
      <c r="G323" s="91" t="str">
        <f>IF(OR(K185=2, K185=9), "X", "")</f>
        <v/>
      </c>
      <c r="H323" s="109"/>
      <c r="I323" s="109"/>
      <c r="J323" s="109"/>
      <c r="K323" s="109"/>
      <c r="L323" s="109"/>
      <c r="M323" s="91" t="str">
        <f>IF(OR(P185=2, P185=9), "X", "")</f>
        <v/>
      </c>
      <c r="N323" s="109"/>
      <c r="O323" s="109"/>
      <c r="P323" s="109"/>
      <c r="Q323" s="109"/>
      <c r="R323" s="109"/>
      <c r="S323" s="91" t="str">
        <f>IF(OR(U185=2, U185=9), "X", "")</f>
        <v/>
      </c>
      <c r="T323" s="109"/>
      <c r="U323" s="109"/>
      <c r="V323" s="109"/>
      <c r="W323" s="109"/>
      <c r="X323" s="109"/>
      <c r="Y323" s="91" t="str">
        <f>IF(OR(Z185=2, Z185=9), "X", "")</f>
        <v/>
      </c>
      <c r="Z323" s="109"/>
      <c r="AA323" s="109"/>
      <c r="AB323" s="109"/>
      <c r="AC323" s="109"/>
      <c r="AD323" s="109"/>
      <c r="AG323" s="110">
        <f>COUNTBLANK(H323:L323)</f>
        <v>5</v>
      </c>
      <c r="AH323" s="110">
        <f>COUNTBLANK(N323:R323)</f>
        <v>5</v>
      </c>
      <c r="AI323" s="110">
        <f>COUNTBLANK(T323:X323)</f>
        <v>5</v>
      </c>
      <c r="AJ323" s="110">
        <f>COUNTBLANK(Z323:AD323)</f>
        <v>5</v>
      </c>
      <c r="AK323" s="110">
        <f>IF(
OR(
AND(G323="X", AG323&lt;$AG$321),
AND(M323="X", AH323&lt;$AG$321),
AND(S323="X", AI323&lt;$AG$321),
AND(Y323="X", AJ323&lt;$AG$321)
), 1, 0
)</f>
        <v>0</v>
      </c>
      <c r="AL323" s="110">
        <f>IF(
OR(
AND(L323="X", AG323&lt;4),
AND(R323="X", AH323&lt;4),
AND(X323="X", AI323&lt;4),
AND(AD323="X", AJ323&lt;4)
), 1, 0
)</f>
        <v>0</v>
      </c>
      <c r="AM323" s="110">
        <f>IF($AG$319=$AH$319, 0,
IF(
OR(
AND(D323="", OR(G323&lt;&gt;"", AG323&lt;$AG$321)),
AND(D323&lt;&gt;"", G323="", AG323=$AG$321)
), 1, 0))</f>
        <v>0</v>
      </c>
      <c r="AN323" s="110">
        <f>IF($AG$319=$AH$319, 0,
IF(
OR(
AND(D323="", OR(M323&lt;&gt;"", AH323&lt;$AG$321)),
AND(D323&lt;&gt;"", M323="", AH323=$AG$321)
), 1, 0))</f>
        <v>0</v>
      </c>
      <c r="AO323" s="110">
        <f>IF($AG$319=$AH$319, 0,
IF(
OR(
AND(D323="", OR(S323&lt;&gt;"", AI323&lt;$AG$321)),
AND(D323&lt;&gt;"", S323="", AI323=$AG$321)
), 1, 0))</f>
        <v>0</v>
      </c>
      <c r="AP323" s="110">
        <f>IF($AG$319=$AH$319, 0,
IF(
OR(
AND(D323="", OR(Y323&lt;&gt;"", AJ323&lt;$AG$321)),
AND(D323&lt;&gt;"", Y323="", AJ323=$AG$321)
), 1, 0))</f>
        <v>0</v>
      </c>
    </row>
    <row r="324" spans="1:42">
      <c r="A324" s="12"/>
      <c r="B324" s="12"/>
      <c r="C324" s="121" t="s">
        <v>61</v>
      </c>
      <c r="D324" s="301" t="str">
        <f t="shared" ref="D324:D387" si="25">IF(D34="", "", D34)</f>
        <v/>
      </c>
      <c r="E324" s="302"/>
      <c r="F324" s="302"/>
      <c r="G324" s="91" t="str">
        <f t="shared" ref="G324:G387" si="26">IF(OR(K186=2, K186=9), "X", "")</f>
        <v/>
      </c>
      <c r="H324" s="109"/>
      <c r="I324" s="109"/>
      <c r="J324" s="109"/>
      <c r="K324" s="109"/>
      <c r="L324" s="109"/>
      <c r="M324" s="91" t="str">
        <f t="shared" ref="M324:M387" si="27">IF(OR(P186=2, P186=9), "X", "")</f>
        <v/>
      </c>
      <c r="N324" s="109"/>
      <c r="O324" s="109"/>
      <c r="P324" s="109"/>
      <c r="Q324" s="109"/>
      <c r="R324" s="109"/>
      <c r="S324" s="91" t="str">
        <f t="shared" ref="S324:S387" si="28">IF(OR(U186=2, U186=9), "X", "")</f>
        <v/>
      </c>
      <c r="T324" s="109"/>
      <c r="U324" s="109"/>
      <c r="V324" s="109"/>
      <c r="W324" s="109"/>
      <c r="X324" s="109"/>
      <c r="Y324" s="91" t="str">
        <f t="shared" ref="Y324:Y387" si="29">IF(OR(Z186=2, Z186=9), "X", "")</f>
        <v/>
      </c>
      <c r="Z324" s="109"/>
      <c r="AA324" s="109"/>
      <c r="AB324" s="109"/>
      <c r="AC324" s="109"/>
      <c r="AD324" s="109"/>
      <c r="AG324" s="110">
        <f t="shared" ref="AG324:AG387" si="30">COUNTBLANK(H324:L324)</f>
        <v>5</v>
      </c>
      <c r="AH324" s="110">
        <f t="shared" ref="AH324:AH387" si="31">COUNTBLANK(N324:R324)</f>
        <v>5</v>
      </c>
      <c r="AI324" s="110">
        <f t="shared" ref="AI324:AI387" si="32">COUNTBLANK(T324:X324)</f>
        <v>5</v>
      </c>
      <c r="AJ324" s="110">
        <f t="shared" ref="AJ324:AJ387" si="33">COUNTBLANK(Z324:AD324)</f>
        <v>5</v>
      </c>
      <c r="AK324" s="110">
        <f t="shared" ref="AK324:AK387" si="34">IF(
OR(
AND(G324="X", AG324&lt;$AG$321),
AND(M324="X", AH324&lt;$AG$321),
AND(S324="X", AI324&lt;$AG$321),
AND(Y324="X", AJ324&lt;$AG$321)
), 1, 0
)</f>
        <v>0</v>
      </c>
      <c r="AL324" s="110">
        <f t="shared" ref="AL324:AL387" si="35">IF(
OR(
AND(L324="X", AG324&lt;4),
AND(R324="X", AH324&lt;4),
AND(X324="X", AI324&lt;4),
AND(AD324="X", AJ324&lt;4)
), 1, 0
)</f>
        <v>0</v>
      </c>
      <c r="AM324" s="110">
        <f t="shared" ref="AM324:AM387" si="36">IF($AG$319=$AH$319, 0,
IF(
OR(
AND(D324="", OR(G324&lt;&gt;"", AG324&lt;$AG$321)),
AND(D324&lt;&gt;"", G324="", AG324=$AG$321)
), 1, 0))</f>
        <v>0</v>
      </c>
      <c r="AN324" s="110">
        <f t="shared" ref="AN324:AN387" si="37">IF($AG$319=$AH$319, 0,
IF(
OR(
AND(D324="", OR(M324&lt;&gt;"", AH324&lt;$AG$321)),
AND(D324&lt;&gt;"", M324="", AH324=$AG$321)
), 1, 0))</f>
        <v>0</v>
      </c>
      <c r="AO324" s="110">
        <f t="shared" ref="AO324:AO387" si="38">IF($AG$319=$AH$319, 0,
IF(
OR(
AND(D324="", OR(S324&lt;&gt;"", AI324&lt;$AG$321)),
AND(D324&lt;&gt;"", S324="", AI324=$AG$321)
), 1, 0))</f>
        <v>0</v>
      </c>
      <c r="AP324" s="110">
        <f t="shared" ref="AP324:AP387" si="39">IF($AG$319=$AH$319, 0,
IF(
OR(
AND(D324="", OR(Y324&lt;&gt;"", AJ324&lt;$AG$321)),
AND(D324&lt;&gt;"", Y324="", AJ324=$AG$321)
), 1, 0))</f>
        <v>0</v>
      </c>
    </row>
    <row r="325" spans="1:42">
      <c r="A325" s="12"/>
      <c r="B325" s="12"/>
      <c r="C325" s="121" t="s">
        <v>62</v>
      </c>
      <c r="D325" s="301" t="str">
        <f t="shared" si="25"/>
        <v/>
      </c>
      <c r="E325" s="302"/>
      <c r="F325" s="302"/>
      <c r="G325" s="91" t="str">
        <f t="shared" si="26"/>
        <v/>
      </c>
      <c r="H325" s="109"/>
      <c r="I325" s="109"/>
      <c r="J325" s="109"/>
      <c r="K325" s="109"/>
      <c r="L325" s="109"/>
      <c r="M325" s="91" t="str">
        <f t="shared" si="27"/>
        <v/>
      </c>
      <c r="N325" s="109"/>
      <c r="O325" s="109"/>
      <c r="P325" s="109"/>
      <c r="Q325" s="109"/>
      <c r="R325" s="109"/>
      <c r="S325" s="91" t="str">
        <f t="shared" si="28"/>
        <v/>
      </c>
      <c r="T325" s="109"/>
      <c r="U325" s="109"/>
      <c r="V325" s="109"/>
      <c r="W325" s="109"/>
      <c r="X325" s="109"/>
      <c r="Y325" s="91" t="str">
        <f t="shared" si="29"/>
        <v/>
      </c>
      <c r="Z325" s="109"/>
      <c r="AA325" s="109"/>
      <c r="AB325" s="109"/>
      <c r="AC325" s="109"/>
      <c r="AD325" s="109"/>
      <c r="AG325" s="110">
        <f t="shared" si="30"/>
        <v>5</v>
      </c>
      <c r="AH325" s="110">
        <f t="shared" si="31"/>
        <v>5</v>
      </c>
      <c r="AI325" s="110">
        <f t="shared" si="32"/>
        <v>5</v>
      </c>
      <c r="AJ325" s="110">
        <f t="shared" si="33"/>
        <v>5</v>
      </c>
      <c r="AK325" s="110">
        <f t="shared" si="34"/>
        <v>0</v>
      </c>
      <c r="AL325" s="110">
        <f t="shared" si="35"/>
        <v>0</v>
      </c>
      <c r="AM325" s="110">
        <f t="shared" si="36"/>
        <v>0</v>
      </c>
      <c r="AN325" s="110">
        <f t="shared" si="37"/>
        <v>0</v>
      </c>
      <c r="AO325" s="110">
        <f t="shared" si="38"/>
        <v>0</v>
      </c>
      <c r="AP325" s="110">
        <f t="shared" si="39"/>
        <v>0</v>
      </c>
    </row>
    <row r="326" spans="1:42">
      <c r="A326" s="12"/>
      <c r="B326" s="12"/>
      <c r="C326" s="121" t="s">
        <v>63</v>
      </c>
      <c r="D326" s="301" t="str">
        <f t="shared" si="25"/>
        <v/>
      </c>
      <c r="E326" s="302"/>
      <c r="F326" s="302"/>
      <c r="G326" s="91" t="str">
        <f t="shared" si="26"/>
        <v/>
      </c>
      <c r="H326" s="109"/>
      <c r="I326" s="109"/>
      <c r="J326" s="109"/>
      <c r="K326" s="109"/>
      <c r="L326" s="109"/>
      <c r="M326" s="91" t="str">
        <f t="shared" si="27"/>
        <v/>
      </c>
      <c r="N326" s="109"/>
      <c r="O326" s="109"/>
      <c r="P326" s="109"/>
      <c r="Q326" s="109"/>
      <c r="R326" s="109"/>
      <c r="S326" s="91" t="str">
        <f t="shared" si="28"/>
        <v/>
      </c>
      <c r="T326" s="109"/>
      <c r="U326" s="109"/>
      <c r="V326" s="109"/>
      <c r="W326" s="109"/>
      <c r="X326" s="109"/>
      <c r="Y326" s="91" t="str">
        <f t="shared" si="29"/>
        <v/>
      </c>
      <c r="Z326" s="109"/>
      <c r="AA326" s="109"/>
      <c r="AB326" s="109"/>
      <c r="AC326" s="109"/>
      <c r="AD326" s="109"/>
      <c r="AG326" s="110">
        <f t="shared" si="30"/>
        <v>5</v>
      </c>
      <c r="AH326" s="110">
        <f t="shared" si="31"/>
        <v>5</v>
      </c>
      <c r="AI326" s="110">
        <f t="shared" si="32"/>
        <v>5</v>
      </c>
      <c r="AJ326" s="110">
        <f t="shared" si="33"/>
        <v>5</v>
      </c>
      <c r="AK326" s="110">
        <f t="shared" si="34"/>
        <v>0</v>
      </c>
      <c r="AL326" s="110">
        <f t="shared" si="35"/>
        <v>0</v>
      </c>
      <c r="AM326" s="110">
        <f t="shared" si="36"/>
        <v>0</v>
      </c>
      <c r="AN326" s="110">
        <f t="shared" si="37"/>
        <v>0</v>
      </c>
      <c r="AO326" s="110">
        <f t="shared" si="38"/>
        <v>0</v>
      </c>
      <c r="AP326" s="110">
        <f t="shared" si="39"/>
        <v>0</v>
      </c>
    </row>
    <row r="327" spans="1:42">
      <c r="A327" s="12"/>
      <c r="B327" s="12"/>
      <c r="C327" s="121" t="s">
        <v>64</v>
      </c>
      <c r="D327" s="301" t="str">
        <f t="shared" si="25"/>
        <v/>
      </c>
      <c r="E327" s="302"/>
      <c r="F327" s="302"/>
      <c r="G327" s="91" t="str">
        <f t="shared" si="26"/>
        <v/>
      </c>
      <c r="H327" s="109"/>
      <c r="I327" s="109"/>
      <c r="J327" s="109"/>
      <c r="K327" s="109"/>
      <c r="L327" s="109"/>
      <c r="M327" s="91" t="str">
        <f t="shared" si="27"/>
        <v/>
      </c>
      <c r="N327" s="109"/>
      <c r="O327" s="109"/>
      <c r="P327" s="109"/>
      <c r="Q327" s="109"/>
      <c r="R327" s="109"/>
      <c r="S327" s="91" t="str">
        <f t="shared" si="28"/>
        <v/>
      </c>
      <c r="T327" s="109"/>
      <c r="U327" s="109"/>
      <c r="V327" s="109"/>
      <c r="W327" s="109"/>
      <c r="X327" s="109"/>
      <c r="Y327" s="91" t="str">
        <f t="shared" si="29"/>
        <v/>
      </c>
      <c r="Z327" s="109"/>
      <c r="AA327" s="109"/>
      <c r="AB327" s="109"/>
      <c r="AC327" s="109"/>
      <c r="AD327" s="109"/>
      <c r="AG327" s="110">
        <f t="shared" si="30"/>
        <v>5</v>
      </c>
      <c r="AH327" s="110">
        <f t="shared" si="31"/>
        <v>5</v>
      </c>
      <c r="AI327" s="110">
        <f t="shared" si="32"/>
        <v>5</v>
      </c>
      <c r="AJ327" s="110">
        <f t="shared" si="33"/>
        <v>5</v>
      </c>
      <c r="AK327" s="110">
        <f t="shared" si="34"/>
        <v>0</v>
      </c>
      <c r="AL327" s="110">
        <f t="shared" si="35"/>
        <v>0</v>
      </c>
      <c r="AM327" s="110">
        <f t="shared" si="36"/>
        <v>0</v>
      </c>
      <c r="AN327" s="110">
        <f t="shared" si="37"/>
        <v>0</v>
      </c>
      <c r="AO327" s="110">
        <f t="shared" si="38"/>
        <v>0</v>
      </c>
      <c r="AP327" s="110">
        <f t="shared" si="39"/>
        <v>0</v>
      </c>
    </row>
    <row r="328" spans="1:42">
      <c r="A328" s="12"/>
      <c r="B328" s="12"/>
      <c r="C328" s="121" t="s">
        <v>65</v>
      </c>
      <c r="D328" s="301" t="str">
        <f t="shared" si="25"/>
        <v/>
      </c>
      <c r="E328" s="302"/>
      <c r="F328" s="302"/>
      <c r="G328" s="91" t="str">
        <f t="shared" si="26"/>
        <v/>
      </c>
      <c r="H328" s="109"/>
      <c r="I328" s="109"/>
      <c r="J328" s="109"/>
      <c r="K328" s="109"/>
      <c r="L328" s="109"/>
      <c r="M328" s="91" t="str">
        <f t="shared" si="27"/>
        <v/>
      </c>
      <c r="N328" s="109"/>
      <c r="O328" s="109"/>
      <c r="P328" s="109"/>
      <c r="Q328" s="109"/>
      <c r="R328" s="109"/>
      <c r="S328" s="91" t="str">
        <f t="shared" si="28"/>
        <v/>
      </c>
      <c r="T328" s="109"/>
      <c r="U328" s="109"/>
      <c r="V328" s="109"/>
      <c r="W328" s="109"/>
      <c r="X328" s="109"/>
      <c r="Y328" s="91" t="str">
        <f t="shared" si="29"/>
        <v/>
      </c>
      <c r="Z328" s="109"/>
      <c r="AA328" s="109"/>
      <c r="AB328" s="109"/>
      <c r="AC328" s="109"/>
      <c r="AD328" s="109"/>
      <c r="AG328" s="110">
        <f t="shared" si="30"/>
        <v>5</v>
      </c>
      <c r="AH328" s="110">
        <f t="shared" si="31"/>
        <v>5</v>
      </c>
      <c r="AI328" s="110">
        <f t="shared" si="32"/>
        <v>5</v>
      </c>
      <c r="AJ328" s="110">
        <f t="shared" si="33"/>
        <v>5</v>
      </c>
      <c r="AK328" s="110">
        <f t="shared" si="34"/>
        <v>0</v>
      </c>
      <c r="AL328" s="110">
        <f t="shared" si="35"/>
        <v>0</v>
      </c>
      <c r="AM328" s="110">
        <f t="shared" si="36"/>
        <v>0</v>
      </c>
      <c r="AN328" s="110">
        <f t="shared" si="37"/>
        <v>0</v>
      </c>
      <c r="AO328" s="110">
        <f t="shared" si="38"/>
        <v>0</v>
      </c>
      <c r="AP328" s="110">
        <f t="shared" si="39"/>
        <v>0</v>
      </c>
    </row>
    <row r="329" spans="1:42">
      <c r="A329" s="12"/>
      <c r="B329" s="12"/>
      <c r="C329" s="121" t="s">
        <v>66</v>
      </c>
      <c r="D329" s="301" t="str">
        <f t="shared" si="25"/>
        <v/>
      </c>
      <c r="E329" s="302"/>
      <c r="F329" s="302"/>
      <c r="G329" s="91" t="str">
        <f t="shared" si="26"/>
        <v/>
      </c>
      <c r="H329" s="109"/>
      <c r="I329" s="109"/>
      <c r="J329" s="109"/>
      <c r="K329" s="109"/>
      <c r="L329" s="109"/>
      <c r="M329" s="91" t="str">
        <f t="shared" si="27"/>
        <v/>
      </c>
      <c r="N329" s="109"/>
      <c r="O329" s="109"/>
      <c r="P329" s="109"/>
      <c r="Q329" s="109"/>
      <c r="R329" s="109"/>
      <c r="S329" s="91" t="str">
        <f t="shared" si="28"/>
        <v/>
      </c>
      <c r="T329" s="109"/>
      <c r="U329" s="109"/>
      <c r="V329" s="109"/>
      <c r="W329" s="109"/>
      <c r="X329" s="109"/>
      <c r="Y329" s="91" t="str">
        <f t="shared" si="29"/>
        <v/>
      </c>
      <c r="Z329" s="109"/>
      <c r="AA329" s="109"/>
      <c r="AB329" s="109"/>
      <c r="AC329" s="109"/>
      <c r="AD329" s="109"/>
      <c r="AG329" s="110">
        <f t="shared" si="30"/>
        <v>5</v>
      </c>
      <c r="AH329" s="110">
        <f t="shared" si="31"/>
        <v>5</v>
      </c>
      <c r="AI329" s="110">
        <f t="shared" si="32"/>
        <v>5</v>
      </c>
      <c r="AJ329" s="110">
        <f t="shared" si="33"/>
        <v>5</v>
      </c>
      <c r="AK329" s="110">
        <f t="shared" si="34"/>
        <v>0</v>
      </c>
      <c r="AL329" s="110">
        <f t="shared" si="35"/>
        <v>0</v>
      </c>
      <c r="AM329" s="110">
        <f t="shared" si="36"/>
        <v>0</v>
      </c>
      <c r="AN329" s="110">
        <f t="shared" si="37"/>
        <v>0</v>
      </c>
      <c r="AO329" s="110">
        <f t="shared" si="38"/>
        <v>0</v>
      </c>
      <c r="AP329" s="110">
        <f t="shared" si="39"/>
        <v>0</v>
      </c>
    </row>
    <row r="330" spans="1:42">
      <c r="A330" s="12"/>
      <c r="B330" s="12"/>
      <c r="C330" s="121" t="s">
        <v>67</v>
      </c>
      <c r="D330" s="301" t="str">
        <f t="shared" si="25"/>
        <v/>
      </c>
      <c r="E330" s="302"/>
      <c r="F330" s="302"/>
      <c r="G330" s="91" t="str">
        <f t="shared" si="26"/>
        <v/>
      </c>
      <c r="H330" s="109"/>
      <c r="I330" s="109"/>
      <c r="J330" s="109"/>
      <c r="K330" s="109"/>
      <c r="L330" s="109"/>
      <c r="M330" s="91" t="str">
        <f t="shared" si="27"/>
        <v/>
      </c>
      <c r="N330" s="109"/>
      <c r="O330" s="109"/>
      <c r="P330" s="109"/>
      <c r="Q330" s="109"/>
      <c r="R330" s="109"/>
      <c r="S330" s="91" t="str">
        <f t="shared" si="28"/>
        <v/>
      </c>
      <c r="T330" s="109"/>
      <c r="U330" s="109"/>
      <c r="V330" s="109"/>
      <c r="W330" s="109"/>
      <c r="X330" s="109"/>
      <c r="Y330" s="91" t="str">
        <f t="shared" si="29"/>
        <v/>
      </c>
      <c r="Z330" s="109"/>
      <c r="AA330" s="109"/>
      <c r="AB330" s="109"/>
      <c r="AC330" s="109"/>
      <c r="AD330" s="109"/>
      <c r="AG330" s="110">
        <f t="shared" si="30"/>
        <v>5</v>
      </c>
      <c r="AH330" s="110">
        <f t="shared" si="31"/>
        <v>5</v>
      </c>
      <c r="AI330" s="110">
        <f t="shared" si="32"/>
        <v>5</v>
      </c>
      <c r="AJ330" s="110">
        <f t="shared" si="33"/>
        <v>5</v>
      </c>
      <c r="AK330" s="110">
        <f t="shared" si="34"/>
        <v>0</v>
      </c>
      <c r="AL330" s="110">
        <f t="shared" si="35"/>
        <v>0</v>
      </c>
      <c r="AM330" s="110">
        <f t="shared" si="36"/>
        <v>0</v>
      </c>
      <c r="AN330" s="110">
        <f t="shared" si="37"/>
        <v>0</v>
      </c>
      <c r="AO330" s="110">
        <f t="shared" si="38"/>
        <v>0</v>
      </c>
      <c r="AP330" s="110">
        <f t="shared" si="39"/>
        <v>0</v>
      </c>
    </row>
    <row r="331" spans="1:42">
      <c r="A331" s="12"/>
      <c r="B331" s="12"/>
      <c r="C331" s="121" t="s">
        <v>68</v>
      </c>
      <c r="D331" s="301" t="str">
        <f t="shared" si="25"/>
        <v/>
      </c>
      <c r="E331" s="302"/>
      <c r="F331" s="302"/>
      <c r="G331" s="91" t="str">
        <f t="shared" si="26"/>
        <v/>
      </c>
      <c r="H331" s="109"/>
      <c r="I331" s="109"/>
      <c r="J331" s="109"/>
      <c r="K331" s="109"/>
      <c r="L331" s="109"/>
      <c r="M331" s="91" t="str">
        <f t="shared" si="27"/>
        <v/>
      </c>
      <c r="N331" s="109"/>
      <c r="O331" s="109"/>
      <c r="P331" s="109"/>
      <c r="Q331" s="109"/>
      <c r="R331" s="109"/>
      <c r="S331" s="91" t="str">
        <f t="shared" si="28"/>
        <v/>
      </c>
      <c r="T331" s="109"/>
      <c r="U331" s="109"/>
      <c r="V331" s="109"/>
      <c r="W331" s="109"/>
      <c r="X331" s="109"/>
      <c r="Y331" s="91" t="str">
        <f t="shared" si="29"/>
        <v/>
      </c>
      <c r="Z331" s="109"/>
      <c r="AA331" s="109"/>
      <c r="AB331" s="109"/>
      <c r="AC331" s="109"/>
      <c r="AD331" s="109"/>
      <c r="AG331" s="110">
        <f t="shared" si="30"/>
        <v>5</v>
      </c>
      <c r="AH331" s="110">
        <f t="shared" si="31"/>
        <v>5</v>
      </c>
      <c r="AI331" s="110">
        <f t="shared" si="32"/>
        <v>5</v>
      </c>
      <c r="AJ331" s="110">
        <f t="shared" si="33"/>
        <v>5</v>
      </c>
      <c r="AK331" s="110">
        <f t="shared" si="34"/>
        <v>0</v>
      </c>
      <c r="AL331" s="110">
        <f t="shared" si="35"/>
        <v>0</v>
      </c>
      <c r="AM331" s="110">
        <f t="shared" si="36"/>
        <v>0</v>
      </c>
      <c r="AN331" s="110">
        <f t="shared" si="37"/>
        <v>0</v>
      </c>
      <c r="AO331" s="110">
        <f t="shared" si="38"/>
        <v>0</v>
      </c>
      <c r="AP331" s="110">
        <f t="shared" si="39"/>
        <v>0</v>
      </c>
    </row>
    <row r="332" spans="1:42">
      <c r="A332" s="12"/>
      <c r="B332" s="12"/>
      <c r="C332" s="121" t="s">
        <v>69</v>
      </c>
      <c r="D332" s="301" t="str">
        <f t="shared" si="25"/>
        <v/>
      </c>
      <c r="E332" s="302"/>
      <c r="F332" s="302"/>
      <c r="G332" s="91" t="str">
        <f t="shared" si="26"/>
        <v/>
      </c>
      <c r="H332" s="109"/>
      <c r="I332" s="109"/>
      <c r="J332" s="109"/>
      <c r="K332" s="109"/>
      <c r="L332" s="109"/>
      <c r="M332" s="91" t="str">
        <f t="shared" si="27"/>
        <v/>
      </c>
      <c r="N332" s="109"/>
      <c r="O332" s="109"/>
      <c r="P332" s="109"/>
      <c r="Q332" s="109"/>
      <c r="R332" s="109"/>
      <c r="S332" s="91" t="str">
        <f t="shared" si="28"/>
        <v/>
      </c>
      <c r="T332" s="109"/>
      <c r="U332" s="109"/>
      <c r="V332" s="109"/>
      <c r="W332" s="109"/>
      <c r="X332" s="109"/>
      <c r="Y332" s="91" t="str">
        <f t="shared" si="29"/>
        <v/>
      </c>
      <c r="Z332" s="109"/>
      <c r="AA332" s="109"/>
      <c r="AB332" s="109"/>
      <c r="AC332" s="109"/>
      <c r="AD332" s="109"/>
      <c r="AG332" s="110">
        <f t="shared" si="30"/>
        <v>5</v>
      </c>
      <c r="AH332" s="110">
        <f t="shared" si="31"/>
        <v>5</v>
      </c>
      <c r="AI332" s="110">
        <f t="shared" si="32"/>
        <v>5</v>
      </c>
      <c r="AJ332" s="110">
        <f t="shared" si="33"/>
        <v>5</v>
      </c>
      <c r="AK332" s="110">
        <f t="shared" si="34"/>
        <v>0</v>
      </c>
      <c r="AL332" s="110">
        <f t="shared" si="35"/>
        <v>0</v>
      </c>
      <c r="AM332" s="110">
        <f t="shared" si="36"/>
        <v>0</v>
      </c>
      <c r="AN332" s="110">
        <f t="shared" si="37"/>
        <v>0</v>
      </c>
      <c r="AO332" s="110">
        <f t="shared" si="38"/>
        <v>0</v>
      </c>
      <c r="AP332" s="110">
        <f t="shared" si="39"/>
        <v>0</v>
      </c>
    </row>
    <row r="333" spans="1:42">
      <c r="A333" s="12"/>
      <c r="B333" s="12"/>
      <c r="C333" s="121" t="s">
        <v>70</v>
      </c>
      <c r="D333" s="301" t="str">
        <f t="shared" si="25"/>
        <v/>
      </c>
      <c r="E333" s="302"/>
      <c r="F333" s="302"/>
      <c r="G333" s="91" t="str">
        <f t="shared" si="26"/>
        <v/>
      </c>
      <c r="H333" s="109"/>
      <c r="I333" s="109"/>
      <c r="J333" s="109"/>
      <c r="K333" s="109"/>
      <c r="L333" s="109"/>
      <c r="M333" s="91" t="str">
        <f t="shared" si="27"/>
        <v/>
      </c>
      <c r="N333" s="109"/>
      <c r="O333" s="109"/>
      <c r="P333" s="109"/>
      <c r="Q333" s="109"/>
      <c r="R333" s="109"/>
      <c r="S333" s="91" t="str">
        <f t="shared" si="28"/>
        <v/>
      </c>
      <c r="T333" s="109"/>
      <c r="U333" s="109"/>
      <c r="V333" s="109"/>
      <c r="W333" s="109"/>
      <c r="X333" s="109"/>
      <c r="Y333" s="91" t="str">
        <f t="shared" si="29"/>
        <v/>
      </c>
      <c r="Z333" s="109"/>
      <c r="AA333" s="109"/>
      <c r="AB333" s="109"/>
      <c r="AC333" s="109"/>
      <c r="AD333" s="109"/>
      <c r="AG333" s="110">
        <f t="shared" si="30"/>
        <v>5</v>
      </c>
      <c r="AH333" s="110">
        <f t="shared" si="31"/>
        <v>5</v>
      </c>
      <c r="AI333" s="110">
        <f t="shared" si="32"/>
        <v>5</v>
      </c>
      <c r="AJ333" s="110">
        <f t="shared" si="33"/>
        <v>5</v>
      </c>
      <c r="AK333" s="110">
        <f t="shared" si="34"/>
        <v>0</v>
      </c>
      <c r="AL333" s="110">
        <f t="shared" si="35"/>
        <v>0</v>
      </c>
      <c r="AM333" s="110">
        <f t="shared" si="36"/>
        <v>0</v>
      </c>
      <c r="AN333" s="110">
        <f t="shared" si="37"/>
        <v>0</v>
      </c>
      <c r="AO333" s="110">
        <f t="shared" si="38"/>
        <v>0</v>
      </c>
      <c r="AP333" s="110">
        <f t="shared" si="39"/>
        <v>0</v>
      </c>
    </row>
    <row r="334" spans="1:42">
      <c r="A334" s="12"/>
      <c r="B334" s="12"/>
      <c r="C334" s="121" t="s">
        <v>71</v>
      </c>
      <c r="D334" s="301" t="str">
        <f t="shared" si="25"/>
        <v/>
      </c>
      <c r="E334" s="302"/>
      <c r="F334" s="302"/>
      <c r="G334" s="91" t="str">
        <f t="shared" si="26"/>
        <v/>
      </c>
      <c r="H334" s="109"/>
      <c r="I334" s="109"/>
      <c r="J334" s="109"/>
      <c r="K334" s="109"/>
      <c r="L334" s="109"/>
      <c r="M334" s="91" t="str">
        <f t="shared" si="27"/>
        <v/>
      </c>
      <c r="N334" s="109"/>
      <c r="O334" s="109"/>
      <c r="P334" s="109"/>
      <c r="Q334" s="109"/>
      <c r="R334" s="109"/>
      <c r="S334" s="91" t="str">
        <f t="shared" si="28"/>
        <v/>
      </c>
      <c r="T334" s="109"/>
      <c r="U334" s="109"/>
      <c r="V334" s="109"/>
      <c r="W334" s="109"/>
      <c r="X334" s="109"/>
      <c r="Y334" s="91" t="str">
        <f t="shared" si="29"/>
        <v/>
      </c>
      <c r="Z334" s="109"/>
      <c r="AA334" s="109"/>
      <c r="AB334" s="109"/>
      <c r="AC334" s="109"/>
      <c r="AD334" s="109"/>
      <c r="AG334" s="110">
        <f t="shared" si="30"/>
        <v>5</v>
      </c>
      <c r="AH334" s="110">
        <f t="shared" si="31"/>
        <v>5</v>
      </c>
      <c r="AI334" s="110">
        <f t="shared" si="32"/>
        <v>5</v>
      </c>
      <c r="AJ334" s="110">
        <f t="shared" si="33"/>
        <v>5</v>
      </c>
      <c r="AK334" s="110">
        <f t="shared" si="34"/>
        <v>0</v>
      </c>
      <c r="AL334" s="110">
        <f t="shared" si="35"/>
        <v>0</v>
      </c>
      <c r="AM334" s="110">
        <f t="shared" si="36"/>
        <v>0</v>
      </c>
      <c r="AN334" s="110">
        <f t="shared" si="37"/>
        <v>0</v>
      </c>
      <c r="AO334" s="110">
        <f t="shared" si="38"/>
        <v>0</v>
      </c>
      <c r="AP334" s="110">
        <f t="shared" si="39"/>
        <v>0</v>
      </c>
    </row>
    <row r="335" spans="1:42">
      <c r="A335" s="12"/>
      <c r="B335" s="12"/>
      <c r="C335" s="121" t="s">
        <v>72</v>
      </c>
      <c r="D335" s="301" t="str">
        <f t="shared" si="25"/>
        <v/>
      </c>
      <c r="E335" s="302"/>
      <c r="F335" s="302"/>
      <c r="G335" s="91" t="str">
        <f t="shared" si="26"/>
        <v/>
      </c>
      <c r="H335" s="109"/>
      <c r="I335" s="109"/>
      <c r="J335" s="109"/>
      <c r="K335" s="109"/>
      <c r="L335" s="109"/>
      <c r="M335" s="91" t="str">
        <f t="shared" si="27"/>
        <v/>
      </c>
      <c r="N335" s="109"/>
      <c r="O335" s="109"/>
      <c r="P335" s="109"/>
      <c r="Q335" s="109"/>
      <c r="R335" s="109"/>
      <c r="S335" s="91" t="str">
        <f t="shared" si="28"/>
        <v/>
      </c>
      <c r="T335" s="109"/>
      <c r="U335" s="109"/>
      <c r="V335" s="109"/>
      <c r="W335" s="109"/>
      <c r="X335" s="109"/>
      <c r="Y335" s="91" t="str">
        <f t="shared" si="29"/>
        <v/>
      </c>
      <c r="Z335" s="109"/>
      <c r="AA335" s="109"/>
      <c r="AB335" s="109"/>
      <c r="AC335" s="109"/>
      <c r="AD335" s="109"/>
      <c r="AG335" s="110">
        <f t="shared" si="30"/>
        <v>5</v>
      </c>
      <c r="AH335" s="110">
        <f t="shared" si="31"/>
        <v>5</v>
      </c>
      <c r="AI335" s="110">
        <f t="shared" si="32"/>
        <v>5</v>
      </c>
      <c r="AJ335" s="110">
        <f t="shared" si="33"/>
        <v>5</v>
      </c>
      <c r="AK335" s="110">
        <f t="shared" si="34"/>
        <v>0</v>
      </c>
      <c r="AL335" s="110">
        <f t="shared" si="35"/>
        <v>0</v>
      </c>
      <c r="AM335" s="110">
        <f t="shared" si="36"/>
        <v>0</v>
      </c>
      <c r="AN335" s="110">
        <f t="shared" si="37"/>
        <v>0</v>
      </c>
      <c r="AO335" s="110">
        <f t="shared" si="38"/>
        <v>0</v>
      </c>
      <c r="AP335" s="110">
        <f t="shared" si="39"/>
        <v>0</v>
      </c>
    </row>
    <row r="336" spans="1:42">
      <c r="A336" s="12"/>
      <c r="B336" s="12"/>
      <c r="C336" s="121" t="s">
        <v>73</v>
      </c>
      <c r="D336" s="301" t="str">
        <f t="shared" si="25"/>
        <v/>
      </c>
      <c r="E336" s="302"/>
      <c r="F336" s="302"/>
      <c r="G336" s="91" t="str">
        <f t="shared" si="26"/>
        <v/>
      </c>
      <c r="H336" s="109"/>
      <c r="I336" s="109"/>
      <c r="J336" s="109"/>
      <c r="K336" s="109"/>
      <c r="L336" s="109"/>
      <c r="M336" s="91" t="str">
        <f t="shared" si="27"/>
        <v/>
      </c>
      <c r="N336" s="109"/>
      <c r="O336" s="109"/>
      <c r="P336" s="109"/>
      <c r="Q336" s="109"/>
      <c r="R336" s="109"/>
      <c r="S336" s="91" t="str">
        <f t="shared" si="28"/>
        <v/>
      </c>
      <c r="T336" s="109"/>
      <c r="U336" s="109"/>
      <c r="V336" s="109"/>
      <c r="W336" s="109"/>
      <c r="X336" s="109"/>
      <c r="Y336" s="91" t="str">
        <f t="shared" si="29"/>
        <v/>
      </c>
      <c r="Z336" s="109"/>
      <c r="AA336" s="109"/>
      <c r="AB336" s="109"/>
      <c r="AC336" s="109"/>
      <c r="AD336" s="109"/>
      <c r="AG336" s="110">
        <f t="shared" si="30"/>
        <v>5</v>
      </c>
      <c r="AH336" s="110">
        <f t="shared" si="31"/>
        <v>5</v>
      </c>
      <c r="AI336" s="110">
        <f t="shared" si="32"/>
        <v>5</v>
      </c>
      <c r="AJ336" s="110">
        <f t="shared" si="33"/>
        <v>5</v>
      </c>
      <c r="AK336" s="110">
        <f t="shared" si="34"/>
        <v>0</v>
      </c>
      <c r="AL336" s="110">
        <f t="shared" si="35"/>
        <v>0</v>
      </c>
      <c r="AM336" s="110">
        <f t="shared" si="36"/>
        <v>0</v>
      </c>
      <c r="AN336" s="110">
        <f t="shared" si="37"/>
        <v>0</v>
      </c>
      <c r="AO336" s="110">
        <f t="shared" si="38"/>
        <v>0</v>
      </c>
      <c r="AP336" s="110">
        <f t="shared" si="39"/>
        <v>0</v>
      </c>
    </row>
    <row r="337" spans="1:42">
      <c r="A337" s="12"/>
      <c r="B337" s="12"/>
      <c r="C337" s="121" t="s">
        <v>74</v>
      </c>
      <c r="D337" s="301" t="str">
        <f t="shared" si="25"/>
        <v/>
      </c>
      <c r="E337" s="302"/>
      <c r="F337" s="302"/>
      <c r="G337" s="91" t="str">
        <f t="shared" si="26"/>
        <v/>
      </c>
      <c r="H337" s="109"/>
      <c r="I337" s="109"/>
      <c r="J337" s="109"/>
      <c r="K337" s="109"/>
      <c r="L337" s="109"/>
      <c r="M337" s="91" t="str">
        <f t="shared" si="27"/>
        <v/>
      </c>
      <c r="N337" s="109"/>
      <c r="O337" s="109"/>
      <c r="P337" s="109"/>
      <c r="Q337" s="109"/>
      <c r="R337" s="109"/>
      <c r="S337" s="91" t="str">
        <f t="shared" si="28"/>
        <v/>
      </c>
      <c r="T337" s="109"/>
      <c r="U337" s="109"/>
      <c r="V337" s="109"/>
      <c r="W337" s="109"/>
      <c r="X337" s="109"/>
      <c r="Y337" s="91" t="str">
        <f t="shared" si="29"/>
        <v/>
      </c>
      <c r="Z337" s="109"/>
      <c r="AA337" s="109"/>
      <c r="AB337" s="109"/>
      <c r="AC337" s="109"/>
      <c r="AD337" s="109"/>
      <c r="AG337" s="110">
        <f t="shared" si="30"/>
        <v>5</v>
      </c>
      <c r="AH337" s="110">
        <f t="shared" si="31"/>
        <v>5</v>
      </c>
      <c r="AI337" s="110">
        <f t="shared" si="32"/>
        <v>5</v>
      </c>
      <c r="AJ337" s="110">
        <f t="shared" si="33"/>
        <v>5</v>
      </c>
      <c r="AK337" s="110">
        <f t="shared" si="34"/>
        <v>0</v>
      </c>
      <c r="AL337" s="110">
        <f t="shared" si="35"/>
        <v>0</v>
      </c>
      <c r="AM337" s="110">
        <f t="shared" si="36"/>
        <v>0</v>
      </c>
      <c r="AN337" s="110">
        <f t="shared" si="37"/>
        <v>0</v>
      </c>
      <c r="AO337" s="110">
        <f t="shared" si="38"/>
        <v>0</v>
      </c>
      <c r="AP337" s="110">
        <f t="shared" si="39"/>
        <v>0</v>
      </c>
    </row>
    <row r="338" spans="1:42">
      <c r="A338" s="12"/>
      <c r="B338" s="12"/>
      <c r="C338" s="121" t="s">
        <v>75</v>
      </c>
      <c r="D338" s="301" t="str">
        <f t="shared" si="25"/>
        <v/>
      </c>
      <c r="E338" s="302"/>
      <c r="F338" s="302"/>
      <c r="G338" s="91" t="str">
        <f t="shared" si="26"/>
        <v/>
      </c>
      <c r="H338" s="109"/>
      <c r="I338" s="109"/>
      <c r="J338" s="109"/>
      <c r="K338" s="109"/>
      <c r="L338" s="109"/>
      <c r="M338" s="91" t="str">
        <f t="shared" si="27"/>
        <v/>
      </c>
      <c r="N338" s="109"/>
      <c r="O338" s="109"/>
      <c r="P338" s="109"/>
      <c r="Q338" s="109"/>
      <c r="R338" s="109"/>
      <c r="S338" s="91" t="str">
        <f t="shared" si="28"/>
        <v/>
      </c>
      <c r="T338" s="109"/>
      <c r="U338" s="109"/>
      <c r="V338" s="109"/>
      <c r="W338" s="109"/>
      <c r="X338" s="109"/>
      <c r="Y338" s="91" t="str">
        <f t="shared" si="29"/>
        <v/>
      </c>
      <c r="Z338" s="109"/>
      <c r="AA338" s="109"/>
      <c r="AB338" s="109"/>
      <c r="AC338" s="109"/>
      <c r="AD338" s="109"/>
      <c r="AG338" s="110">
        <f t="shared" si="30"/>
        <v>5</v>
      </c>
      <c r="AH338" s="110">
        <f t="shared" si="31"/>
        <v>5</v>
      </c>
      <c r="AI338" s="110">
        <f t="shared" si="32"/>
        <v>5</v>
      </c>
      <c r="AJ338" s="110">
        <f t="shared" si="33"/>
        <v>5</v>
      </c>
      <c r="AK338" s="110">
        <f t="shared" si="34"/>
        <v>0</v>
      </c>
      <c r="AL338" s="110">
        <f t="shared" si="35"/>
        <v>0</v>
      </c>
      <c r="AM338" s="110">
        <f t="shared" si="36"/>
        <v>0</v>
      </c>
      <c r="AN338" s="110">
        <f t="shared" si="37"/>
        <v>0</v>
      </c>
      <c r="AO338" s="110">
        <f t="shared" si="38"/>
        <v>0</v>
      </c>
      <c r="AP338" s="110">
        <f t="shared" si="39"/>
        <v>0</v>
      </c>
    </row>
    <row r="339" spans="1:42">
      <c r="A339" s="12"/>
      <c r="B339" s="12"/>
      <c r="C339" s="121" t="s">
        <v>76</v>
      </c>
      <c r="D339" s="301" t="str">
        <f t="shared" si="25"/>
        <v/>
      </c>
      <c r="E339" s="302"/>
      <c r="F339" s="302"/>
      <c r="G339" s="91" t="str">
        <f t="shared" si="26"/>
        <v/>
      </c>
      <c r="H339" s="109"/>
      <c r="I339" s="109"/>
      <c r="J339" s="109"/>
      <c r="K339" s="109"/>
      <c r="L339" s="109"/>
      <c r="M339" s="91" t="str">
        <f t="shared" si="27"/>
        <v/>
      </c>
      <c r="N339" s="109"/>
      <c r="O339" s="109"/>
      <c r="P339" s="109"/>
      <c r="Q339" s="109"/>
      <c r="R339" s="109"/>
      <c r="S339" s="91" t="str">
        <f t="shared" si="28"/>
        <v/>
      </c>
      <c r="T339" s="109"/>
      <c r="U339" s="109"/>
      <c r="V339" s="109"/>
      <c r="W339" s="109"/>
      <c r="X339" s="109"/>
      <c r="Y339" s="91" t="str">
        <f t="shared" si="29"/>
        <v/>
      </c>
      <c r="Z339" s="109"/>
      <c r="AA339" s="109"/>
      <c r="AB339" s="109"/>
      <c r="AC339" s="109"/>
      <c r="AD339" s="109"/>
      <c r="AG339" s="110">
        <f t="shared" si="30"/>
        <v>5</v>
      </c>
      <c r="AH339" s="110">
        <f t="shared" si="31"/>
        <v>5</v>
      </c>
      <c r="AI339" s="110">
        <f t="shared" si="32"/>
        <v>5</v>
      </c>
      <c r="AJ339" s="110">
        <f t="shared" si="33"/>
        <v>5</v>
      </c>
      <c r="AK339" s="110">
        <f t="shared" si="34"/>
        <v>0</v>
      </c>
      <c r="AL339" s="110">
        <f t="shared" si="35"/>
        <v>0</v>
      </c>
      <c r="AM339" s="110">
        <f t="shared" si="36"/>
        <v>0</v>
      </c>
      <c r="AN339" s="110">
        <f t="shared" si="37"/>
        <v>0</v>
      </c>
      <c r="AO339" s="110">
        <f t="shared" si="38"/>
        <v>0</v>
      </c>
      <c r="AP339" s="110">
        <f t="shared" si="39"/>
        <v>0</v>
      </c>
    </row>
    <row r="340" spans="1:42">
      <c r="A340" s="12"/>
      <c r="B340" s="12"/>
      <c r="C340" s="121" t="s">
        <v>77</v>
      </c>
      <c r="D340" s="301" t="str">
        <f t="shared" si="25"/>
        <v/>
      </c>
      <c r="E340" s="302"/>
      <c r="F340" s="302"/>
      <c r="G340" s="91" t="str">
        <f t="shared" si="26"/>
        <v/>
      </c>
      <c r="H340" s="109"/>
      <c r="I340" s="109"/>
      <c r="J340" s="109"/>
      <c r="K340" s="109"/>
      <c r="L340" s="109"/>
      <c r="M340" s="91" t="str">
        <f t="shared" si="27"/>
        <v/>
      </c>
      <c r="N340" s="109"/>
      <c r="O340" s="109"/>
      <c r="P340" s="109"/>
      <c r="Q340" s="109"/>
      <c r="R340" s="109"/>
      <c r="S340" s="91" t="str">
        <f t="shared" si="28"/>
        <v/>
      </c>
      <c r="T340" s="109"/>
      <c r="U340" s="109"/>
      <c r="V340" s="109"/>
      <c r="W340" s="109"/>
      <c r="X340" s="109"/>
      <c r="Y340" s="91" t="str">
        <f t="shared" si="29"/>
        <v/>
      </c>
      <c r="Z340" s="109"/>
      <c r="AA340" s="109"/>
      <c r="AB340" s="109"/>
      <c r="AC340" s="109"/>
      <c r="AD340" s="109"/>
      <c r="AG340" s="110">
        <f t="shared" si="30"/>
        <v>5</v>
      </c>
      <c r="AH340" s="110">
        <f t="shared" si="31"/>
        <v>5</v>
      </c>
      <c r="AI340" s="110">
        <f t="shared" si="32"/>
        <v>5</v>
      </c>
      <c r="AJ340" s="110">
        <f t="shared" si="33"/>
        <v>5</v>
      </c>
      <c r="AK340" s="110">
        <f t="shared" si="34"/>
        <v>0</v>
      </c>
      <c r="AL340" s="110">
        <f t="shared" si="35"/>
        <v>0</v>
      </c>
      <c r="AM340" s="110">
        <f t="shared" si="36"/>
        <v>0</v>
      </c>
      <c r="AN340" s="110">
        <f t="shared" si="37"/>
        <v>0</v>
      </c>
      <c r="AO340" s="110">
        <f t="shared" si="38"/>
        <v>0</v>
      </c>
      <c r="AP340" s="110">
        <f t="shared" si="39"/>
        <v>0</v>
      </c>
    </row>
    <row r="341" spans="1:42">
      <c r="A341" s="12"/>
      <c r="B341" s="12"/>
      <c r="C341" s="121" t="s">
        <v>78</v>
      </c>
      <c r="D341" s="301" t="str">
        <f t="shared" si="25"/>
        <v/>
      </c>
      <c r="E341" s="302"/>
      <c r="F341" s="302"/>
      <c r="G341" s="91" t="str">
        <f t="shared" si="26"/>
        <v/>
      </c>
      <c r="H341" s="109"/>
      <c r="I341" s="109"/>
      <c r="J341" s="109"/>
      <c r="K341" s="109"/>
      <c r="L341" s="109"/>
      <c r="M341" s="91" t="str">
        <f t="shared" si="27"/>
        <v/>
      </c>
      <c r="N341" s="109"/>
      <c r="O341" s="109"/>
      <c r="P341" s="109"/>
      <c r="Q341" s="109"/>
      <c r="R341" s="109"/>
      <c r="S341" s="91" t="str">
        <f t="shared" si="28"/>
        <v/>
      </c>
      <c r="T341" s="109"/>
      <c r="U341" s="109"/>
      <c r="V341" s="109"/>
      <c r="W341" s="109"/>
      <c r="X341" s="109"/>
      <c r="Y341" s="91" t="str">
        <f t="shared" si="29"/>
        <v/>
      </c>
      <c r="Z341" s="109"/>
      <c r="AA341" s="109"/>
      <c r="AB341" s="109"/>
      <c r="AC341" s="109"/>
      <c r="AD341" s="109"/>
      <c r="AG341" s="110">
        <f t="shared" si="30"/>
        <v>5</v>
      </c>
      <c r="AH341" s="110">
        <f t="shared" si="31"/>
        <v>5</v>
      </c>
      <c r="AI341" s="110">
        <f t="shared" si="32"/>
        <v>5</v>
      </c>
      <c r="AJ341" s="110">
        <f t="shared" si="33"/>
        <v>5</v>
      </c>
      <c r="AK341" s="110">
        <f t="shared" si="34"/>
        <v>0</v>
      </c>
      <c r="AL341" s="110">
        <f t="shared" si="35"/>
        <v>0</v>
      </c>
      <c r="AM341" s="110">
        <f t="shared" si="36"/>
        <v>0</v>
      </c>
      <c r="AN341" s="110">
        <f t="shared" si="37"/>
        <v>0</v>
      </c>
      <c r="AO341" s="110">
        <f t="shared" si="38"/>
        <v>0</v>
      </c>
      <c r="AP341" s="110">
        <f t="shared" si="39"/>
        <v>0</v>
      </c>
    </row>
    <row r="342" spans="1:42">
      <c r="A342" s="12"/>
      <c r="B342" s="12"/>
      <c r="C342" s="121" t="s">
        <v>79</v>
      </c>
      <c r="D342" s="301" t="str">
        <f t="shared" si="25"/>
        <v/>
      </c>
      <c r="E342" s="302"/>
      <c r="F342" s="302"/>
      <c r="G342" s="91" t="str">
        <f t="shared" si="26"/>
        <v/>
      </c>
      <c r="H342" s="109"/>
      <c r="I342" s="109"/>
      <c r="J342" s="109"/>
      <c r="K342" s="109"/>
      <c r="L342" s="109"/>
      <c r="M342" s="91" t="str">
        <f t="shared" si="27"/>
        <v/>
      </c>
      <c r="N342" s="109"/>
      <c r="O342" s="109"/>
      <c r="P342" s="109"/>
      <c r="Q342" s="109"/>
      <c r="R342" s="109"/>
      <c r="S342" s="91" t="str">
        <f t="shared" si="28"/>
        <v/>
      </c>
      <c r="T342" s="109"/>
      <c r="U342" s="109"/>
      <c r="V342" s="109"/>
      <c r="W342" s="109"/>
      <c r="X342" s="109"/>
      <c r="Y342" s="91" t="str">
        <f t="shared" si="29"/>
        <v/>
      </c>
      <c r="Z342" s="109"/>
      <c r="AA342" s="109"/>
      <c r="AB342" s="109"/>
      <c r="AC342" s="109"/>
      <c r="AD342" s="109"/>
      <c r="AG342" s="110">
        <f t="shared" si="30"/>
        <v>5</v>
      </c>
      <c r="AH342" s="110">
        <f t="shared" si="31"/>
        <v>5</v>
      </c>
      <c r="AI342" s="110">
        <f t="shared" si="32"/>
        <v>5</v>
      </c>
      <c r="AJ342" s="110">
        <f t="shared" si="33"/>
        <v>5</v>
      </c>
      <c r="AK342" s="110">
        <f t="shared" si="34"/>
        <v>0</v>
      </c>
      <c r="AL342" s="110">
        <f t="shared" si="35"/>
        <v>0</v>
      </c>
      <c r="AM342" s="110">
        <f t="shared" si="36"/>
        <v>0</v>
      </c>
      <c r="AN342" s="110">
        <f t="shared" si="37"/>
        <v>0</v>
      </c>
      <c r="AO342" s="110">
        <f t="shared" si="38"/>
        <v>0</v>
      </c>
      <c r="AP342" s="110">
        <f t="shared" si="39"/>
        <v>0</v>
      </c>
    </row>
    <row r="343" spans="1:42">
      <c r="A343" s="12"/>
      <c r="B343" s="12"/>
      <c r="C343" s="121" t="s">
        <v>80</v>
      </c>
      <c r="D343" s="301" t="str">
        <f t="shared" si="25"/>
        <v/>
      </c>
      <c r="E343" s="302"/>
      <c r="F343" s="302"/>
      <c r="G343" s="91" t="str">
        <f t="shared" si="26"/>
        <v/>
      </c>
      <c r="H343" s="109"/>
      <c r="I343" s="109"/>
      <c r="J343" s="109"/>
      <c r="K343" s="109"/>
      <c r="L343" s="109"/>
      <c r="M343" s="91" t="str">
        <f t="shared" si="27"/>
        <v/>
      </c>
      <c r="N343" s="109"/>
      <c r="O343" s="109"/>
      <c r="P343" s="109"/>
      <c r="Q343" s="109"/>
      <c r="R343" s="109"/>
      <c r="S343" s="91" t="str">
        <f t="shared" si="28"/>
        <v/>
      </c>
      <c r="T343" s="109"/>
      <c r="U343" s="109"/>
      <c r="V343" s="109"/>
      <c r="W343" s="109"/>
      <c r="X343" s="109"/>
      <c r="Y343" s="91" t="str">
        <f t="shared" si="29"/>
        <v/>
      </c>
      <c r="Z343" s="109"/>
      <c r="AA343" s="109"/>
      <c r="AB343" s="109"/>
      <c r="AC343" s="109"/>
      <c r="AD343" s="109"/>
      <c r="AG343" s="110">
        <f t="shared" si="30"/>
        <v>5</v>
      </c>
      <c r="AH343" s="110">
        <f t="shared" si="31"/>
        <v>5</v>
      </c>
      <c r="AI343" s="110">
        <f t="shared" si="32"/>
        <v>5</v>
      </c>
      <c r="AJ343" s="110">
        <f t="shared" si="33"/>
        <v>5</v>
      </c>
      <c r="AK343" s="110">
        <f t="shared" si="34"/>
        <v>0</v>
      </c>
      <c r="AL343" s="110">
        <f t="shared" si="35"/>
        <v>0</v>
      </c>
      <c r="AM343" s="110">
        <f t="shared" si="36"/>
        <v>0</v>
      </c>
      <c r="AN343" s="110">
        <f t="shared" si="37"/>
        <v>0</v>
      </c>
      <c r="AO343" s="110">
        <f t="shared" si="38"/>
        <v>0</v>
      </c>
      <c r="AP343" s="110">
        <f t="shared" si="39"/>
        <v>0</v>
      </c>
    </row>
    <row r="344" spans="1:42">
      <c r="A344" s="12"/>
      <c r="B344" s="12"/>
      <c r="C344" s="121" t="s">
        <v>81</v>
      </c>
      <c r="D344" s="301" t="str">
        <f t="shared" si="25"/>
        <v/>
      </c>
      <c r="E344" s="302"/>
      <c r="F344" s="302"/>
      <c r="G344" s="91" t="str">
        <f t="shared" si="26"/>
        <v/>
      </c>
      <c r="H344" s="109"/>
      <c r="I344" s="109"/>
      <c r="J344" s="109"/>
      <c r="K344" s="109"/>
      <c r="L344" s="109"/>
      <c r="M344" s="91" t="str">
        <f t="shared" si="27"/>
        <v/>
      </c>
      <c r="N344" s="109"/>
      <c r="O344" s="109"/>
      <c r="P344" s="109"/>
      <c r="Q344" s="109"/>
      <c r="R344" s="109"/>
      <c r="S344" s="91" t="str">
        <f t="shared" si="28"/>
        <v/>
      </c>
      <c r="T344" s="109"/>
      <c r="U344" s="109"/>
      <c r="V344" s="109"/>
      <c r="W344" s="109"/>
      <c r="X344" s="109"/>
      <c r="Y344" s="91" t="str">
        <f t="shared" si="29"/>
        <v/>
      </c>
      <c r="Z344" s="109"/>
      <c r="AA344" s="109"/>
      <c r="AB344" s="109"/>
      <c r="AC344" s="109"/>
      <c r="AD344" s="109"/>
      <c r="AG344" s="110">
        <f t="shared" si="30"/>
        <v>5</v>
      </c>
      <c r="AH344" s="110">
        <f t="shared" si="31"/>
        <v>5</v>
      </c>
      <c r="AI344" s="110">
        <f t="shared" si="32"/>
        <v>5</v>
      </c>
      <c r="AJ344" s="110">
        <f t="shared" si="33"/>
        <v>5</v>
      </c>
      <c r="AK344" s="110">
        <f t="shared" si="34"/>
        <v>0</v>
      </c>
      <c r="AL344" s="110">
        <f t="shared" si="35"/>
        <v>0</v>
      </c>
      <c r="AM344" s="110">
        <f t="shared" si="36"/>
        <v>0</v>
      </c>
      <c r="AN344" s="110">
        <f t="shared" si="37"/>
        <v>0</v>
      </c>
      <c r="AO344" s="110">
        <f t="shared" si="38"/>
        <v>0</v>
      </c>
      <c r="AP344" s="110">
        <f t="shared" si="39"/>
        <v>0</v>
      </c>
    </row>
    <row r="345" spans="1:42">
      <c r="A345" s="12"/>
      <c r="B345" s="12"/>
      <c r="C345" s="121" t="s">
        <v>82</v>
      </c>
      <c r="D345" s="301" t="str">
        <f t="shared" si="25"/>
        <v/>
      </c>
      <c r="E345" s="302"/>
      <c r="F345" s="302"/>
      <c r="G345" s="91" t="str">
        <f t="shared" si="26"/>
        <v/>
      </c>
      <c r="H345" s="109"/>
      <c r="I345" s="109"/>
      <c r="J345" s="109"/>
      <c r="K345" s="109"/>
      <c r="L345" s="109"/>
      <c r="M345" s="91" t="str">
        <f t="shared" si="27"/>
        <v/>
      </c>
      <c r="N345" s="109"/>
      <c r="O345" s="109"/>
      <c r="P345" s="109"/>
      <c r="Q345" s="109"/>
      <c r="R345" s="109"/>
      <c r="S345" s="91" t="str">
        <f t="shared" si="28"/>
        <v/>
      </c>
      <c r="T345" s="109"/>
      <c r="U345" s="109"/>
      <c r="V345" s="109"/>
      <c r="W345" s="109"/>
      <c r="X345" s="109"/>
      <c r="Y345" s="91" t="str">
        <f t="shared" si="29"/>
        <v/>
      </c>
      <c r="Z345" s="109"/>
      <c r="AA345" s="109"/>
      <c r="AB345" s="109"/>
      <c r="AC345" s="109"/>
      <c r="AD345" s="109"/>
      <c r="AG345" s="110">
        <f t="shared" si="30"/>
        <v>5</v>
      </c>
      <c r="AH345" s="110">
        <f t="shared" si="31"/>
        <v>5</v>
      </c>
      <c r="AI345" s="110">
        <f t="shared" si="32"/>
        <v>5</v>
      </c>
      <c r="AJ345" s="110">
        <f t="shared" si="33"/>
        <v>5</v>
      </c>
      <c r="AK345" s="110">
        <f t="shared" si="34"/>
        <v>0</v>
      </c>
      <c r="AL345" s="110">
        <f t="shared" si="35"/>
        <v>0</v>
      </c>
      <c r="AM345" s="110">
        <f t="shared" si="36"/>
        <v>0</v>
      </c>
      <c r="AN345" s="110">
        <f t="shared" si="37"/>
        <v>0</v>
      </c>
      <c r="AO345" s="110">
        <f t="shared" si="38"/>
        <v>0</v>
      </c>
      <c r="AP345" s="110">
        <f t="shared" si="39"/>
        <v>0</v>
      </c>
    </row>
    <row r="346" spans="1:42">
      <c r="A346" s="12"/>
      <c r="B346" s="12"/>
      <c r="C346" s="121" t="s">
        <v>83</v>
      </c>
      <c r="D346" s="301" t="str">
        <f t="shared" si="25"/>
        <v/>
      </c>
      <c r="E346" s="302"/>
      <c r="F346" s="302"/>
      <c r="G346" s="91" t="str">
        <f t="shared" si="26"/>
        <v/>
      </c>
      <c r="H346" s="109"/>
      <c r="I346" s="109"/>
      <c r="J346" s="109"/>
      <c r="K346" s="109"/>
      <c r="L346" s="109"/>
      <c r="M346" s="91" t="str">
        <f t="shared" si="27"/>
        <v/>
      </c>
      <c r="N346" s="109"/>
      <c r="O346" s="109"/>
      <c r="P346" s="109"/>
      <c r="Q346" s="109"/>
      <c r="R346" s="109"/>
      <c r="S346" s="91" t="str">
        <f t="shared" si="28"/>
        <v/>
      </c>
      <c r="T346" s="109"/>
      <c r="U346" s="109"/>
      <c r="V346" s="109"/>
      <c r="W346" s="109"/>
      <c r="X346" s="109"/>
      <c r="Y346" s="91" t="str">
        <f t="shared" si="29"/>
        <v/>
      </c>
      <c r="Z346" s="109"/>
      <c r="AA346" s="109"/>
      <c r="AB346" s="109"/>
      <c r="AC346" s="109"/>
      <c r="AD346" s="109"/>
      <c r="AG346" s="110">
        <f t="shared" si="30"/>
        <v>5</v>
      </c>
      <c r="AH346" s="110">
        <f t="shared" si="31"/>
        <v>5</v>
      </c>
      <c r="AI346" s="110">
        <f t="shared" si="32"/>
        <v>5</v>
      </c>
      <c r="AJ346" s="110">
        <f t="shared" si="33"/>
        <v>5</v>
      </c>
      <c r="AK346" s="110">
        <f t="shared" si="34"/>
        <v>0</v>
      </c>
      <c r="AL346" s="110">
        <f t="shared" si="35"/>
        <v>0</v>
      </c>
      <c r="AM346" s="110">
        <f t="shared" si="36"/>
        <v>0</v>
      </c>
      <c r="AN346" s="110">
        <f t="shared" si="37"/>
        <v>0</v>
      </c>
      <c r="AO346" s="110">
        <f t="shared" si="38"/>
        <v>0</v>
      </c>
      <c r="AP346" s="110">
        <f t="shared" si="39"/>
        <v>0</v>
      </c>
    </row>
    <row r="347" spans="1:42">
      <c r="A347" s="12"/>
      <c r="B347" s="12"/>
      <c r="C347" s="121" t="s">
        <v>84</v>
      </c>
      <c r="D347" s="301" t="str">
        <f t="shared" si="25"/>
        <v/>
      </c>
      <c r="E347" s="302"/>
      <c r="F347" s="302"/>
      <c r="G347" s="91" t="str">
        <f t="shared" si="26"/>
        <v/>
      </c>
      <c r="H347" s="109"/>
      <c r="I347" s="109"/>
      <c r="J347" s="109"/>
      <c r="K347" s="109"/>
      <c r="L347" s="109"/>
      <c r="M347" s="91" t="str">
        <f t="shared" si="27"/>
        <v/>
      </c>
      <c r="N347" s="109"/>
      <c r="O347" s="109"/>
      <c r="P347" s="109"/>
      <c r="Q347" s="109"/>
      <c r="R347" s="109"/>
      <c r="S347" s="91" t="str">
        <f t="shared" si="28"/>
        <v/>
      </c>
      <c r="T347" s="109"/>
      <c r="U347" s="109"/>
      <c r="V347" s="109"/>
      <c r="W347" s="109"/>
      <c r="X347" s="109"/>
      <c r="Y347" s="91" t="str">
        <f t="shared" si="29"/>
        <v/>
      </c>
      <c r="Z347" s="109"/>
      <c r="AA347" s="109"/>
      <c r="AB347" s="109"/>
      <c r="AC347" s="109"/>
      <c r="AD347" s="109"/>
      <c r="AG347" s="110">
        <f t="shared" si="30"/>
        <v>5</v>
      </c>
      <c r="AH347" s="110">
        <f t="shared" si="31"/>
        <v>5</v>
      </c>
      <c r="AI347" s="110">
        <f t="shared" si="32"/>
        <v>5</v>
      </c>
      <c r="AJ347" s="110">
        <f t="shared" si="33"/>
        <v>5</v>
      </c>
      <c r="AK347" s="110">
        <f t="shared" si="34"/>
        <v>0</v>
      </c>
      <c r="AL347" s="110">
        <f t="shared" si="35"/>
        <v>0</v>
      </c>
      <c r="AM347" s="110">
        <f t="shared" si="36"/>
        <v>0</v>
      </c>
      <c r="AN347" s="110">
        <f t="shared" si="37"/>
        <v>0</v>
      </c>
      <c r="AO347" s="110">
        <f t="shared" si="38"/>
        <v>0</v>
      </c>
      <c r="AP347" s="110">
        <f t="shared" si="39"/>
        <v>0</v>
      </c>
    </row>
    <row r="348" spans="1:42">
      <c r="A348" s="12"/>
      <c r="B348" s="12"/>
      <c r="C348" s="121" t="s">
        <v>85</v>
      </c>
      <c r="D348" s="301" t="str">
        <f t="shared" si="25"/>
        <v/>
      </c>
      <c r="E348" s="302"/>
      <c r="F348" s="302"/>
      <c r="G348" s="91" t="str">
        <f t="shared" si="26"/>
        <v/>
      </c>
      <c r="H348" s="109"/>
      <c r="I348" s="109"/>
      <c r="J348" s="109"/>
      <c r="K348" s="109"/>
      <c r="L348" s="109"/>
      <c r="M348" s="91" t="str">
        <f t="shared" si="27"/>
        <v/>
      </c>
      <c r="N348" s="109"/>
      <c r="O348" s="109"/>
      <c r="P348" s="109"/>
      <c r="Q348" s="109"/>
      <c r="R348" s="109"/>
      <c r="S348" s="91" t="str">
        <f t="shared" si="28"/>
        <v/>
      </c>
      <c r="T348" s="109"/>
      <c r="U348" s="109"/>
      <c r="V348" s="109"/>
      <c r="W348" s="109"/>
      <c r="X348" s="109"/>
      <c r="Y348" s="91" t="str">
        <f t="shared" si="29"/>
        <v/>
      </c>
      <c r="Z348" s="109"/>
      <c r="AA348" s="109"/>
      <c r="AB348" s="109"/>
      <c r="AC348" s="109"/>
      <c r="AD348" s="109"/>
      <c r="AG348" s="110">
        <f t="shared" si="30"/>
        <v>5</v>
      </c>
      <c r="AH348" s="110">
        <f t="shared" si="31"/>
        <v>5</v>
      </c>
      <c r="AI348" s="110">
        <f t="shared" si="32"/>
        <v>5</v>
      </c>
      <c r="AJ348" s="110">
        <f t="shared" si="33"/>
        <v>5</v>
      </c>
      <c r="AK348" s="110">
        <f t="shared" si="34"/>
        <v>0</v>
      </c>
      <c r="AL348" s="110">
        <f t="shared" si="35"/>
        <v>0</v>
      </c>
      <c r="AM348" s="110">
        <f t="shared" si="36"/>
        <v>0</v>
      </c>
      <c r="AN348" s="110">
        <f t="shared" si="37"/>
        <v>0</v>
      </c>
      <c r="AO348" s="110">
        <f t="shared" si="38"/>
        <v>0</v>
      </c>
      <c r="AP348" s="110">
        <f t="shared" si="39"/>
        <v>0</v>
      </c>
    </row>
    <row r="349" spans="1:42">
      <c r="A349" s="12"/>
      <c r="B349" s="12"/>
      <c r="C349" s="121" t="s">
        <v>86</v>
      </c>
      <c r="D349" s="301" t="str">
        <f t="shared" si="25"/>
        <v/>
      </c>
      <c r="E349" s="302"/>
      <c r="F349" s="302"/>
      <c r="G349" s="91" t="str">
        <f t="shared" si="26"/>
        <v/>
      </c>
      <c r="H349" s="109"/>
      <c r="I349" s="109"/>
      <c r="J349" s="109"/>
      <c r="K349" s="109"/>
      <c r="L349" s="109"/>
      <c r="M349" s="91" t="str">
        <f t="shared" si="27"/>
        <v/>
      </c>
      <c r="N349" s="109"/>
      <c r="O349" s="109"/>
      <c r="P349" s="109"/>
      <c r="Q349" s="109"/>
      <c r="R349" s="109"/>
      <c r="S349" s="91" t="str">
        <f t="shared" si="28"/>
        <v/>
      </c>
      <c r="T349" s="109"/>
      <c r="U349" s="109"/>
      <c r="V349" s="109"/>
      <c r="W349" s="109"/>
      <c r="X349" s="109"/>
      <c r="Y349" s="91" t="str">
        <f t="shared" si="29"/>
        <v/>
      </c>
      <c r="Z349" s="109"/>
      <c r="AA349" s="109"/>
      <c r="AB349" s="109"/>
      <c r="AC349" s="109"/>
      <c r="AD349" s="109"/>
      <c r="AG349" s="110">
        <f t="shared" si="30"/>
        <v>5</v>
      </c>
      <c r="AH349" s="110">
        <f t="shared" si="31"/>
        <v>5</v>
      </c>
      <c r="AI349" s="110">
        <f t="shared" si="32"/>
        <v>5</v>
      </c>
      <c r="AJ349" s="110">
        <f t="shared" si="33"/>
        <v>5</v>
      </c>
      <c r="AK349" s="110">
        <f t="shared" si="34"/>
        <v>0</v>
      </c>
      <c r="AL349" s="110">
        <f t="shared" si="35"/>
        <v>0</v>
      </c>
      <c r="AM349" s="110">
        <f t="shared" si="36"/>
        <v>0</v>
      </c>
      <c r="AN349" s="110">
        <f t="shared" si="37"/>
        <v>0</v>
      </c>
      <c r="AO349" s="110">
        <f t="shared" si="38"/>
        <v>0</v>
      </c>
      <c r="AP349" s="110">
        <f t="shared" si="39"/>
        <v>0</v>
      </c>
    </row>
    <row r="350" spans="1:42">
      <c r="A350" s="12"/>
      <c r="B350" s="12"/>
      <c r="C350" s="121" t="s">
        <v>87</v>
      </c>
      <c r="D350" s="301" t="str">
        <f t="shared" si="25"/>
        <v/>
      </c>
      <c r="E350" s="302"/>
      <c r="F350" s="302"/>
      <c r="G350" s="91" t="str">
        <f t="shared" si="26"/>
        <v/>
      </c>
      <c r="H350" s="109"/>
      <c r="I350" s="109"/>
      <c r="J350" s="109"/>
      <c r="K350" s="109"/>
      <c r="L350" s="109"/>
      <c r="M350" s="91" t="str">
        <f t="shared" si="27"/>
        <v/>
      </c>
      <c r="N350" s="109"/>
      <c r="O350" s="109"/>
      <c r="P350" s="109"/>
      <c r="Q350" s="109"/>
      <c r="R350" s="109"/>
      <c r="S350" s="91" t="str">
        <f t="shared" si="28"/>
        <v/>
      </c>
      <c r="T350" s="109"/>
      <c r="U350" s="109"/>
      <c r="V350" s="109"/>
      <c r="W350" s="109"/>
      <c r="X350" s="109"/>
      <c r="Y350" s="91" t="str">
        <f t="shared" si="29"/>
        <v/>
      </c>
      <c r="Z350" s="109"/>
      <c r="AA350" s="109"/>
      <c r="AB350" s="109"/>
      <c r="AC350" s="109"/>
      <c r="AD350" s="109"/>
      <c r="AG350" s="110">
        <f t="shared" si="30"/>
        <v>5</v>
      </c>
      <c r="AH350" s="110">
        <f t="shared" si="31"/>
        <v>5</v>
      </c>
      <c r="AI350" s="110">
        <f t="shared" si="32"/>
        <v>5</v>
      </c>
      <c r="AJ350" s="110">
        <f t="shared" si="33"/>
        <v>5</v>
      </c>
      <c r="AK350" s="110">
        <f t="shared" si="34"/>
        <v>0</v>
      </c>
      <c r="AL350" s="110">
        <f t="shared" si="35"/>
        <v>0</v>
      </c>
      <c r="AM350" s="110">
        <f t="shared" si="36"/>
        <v>0</v>
      </c>
      <c r="AN350" s="110">
        <f t="shared" si="37"/>
        <v>0</v>
      </c>
      <c r="AO350" s="110">
        <f t="shared" si="38"/>
        <v>0</v>
      </c>
      <c r="AP350" s="110">
        <f t="shared" si="39"/>
        <v>0</v>
      </c>
    </row>
    <row r="351" spans="1:42">
      <c r="A351" s="12"/>
      <c r="B351" s="12"/>
      <c r="C351" s="121" t="s">
        <v>88</v>
      </c>
      <c r="D351" s="301" t="str">
        <f t="shared" si="25"/>
        <v/>
      </c>
      <c r="E351" s="302"/>
      <c r="F351" s="302"/>
      <c r="G351" s="91" t="str">
        <f t="shared" si="26"/>
        <v/>
      </c>
      <c r="H351" s="109"/>
      <c r="I351" s="109"/>
      <c r="J351" s="109"/>
      <c r="K351" s="109"/>
      <c r="L351" s="109"/>
      <c r="M351" s="91" t="str">
        <f t="shared" si="27"/>
        <v/>
      </c>
      <c r="N351" s="109"/>
      <c r="O351" s="109"/>
      <c r="P351" s="109"/>
      <c r="Q351" s="109"/>
      <c r="R351" s="109"/>
      <c r="S351" s="91" t="str">
        <f t="shared" si="28"/>
        <v/>
      </c>
      <c r="T351" s="109"/>
      <c r="U351" s="109"/>
      <c r="V351" s="109"/>
      <c r="W351" s="109"/>
      <c r="X351" s="109"/>
      <c r="Y351" s="91" t="str">
        <f t="shared" si="29"/>
        <v/>
      </c>
      <c r="Z351" s="109"/>
      <c r="AA351" s="109"/>
      <c r="AB351" s="109"/>
      <c r="AC351" s="109"/>
      <c r="AD351" s="109"/>
      <c r="AG351" s="110">
        <f t="shared" si="30"/>
        <v>5</v>
      </c>
      <c r="AH351" s="110">
        <f t="shared" si="31"/>
        <v>5</v>
      </c>
      <c r="AI351" s="110">
        <f t="shared" si="32"/>
        <v>5</v>
      </c>
      <c r="AJ351" s="110">
        <f t="shared" si="33"/>
        <v>5</v>
      </c>
      <c r="AK351" s="110">
        <f t="shared" si="34"/>
        <v>0</v>
      </c>
      <c r="AL351" s="110">
        <f t="shared" si="35"/>
        <v>0</v>
      </c>
      <c r="AM351" s="110">
        <f t="shared" si="36"/>
        <v>0</v>
      </c>
      <c r="AN351" s="110">
        <f t="shared" si="37"/>
        <v>0</v>
      </c>
      <c r="AO351" s="110">
        <f t="shared" si="38"/>
        <v>0</v>
      </c>
      <c r="AP351" s="110">
        <f t="shared" si="39"/>
        <v>0</v>
      </c>
    </row>
    <row r="352" spans="1:42">
      <c r="A352" s="12"/>
      <c r="B352" s="12"/>
      <c r="C352" s="121" t="s">
        <v>89</v>
      </c>
      <c r="D352" s="301" t="str">
        <f t="shared" si="25"/>
        <v/>
      </c>
      <c r="E352" s="302"/>
      <c r="F352" s="302"/>
      <c r="G352" s="91" t="str">
        <f t="shared" si="26"/>
        <v/>
      </c>
      <c r="H352" s="109"/>
      <c r="I352" s="109"/>
      <c r="J352" s="109"/>
      <c r="K352" s="109"/>
      <c r="L352" s="109"/>
      <c r="M352" s="91" t="str">
        <f t="shared" si="27"/>
        <v/>
      </c>
      <c r="N352" s="109"/>
      <c r="O352" s="109"/>
      <c r="P352" s="109"/>
      <c r="Q352" s="109"/>
      <c r="R352" s="109"/>
      <c r="S352" s="91" t="str">
        <f t="shared" si="28"/>
        <v/>
      </c>
      <c r="T352" s="109"/>
      <c r="U352" s="109"/>
      <c r="V352" s="109"/>
      <c r="W352" s="109"/>
      <c r="X352" s="109"/>
      <c r="Y352" s="91" t="str">
        <f t="shared" si="29"/>
        <v/>
      </c>
      <c r="Z352" s="109"/>
      <c r="AA352" s="109"/>
      <c r="AB352" s="109"/>
      <c r="AC352" s="109"/>
      <c r="AD352" s="109"/>
      <c r="AG352" s="110">
        <f t="shared" si="30"/>
        <v>5</v>
      </c>
      <c r="AH352" s="110">
        <f t="shared" si="31"/>
        <v>5</v>
      </c>
      <c r="AI352" s="110">
        <f t="shared" si="32"/>
        <v>5</v>
      </c>
      <c r="AJ352" s="110">
        <f t="shared" si="33"/>
        <v>5</v>
      </c>
      <c r="AK352" s="110">
        <f t="shared" si="34"/>
        <v>0</v>
      </c>
      <c r="AL352" s="110">
        <f t="shared" si="35"/>
        <v>0</v>
      </c>
      <c r="AM352" s="110">
        <f t="shared" si="36"/>
        <v>0</v>
      </c>
      <c r="AN352" s="110">
        <f t="shared" si="37"/>
        <v>0</v>
      </c>
      <c r="AO352" s="110">
        <f t="shared" si="38"/>
        <v>0</v>
      </c>
      <c r="AP352" s="110">
        <f t="shared" si="39"/>
        <v>0</v>
      </c>
    </row>
    <row r="353" spans="1:42">
      <c r="A353" s="12"/>
      <c r="B353" s="12"/>
      <c r="C353" s="121" t="s">
        <v>90</v>
      </c>
      <c r="D353" s="301" t="str">
        <f t="shared" si="25"/>
        <v/>
      </c>
      <c r="E353" s="302"/>
      <c r="F353" s="302"/>
      <c r="G353" s="91" t="str">
        <f t="shared" si="26"/>
        <v/>
      </c>
      <c r="H353" s="109"/>
      <c r="I353" s="109"/>
      <c r="J353" s="109"/>
      <c r="K353" s="109"/>
      <c r="L353" s="109"/>
      <c r="M353" s="91" t="str">
        <f t="shared" si="27"/>
        <v/>
      </c>
      <c r="N353" s="109"/>
      <c r="O353" s="109"/>
      <c r="P353" s="109"/>
      <c r="Q353" s="109"/>
      <c r="R353" s="109"/>
      <c r="S353" s="91" t="str">
        <f t="shared" si="28"/>
        <v/>
      </c>
      <c r="T353" s="109"/>
      <c r="U353" s="109"/>
      <c r="V353" s="109"/>
      <c r="W353" s="109"/>
      <c r="X353" s="109"/>
      <c r="Y353" s="91" t="str">
        <f t="shared" si="29"/>
        <v/>
      </c>
      <c r="Z353" s="109"/>
      <c r="AA353" s="109"/>
      <c r="AB353" s="109"/>
      <c r="AC353" s="109"/>
      <c r="AD353" s="109"/>
      <c r="AG353" s="110">
        <f t="shared" si="30"/>
        <v>5</v>
      </c>
      <c r="AH353" s="110">
        <f t="shared" si="31"/>
        <v>5</v>
      </c>
      <c r="AI353" s="110">
        <f t="shared" si="32"/>
        <v>5</v>
      </c>
      <c r="AJ353" s="110">
        <f t="shared" si="33"/>
        <v>5</v>
      </c>
      <c r="AK353" s="110">
        <f t="shared" si="34"/>
        <v>0</v>
      </c>
      <c r="AL353" s="110">
        <f t="shared" si="35"/>
        <v>0</v>
      </c>
      <c r="AM353" s="110">
        <f t="shared" si="36"/>
        <v>0</v>
      </c>
      <c r="AN353" s="110">
        <f t="shared" si="37"/>
        <v>0</v>
      </c>
      <c r="AO353" s="110">
        <f t="shared" si="38"/>
        <v>0</v>
      </c>
      <c r="AP353" s="110">
        <f t="shared" si="39"/>
        <v>0</v>
      </c>
    </row>
    <row r="354" spans="1:42">
      <c r="A354" s="12"/>
      <c r="B354" s="12"/>
      <c r="C354" s="121" t="s">
        <v>91</v>
      </c>
      <c r="D354" s="301" t="str">
        <f t="shared" si="25"/>
        <v/>
      </c>
      <c r="E354" s="302"/>
      <c r="F354" s="302"/>
      <c r="G354" s="91" t="str">
        <f t="shared" si="26"/>
        <v/>
      </c>
      <c r="H354" s="109"/>
      <c r="I354" s="109"/>
      <c r="J354" s="109"/>
      <c r="K354" s="109"/>
      <c r="L354" s="109"/>
      <c r="M354" s="91" t="str">
        <f t="shared" si="27"/>
        <v/>
      </c>
      <c r="N354" s="109"/>
      <c r="O354" s="109"/>
      <c r="P354" s="109"/>
      <c r="Q354" s="109"/>
      <c r="R354" s="109"/>
      <c r="S354" s="91" t="str">
        <f t="shared" si="28"/>
        <v/>
      </c>
      <c r="T354" s="109"/>
      <c r="U354" s="109"/>
      <c r="V354" s="109"/>
      <c r="W354" s="109"/>
      <c r="X354" s="109"/>
      <c r="Y354" s="91" t="str">
        <f t="shared" si="29"/>
        <v/>
      </c>
      <c r="Z354" s="109"/>
      <c r="AA354" s="109"/>
      <c r="AB354" s="109"/>
      <c r="AC354" s="109"/>
      <c r="AD354" s="109"/>
      <c r="AG354" s="110">
        <f t="shared" si="30"/>
        <v>5</v>
      </c>
      <c r="AH354" s="110">
        <f t="shared" si="31"/>
        <v>5</v>
      </c>
      <c r="AI354" s="110">
        <f t="shared" si="32"/>
        <v>5</v>
      </c>
      <c r="AJ354" s="110">
        <f t="shared" si="33"/>
        <v>5</v>
      </c>
      <c r="AK354" s="110">
        <f t="shared" si="34"/>
        <v>0</v>
      </c>
      <c r="AL354" s="110">
        <f t="shared" si="35"/>
        <v>0</v>
      </c>
      <c r="AM354" s="110">
        <f t="shared" si="36"/>
        <v>0</v>
      </c>
      <c r="AN354" s="110">
        <f t="shared" si="37"/>
        <v>0</v>
      </c>
      <c r="AO354" s="110">
        <f t="shared" si="38"/>
        <v>0</v>
      </c>
      <c r="AP354" s="110">
        <f t="shared" si="39"/>
        <v>0</v>
      </c>
    </row>
    <row r="355" spans="1:42">
      <c r="A355" s="12"/>
      <c r="B355" s="12"/>
      <c r="C355" s="121" t="s">
        <v>92</v>
      </c>
      <c r="D355" s="301" t="str">
        <f t="shared" si="25"/>
        <v/>
      </c>
      <c r="E355" s="302"/>
      <c r="F355" s="302"/>
      <c r="G355" s="91" t="str">
        <f t="shared" si="26"/>
        <v/>
      </c>
      <c r="H355" s="109"/>
      <c r="I355" s="109"/>
      <c r="J355" s="109"/>
      <c r="K355" s="109"/>
      <c r="L355" s="109"/>
      <c r="M355" s="91" t="str">
        <f t="shared" si="27"/>
        <v/>
      </c>
      <c r="N355" s="109"/>
      <c r="O355" s="109"/>
      <c r="P355" s="109"/>
      <c r="Q355" s="109"/>
      <c r="R355" s="109"/>
      <c r="S355" s="91" t="str">
        <f t="shared" si="28"/>
        <v/>
      </c>
      <c r="T355" s="109"/>
      <c r="U355" s="109"/>
      <c r="V355" s="109"/>
      <c r="W355" s="109"/>
      <c r="X355" s="109"/>
      <c r="Y355" s="91" t="str">
        <f t="shared" si="29"/>
        <v/>
      </c>
      <c r="Z355" s="109"/>
      <c r="AA355" s="109"/>
      <c r="AB355" s="109"/>
      <c r="AC355" s="109"/>
      <c r="AD355" s="109"/>
      <c r="AG355" s="110">
        <f t="shared" si="30"/>
        <v>5</v>
      </c>
      <c r="AH355" s="110">
        <f t="shared" si="31"/>
        <v>5</v>
      </c>
      <c r="AI355" s="110">
        <f t="shared" si="32"/>
        <v>5</v>
      </c>
      <c r="AJ355" s="110">
        <f t="shared" si="33"/>
        <v>5</v>
      </c>
      <c r="AK355" s="110">
        <f t="shared" si="34"/>
        <v>0</v>
      </c>
      <c r="AL355" s="110">
        <f t="shared" si="35"/>
        <v>0</v>
      </c>
      <c r="AM355" s="110">
        <f t="shared" si="36"/>
        <v>0</v>
      </c>
      <c r="AN355" s="110">
        <f t="shared" si="37"/>
        <v>0</v>
      </c>
      <c r="AO355" s="110">
        <f t="shared" si="38"/>
        <v>0</v>
      </c>
      <c r="AP355" s="110">
        <f t="shared" si="39"/>
        <v>0</v>
      </c>
    </row>
    <row r="356" spans="1:42">
      <c r="A356" s="12"/>
      <c r="B356" s="12"/>
      <c r="C356" s="121" t="s">
        <v>93</v>
      </c>
      <c r="D356" s="301" t="str">
        <f t="shared" si="25"/>
        <v/>
      </c>
      <c r="E356" s="302"/>
      <c r="F356" s="302"/>
      <c r="G356" s="91" t="str">
        <f t="shared" si="26"/>
        <v/>
      </c>
      <c r="H356" s="109"/>
      <c r="I356" s="109"/>
      <c r="J356" s="109"/>
      <c r="K356" s="109"/>
      <c r="L356" s="109"/>
      <c r="M356" s="91" t="str">
        <f t="shared" si="27"/>
        <v/>
      </c>
      <c r="N356" s="109"/>
      <c r="O356" s="109"/>
      <c r="P356" s="109"/>
      <c r="Q356" s="109"/>
      <c r="R356" s="109"/>
      <c r="S356" s="91" t="str">
        <f t="shared" si="28"/>
        <v/>
      </c>
      <c r="T356" s="109"/>
      <c r="U356" s="109"/>
      <c r="V356" s="109"/>
      <c r="W356" s="109"/>
      <c r="X356" s="109"/>
      <c r="Y356" s="91" t="str">
        <f t="shared" si="29"/>
        <v/>
      </c>
      <c r="Z356" s="109"/>
      <c r="AA356" s="109"/>
      <c r="AB356" s="109"/>
      <c r="AC356" s="109"/>
      <c r="AD356" s="109"/>
      <c r="AG356" s="110">
        <f t="shared" si="30"/>
        <v>5</v>
      </c>
      <c r="AH356" s="110">
        <f t="shared" si="31"/>
        <v>5</v>
      </c>
      <c r="AI356" s="110">
        <f t="shared" si="32"/>
        <v>5</v>
      </c>
      <c r="AJ356" s="110">
        <f t="shared" si="33"/>
        <v>5</v>
      </c>
      <c r="AK356" s="110">
        <f t="shared" si="34"/>
        <v>0</v>
      </c>
      <c r="AL356" s="110">
        <f t="shared" si="35"/>
        <v>0</v>
      </c>
      <c r="AM356" s="110">
        <f t="shared" si="36"/>
        <v>0</v>
      </c>
      <c r="AN356" s="110">
        <f t="shared" si="37"/>
        <v>0</v>
      </c>
      <c r="AO356" s="110">
        <f t="shared" si="38"/>
        <v>0</v>
      </c>
      <c r="AP356" s="110">
        <f t="shared" si="39"/>
        <v>0</v>
      </c>
    </row>
    <row r="357" spans="1:42">
      <c r="A357" s="12"/>
      <c r="B357" s="12"/>
      <c r="C357" s="121" t="s">
        <v>94</v>
      </c>
      <c r="D357" s="301" t="str">
        <f t="shared" si="25"/>
        <v/>
      </c>
      <c r="E357" s="302"/>
      <c r="F357" s="302"/>
      <c r="G357" s="91" t="str">
        <f t="shared" si="26"/>
        <v/>
      </c>
      <c r="H357" s="109"/>
      <c r="I357" s="109"/>
      <c r="J357" s="109"/>
      <c r="K357" s="109"/>
      <c r="L357" s="109"/>
      <c r="M357" s="91" t="str">
        <f t="shared" si="27"/>
        <v/>
      </c>
      <c r="N357" s="109"/>
      <c r="O357" s="109"/>
      <c r="P357" s="109"/>
      <c r="Q357" s="109"/>
      <c r="R357" s="109"/>
      <c r="S357" s="91" t="str">
        <f t="shared" si="28"/>
        <v/>
      </c>
      <c r="T357" s="109"/>
      <c r="U357" s="109"/>
      <c r="V357" s="109"/>
      <c r="W357" s="109"/>
      <c r="X357" s="109"/>
      <c r="Y357" s="91" t="str">
        <f t="shared" si="29"/>
        <v/>
      </c>
      <c r="Z357" s="109"/>
      <c r="AA357" s="109"/>
      <c r="AB357" s="109"/>
      <c r="AC357" s="109"/>
      <c r="AD357" s="109"/>
      <c r="AG357" s="110">
        <f t="shared" si="30"/>
        <v>5</v>
      </c>
      <c r="AH357" s="110">
        <f t="shared" si="31"/>
        <v>5</v>
      </c>
      <c r="AI357" s="110">
        <f t="shared" si="32"/>
        <v>5</v>
      </c>
      <c r="AJ357" s="110">
        <f t="shared" si="33"/>
        <v>5</v>
      </c>
      <c r="AK357" s="110">
        <f t="shared" si="34"/>
        <v>0</v>
      </c>
      <c r="AL357" s="110">
        <f t="shared" si="35"/>
        <v>0</v>
      </c>
      <c r="AM357" s="110">
        <f t="shared" si="36"/>
        <v>0</v>
      </c>
      <c r="AN357" s="110">
        <f t="shared" si="37"/>
        <v>0</v>
      </c>
      <c r="AO357" s="110">
        <f t="shared" si="38"/>
        <v>0</v>
      </c>
      <c r="AP357" s="110">
        <f t="shared" si="39"/>
        <v>0</v>
      </c>
    </row>
    <row r="358" spans="1:42">
      <c r="A358" s="12"/>
      <c r="B358" s="12"/>
      <c r="C358" s="121" t="s">
        <v>95</v>
      </c>
      <c r="D358" s="301" t="str">
        <f t="shared" si="25"/>
        <v/>
      </c>
      <c r="E358" s="302"/>
      <c r="F358" s="302"/>
      <c r="G358" s="91" t="str">
        <f t="shared" si="26"/>
        <v/>
      </c>
      <c r="H358" s="109"/>
      <c r="I358" s="109"/>
      <c r="J358" s="109"/>
      <c r="K358" s="109"/>
      <c r="L358" s="109"/>
      <c r="M358" s="91" t="str">
        <f t="shared" si="27"/>
        <v/>
      </c>
      <c r="N358" s="109"/>
      <c r="O358" s="109"/>
      <c r="P358" s="109"/>
      <c r="Q358" s="109"/>
      <c r="R358" s="109"/>
      <c r="S358" s="91" t="str">
        <f t="shared" si="28"/>
        <v/>
      </c>
      <c r="T358" s="109"/>
      <c r="U358" s="109"/>
      <c r="V358" s="109"/>
      <c r="W358" s="109"/>
      <c r="X358" s="109"/>
      <c r="Y358" s="91" t="str">
        <f t="shared" si="29"/>
        <v/>
      </c>
      <c r="Z358" s="109"/>
      <c r="AA358" s="109"/>
      <c r="AB358" s="109"/>
      <c r="AC358" s="109"/>
      <c r="AD358" s="109"/>
      <c r="AG358" s="110">
        <f t="shared" si="30"/>
        <v>5</v>
      </c>
      <c r="AH358" s="110">
        <f t="shared" si="31"/>
        <v>5</v>
      </c>
      <c r="AI358" s="110">
        <f t="shared" si="32"/>
        <v>5</v>
      </c>
      <c r="AJ358" s="110">
        <f t="shared" si="33"/>
        <v>5</v>
      </c>
      <c r="AK358" s="110">
        <f t="shared" si="34"/>
        <v>0</v>
      </c>
      <c r="AL358" s="110">
        <f t="shared" si="35"/>
        <v>0</v>
      </c>
      <c r="AM358" s="110">
        <f t="shared" si="36"/>
        <v>0</v>
      </c>
      <c r="AN358" s="110">
        <f t="shared" si="37"/>
        <v>0</v>
      </c>
      <c r="AO358" s="110">
        <f t="shared" si="38"/>
        <v>0</v>
      </c>
      <c r="AP358" s="110">
        <f t="shared" si="39"/>
        <v>0</v>
      </c>
    </row>
    <row r="359" spans="1:42">
      <c r="A359" s="12"/>
      <c r="B359" s="12"/>
      <c r="C359" s="121" t="s">
        <v>96</v>
      </c>
      <c r="D359" s="301" t="str">
        <f t="shared" si="25"/>
        <v/>
      </c>
      <c r="E359" s="302"/>
      <c r="F359" s="302"/>
      <c r="G359" s="91" t="str">
        <f t="shared" si="26"/>
        <v/>
      </c>
      <c r="H359" s="109"/>
      <c r="I359" s="109"/>
      <c r="J359" s="109"/>
      <c r="K359" s="109"/>
      <c r="L359" s="109"/>
      <c r="M359" s="91" t="str">
        <f t="shared" si="27"/>
        <v/>
      </c>
      <c r="N359" s="109"/>
      <c r="O359" s="109"/>
      <c r="P359" s="109"/>
      <c r="Q359" s="109"/>
      <c r="R359" s="109"/>
      <c r="S359" s="91" t="str">
        <f t="shared" si="28"/>
        <v/>
      </c>
      <c r="T359" s="109"/>
      <c r="U359" s="109"/>
      <c r="V359" s="109"/>
      <c r="W359" s="109"/>
      <c r="X359" s="109"/>
      <c r="Y359" s="91" t="str">
        <f t="shared" si="29"/>
        <v/>
      </c>
      <c r="Z359" s="109"/>
      <c r="AA359" s="109"/>
      <c r="AB359" s="109"/>
      <c r="AC359" s="109"/>
      <c r="AD359" s="109"/>
      <c r="AG359" s="110">
        <f t="shared" si="30"/>
        <v>5</v>
      </c>
      <c r="AH359" s="110">
        <f t="shared" si="31"/>
        <v>5</v>
      </c>
      <c r="AI359" s="110">
        <f t="shared" si="32"/>
        <v>5</v>
      </c>
      <c r="AJ359" s="110">
        <f t="shared" si="33"/>
        <v>5</v>
      </c>
      <c r="AK359" s="110">
        <f t="shared" si="34"/>
        <v>0</v>
      </c>
      <c r="AL359" s="110">
        <f t="shared" si="35"/>
        <v>0</v>
      </c>
      <c r="AM359" s="110">
        <f t="shared" si="36"/>
        <v>0</v>
      </c>
      <c r="AN359" s="110">
        <f t="shared" si="37"/>
        <v>0</v>
      </c>
      <c r="AO359" s="110">
        <f t="shared" si="38"/>
        <v>0</v>
      </c>
      <c r="AP359" s="110">
        <f t="shared" si="39"/>
        <v>0</v>
      </c>
    </row>
    <row r="360" spans="1:42">
      <c r="A360" s="12"/>
      <c r="B360" s="12"/>
      <c r="C360" s="121" t="s">
        <v>97</v>
      </c>
      <c r="D360" s="301" t="str">
        <f t="shared" si="25"/>
        <v/>
      </c>
      <c r="E360" s="302"/>
      <c r="F360" s="302"/>
      <c r="G360" s="91" t="str">
        <f t="shared" si="26"/>
        <v/>
      </c>
      <c r="H360" s="109"/>
      <c r="I360" s="109"/>
      <c r="J360" s="109"/>
      <c r="K360" s="109"/>
      <c r="L360" s="109"/>
      <c r="M360" s="91" t="str">
        <f t="shared" si="27"/>
        <v/>
      </c>
      <c r="N360" s="109"/>
      <c r="O360" s="109"/>
      <c r="P360" s="109"/>
      <c r="Q360" s="109"/>
      <c r="R360" s="109"/>
      <c r="S360" s="91" t="str">
        <f t="shared" si="28"/>
        <v/>
      </c>
      <c r="T360" s="109"/>
      <c r="U360" s="109"/>
      <c r="V360" s="109"/>
      <c r="W360" s="109"/>
      <c r="X360" s="109"/>
      <c r="Y360" s="91" t="str">
        <f t="shared" si="29"/>
        <v/>
      </c>
      <c r="Z360" s="109"/>
      <c r="AA360" s="109"/>
      <c r="AB360" s="109"/>
      <c r="AC360" s="109"/>
      <c r="AD360" s="109"/>
      <c r="AG360" s="110">
        <f t="shared" si="30"/>
        <v>5</v>
      </c>
      <c r="AH360" s="110">
        <f t="shared" si="31"/>
        <v>5</v>
      </c>
      <c r="AI360" s="110">
        <f t="shared" si="32"/>
        <v>5</v>
      </c>
      <c r="AJ360" s="110">
        <f t="shared" si="33"/>
        <v>5</v>
      </c>
      <c r="AK360" s="110">
        <f t="shared" si="34"/>
        <v>0</v>
      </c>
      <c r="AL360" s="110">
        <f t="shared" si="35"/>
        <v>0</v>
      </c>
      <c r="AM360" s="110">
        <f t="shared" si="36"/>
        <v>0</v>
      </c>
      <c r="AN360" s="110">
        <f t="shared" si="37"/>
        <v>0</v>
      </c>
      <c r="AO360" s="110">
        <f t="shared" si="38"/>
        <v>0</v>
      </c>
      <c r="AP360" s="110">
        <f t="shared" si="39"/>
        <v>0</v>
      </c>
    </row>
    <row r="361" spans="1:42">
      <c r="A361" s="12"/>
      <c r="B361" s="12"/>
      <c r="C361" s="121" t="s">
        <v>98</v>
      </c>
      <c r="D361" s="301" t="str">
        <f t="shared" si="25"/>
        <v/>
      </c>
      <c r="E361" s="302"/>
      <c r="F361" s="302"/>
      <c r="G361" s="91" t="str">
        <f t="shared" si="26"/>
        <v/>
      </c>
      <c r="H361" s="109"/>
      <c r="I361" s="109"/>
      <c r="J361" s="109"/>
      <c r="K361" s="109"/>
      <c r="L361" s="109"/>
      <c r="M361" s="91" t="str">
        <f t="shared" si="27"/>
        <v/>
      </c>
      <c r="N361" s="109"/>
      <c r="O361" s="109"/>
      <c r="P361" s="109"/>
      <c r="Q361" s="109"/>
      <c r="R361" s="109"/>
      <c r="S361" s="91" t="str">
        <f t="shared" si="28"/>
        <v/>
      </c>
      <c r="T361" s="109"/>
      <c r="U361" s="109"/>
      <c r="V361" s="109"/>
      <c r="W361" s="109"/>
      <c r="X361" s="109"/>
      <c r="Y361" s="91" t="str">
        <f t="shared" si="29"/>
        <v/>
      </c>
      <c r="Z361" s="109"/>
      <c r="AA361" s="109"/>
      <c r="AB361" s="109"/>
      <c r="AC361" s="109"/>
      <c r="AD361" s="109"/>
      <c r="AG361" s="110">
        <f t="shared" si="30"/>
        <v>5</v>
      </c>
      <c r="AH361" s="110">
        <f t="shared" si="31"/>
        <v>5</v>
      </c>
      <c r="AI361" s="110">
        <f t="shared" si="32"/>
        <v>5</v>
      </c>
      <c r="AJ361" s="110">
        <f t="shared" si="33"/>
        <v>5</v>
      </c>
      <c r="AK361" s="110">
        <f t="shared" si="34"/>
        <v>0</v>
      </c>
      <c r="AL361" s="110">
        <f t="shared" si="35"/>
        <v>0</v>
      </c>
      <c r="AM361" s="110">
        <f t="shared" si="36"/>
        <v>0</v>
      </c>
      <c r="AN361" s="110">
        <f t="shared" si="37"/>
        <v>0</v>
      </c>
      <c r="AO361" s="110">
        <f t="shared" si="38"/>
        <v>0</v>
      </c>
      <c r="AP361" s="110">
        <f t="shared" si="39"/>
        <v>0</v>
      </c>
    </row>
    <row r="362" spans="1:42">
      <c r="A362" s="12"/>
      <c r="B362" s="12"/>
      <c r="C362" s="121" t="s">
        <v>99</v>
      </c>
      <c r="D362" s="301" t="str">
        <f t="shared" si="25"/>
        <v/>
      </c>
      <c r="E362" s="302"/>
      <c r="F362" s="302"/>
      <c r="G362" s="91" t="str">
        <f t="shared" si="26"/>
        <v/>
      </c>
      <c r="H362" s="109"/>
      <c r="I362" s="109"/>
      <c r="J362" s="109"/>
      <c r="K362" s="109"/>
      <c r="L362" s="109"/>
      <c r="M362" s="91" t="str">
        <f t="shared" si="27"/>
        <v/>
      </c>
      <c r="N362" s="109"/>
      <c r="O362" s="109"/>
      <c r="P362" s="109"/>
      <c r="Q362" s="109"/>
      <c r="R362" s="109"/>
      <c r="S362" s="91" t="str">
        <f t="shared" si="28"/>
        <v/>
      </c>
      <c r="T362" s="109"/>
      <c r="U362" s="109"/>
      <c r="V362" s="109"/>
      <c r="W362" s="109"/>
      <c r="X362" s="109"/>
      <c r="Y362" s="91" t="str">
        <f t="shared" si="29"/>
        <v/>
      </c>
      <c r="Z362" s="109"/>
      <c r="AA362" s="109"/>
      <c r="AB362" s="109"/>
      <c r="AC362" s="109"/>
      <c r="AD362" s="109"/>
      <c r="AG362" s="110">
        <f t="shared" si="30"/>
        <v>5</v>
      </c>
      <c r="AH362" s="110">
        <f t="shared" si="31"/>
        <v>5</v>
      </c>
      <c r="AI362" s="110">
        <f t="shared" si="32"/>
        <v>5</v>
      </c>
      <c r="AJ362" s="110">
        <f t="shared" si="33"/>
        <v>5</v>
      </c>
      <c r="AK362" s="110">
        <f t="shared" si="34"/>
        <v>0</v>
      </c>
      <c r="AL362" s="110">
        <f t="shared" si="35"/>
        <v>0</v>
      </c>
      <c r="AM362" s="110">
        <f t="shared" si="36"/>
        <v>0</v>
      </c>
      <c r="AN362" s="110">
        <f t="shared" si="37"/>
        <v>0</v>
      </c>
      <c r="AO362" s="110">
        <f t="shared" si="38"/>
        <v>0</v>
      </c>
      <c r="AP362" s="110">
        <f t="shared" si="39"/>
        <v>0</v>
      </c>
    </row>
    <row r="363" spans="1:42">
      <c r="A363" s="12"/>
      <c r="B363" s="12"/>
      <c r="C363" s="121" t="s">
        <v>100</v>
      </c>
      <c r="D363" s="301" t="str">
        <f t="shared" si="25"/>
        <v/>
      </c>
      <c r="E363" s="302"/>
      <c r="F363" s="302"/>
      <c r="G363" s="91" t="str">
        <f t="shared" si="26"/>
        <v/>
      </c>
      <c r="H363" s="109"/>
      <c r="I363" s="109"/>
      <c r="J363" s="109"/>
      <c r="K363" s="109"/>
      <c r="L363" s="109"/>
      <c r="M363" s="91" t="str">
        <f t="shared" si="27"/>
        <v/>
      </c>
      <c r="N363" s="109"/>
      <c r="O363" s="109"/>
      <c r="P363" s="109"/>
      <c r="Q363" s="109"/>
      <c r="R363" s="109"/>
      <c r="S363" s="91" t="str">
        <f t="shared" si="28"/>
        <v/>
      </c>
      <c r="T363" s="109"/>
      <c r="U363" s="109"/>
      <c r="V363" s="109"/>
      <c r="W363" s="109"/>
      <c r="X363" s="109"/>
      <c r="Y363" s="91" t="str">
        <f t="shared" si="29"/>
        <v/>
      </c>
      <c r="Z363" s="109"/>
      <c r="AA363" s="109"/>
      <c r="AB363" s="109"/>
      <c r="AC363" s="109"/>
      <c r="AD363" s="109"/>
      <c r="AG363" s="110">
        <f t="shared" si="30"/>
        <v>5</v>
      </c>
      <c r="AH363" s="110">
        <f t="shared" si="31"/>
        <v>5</v>
      </c>
      <c r="AI363" s="110">
        <f t="shared" si="32"/>
        <v>5</v>
      </c>
      <c r="AJ363" s="110">
        <f t="shared" si="33"/>
        <v>5</v>
      </c>
      <c r="AK363" s="110">
        <f t="shared" si="34"/>
        <v>0</v>
      </c>
      <c r="AL363" s="110">
        <f t="shared" si="35"/>
        <v>0</v>
      </c>
      <c r="AM363" s="110">
        <f t="shared" si="36"/>
        <v>0</v>
      </c>
      <c r="AN363" s="110">
        <f t="shared" si="37"/>
        <v>0</v>
      </c>
      <c r="AO363" s="110">
        <f t="shared" si="38"/>
        <v>0</v>
      </c>
      <c r="AP363" s="110">
        <f t="shared" si="39"/>
        <v>0</v>
      </c>
    </row>
    <row r="364" spans="1:42">
      <c r="A364" s="12"/>
      <c r="B364" s="12"/>
      <c r="C364" s="121" t="s">
        <v>101</v>
      </c>
      <c r="D364" s="301" t="str">
        <f t="shared" si="25"/>
        <v/>
      </c>
      <c r="E364" s="302"/>
      <c r="F364" s="302"/>
      <c r="G364" s="91" t="str">
        <f t="shared" si="26"/>
        <v/>
      </c>
      <c r="H364" s="109"/>
      <c r="I364" s="109"/>
      <c r="J364" s="109"/>
      <c r="K364" s="109"/>
      <c r="L364" s="109"/>
      <c r="M364" s="91" t="str">
        <f t="shared" si="27"/>
        <v/>
      </c>
      <c r="N364" s="109"/>
      <c r="O364" s="109"/>
      <c r="P364" s="109"/>
      <c r="Q364" s="109"/>
      <c r="R364" s="109"/>
      <c r="S364" s="91" t="str">
        <f t="shared" si="28"/>
        <v/>
      </c>
      <c r="T364" s="109"/>
      <c r="U364" s="109"/>
      <c r="V364" s="109"/>
      <c r="W364" s="109"/>
      <c r="X364" s="109"/>
      <c r="Y364" s="91" t="str">
        <f t="shared" si="29"/>
        <v/>
      </c>
      <c r="Z364" s="109"/>
      <c r="AA364" s="109"/>
      <c r="AB364" s="109"/>
      <c r="AC364" s="109"/>
      <c r="AD364" s="109"/>
      <c r="AG364" s="110">
        <f t="shared" si="30"/>
        <v>5</v>
      </c>
      <c r="AH364" s="110">
        <f t="shared" si="31"/>
        <v>5</v>
      </c>
      <c r="AI364" s="110">
        <f t="shared" si="32"/>
        <v>5</v>
      </c>
      <c r="AJ364" s="110">
        <f t="shared" si="33"/>
        <v>5</v>
      </c>
      <c r="AK364" s="110">
        <f t="shared" si="34"/>
        <v>0</v>
      </c>
      <c r="AL364" s="110">
        <f t="shared" si="35"/>
        <v>0</v>
      </c>
      <c r="AM364" s="110">
        <f t="shared" si="36"/>
        <v>0</v>
      </c>
      <c r="AN364" s="110">
        <f t="shared" si="37"/>
        <v>0</v>
      </c>
      <c r="AO364" s="110">
        <f t="shared" si="38"/>
        <v>0</v>
      </c>
      <c r="AP364" s="110">
        <f t="shared" si="39"/>
        <v>0</v>
      </c>
    </row>
    <row r="365" spans="1:42">
      <c r="A365" s="12"/>
      <c r="B365" s="12"/>
      <c r="C365" s="121" t="s">
        <v>102</v>
      </c>
      <c r="D365" s="301" t="str">
        <f t="shared" si="25"/>
        <v/>
      </c>
      <c r="E365" s="302"/>
      <c r="F365" s="302"/>
      <c r="G365" s="91" t="str">
        <f t="shared" si="26"/>
        <v/>
      </c>
      <c r="H365" s="109"/>
      <c r="I365" s="109"/>
      <c r="J365" s="109"/>
      <c r="K365" s="109"/>
      <c r="L365" s="109"/>
      <c r="M365" s="91" t="str">
        <f t="shared" si="27"/>
        <v/>
      </c>
      <c r="N365" s="109"/>
      <c r="O365" s="109"/>
      <c r="P365" s="109"/>
      <c r="Q365" s="109"/>
      <c r="R365" s="109"/>
      <c r="S365" s="91" t="str">
        <f t="shared" si="28"/>
        <v/>
      </c>
      <c r="T365" s="109"/>
      <c r="U365" s="109"/>
      <c r="V365" s="109"/>
      <c r="W365" s="109"/>
      <c r="X365" s="109"/>
      <c r="Y365" s="91" t="str">
        <f t="shared" si="29"/>
        <v/>
      </c>
      <c r="Z365" s="109"/>
      <c r="AA365" s="109"/>
      <c r="AB365" s="109"/>
      <c r="AC365" s="109"/>
      <c r="AD365" s="109"/>
      <c r="AG365" s="110">
        <f t="shared" si="30"/>
        <v>5</v>
      </c>
      <c r="AH365" s="110">
        <f t="shared" si="31"/>
        <v>5</v>
      </c>
      <c r="AI365" s="110">
        <f t="shared" si="32"/>
        <v>5</v>
      </c>
      <c r="AJ365" s="110">
        <f t="shared" si="33"/>
        <v>5</v>
      </c>
      <c r="AK365" s="110">
        <f t="shared" si="34"/>
        <v>0</v>
      </c>
      <c r="AL365" s="110">
        <f t="shared" si="35"/>
        <v>0</v>
      </c>
      <c r="AM365" s="110">
        <f t="shared" si="36"/>
        <v>0</v>
      </c>
      <c r="AN365" s="110">
        <f t="shared" si="37"/>
        <v>0</v>
      </c>
      <c r="AO365" s="110">
        <f t="shared" si="38"/>
        <v>0</v>
      </c>
      <c r="AP365" s="110">
        <f t="shared" si="39"/>
        <v>0</v>
      </c>
    </row>
    <row r="366" spans="1:42">
      <c r="A366" s="12"/>
      <c r="B366" s="12"/>
      <c r="C366" s="121" t="s">
        <v>103</v>
      </c>
      <c r="D366" s="301" t="str">
        <f t="shared" si="25"/>
        <v/>
      </c>
      <c r="E366" s="302"/>
      <c r="F366" s="302"/>
      <c r="G366" s="91" t="str">
        <f t="shared" si="26"/>
        <v/>
      </c>
      <c r="H366" s="109"/>
      <c r="I366" s="109"/>
      <c r="J366" s="109"/>
      <c r="K366" s="109"/>
      <c r="L366" s="109"/>
      <c r="M366" s="91" t="str">
        <f t="shared" si="27"/>
        <v/>
      </c>
      <c r="N366" s="109"/>
      <c r="O366" s="109"/>
      <c r="P366" s="109"/>
      <c r="Q366" s="109"/>
      <c r="R366" s="109"/>
      <c r="S366" s="91" t="str">
        <f t="shared" si="28"/>
        <v/>
      </c>
      <c r="T366" s="109"/>
      <c r="U366" s="109"/>
      <c r="V366" s="109"/>
      <c r="W366" s="109"/>
      <c r="X366" s="109"/>
      <c r="Y366" s="91" t="str">
        <f t="shared" si="29"/>
        <v/>
      </c>
      <c r="Z366" s="109"/>
      <c r="AA366" s="109"/>
      <c r="AB366" s="109"/>
      <c r="AC366" s="109"/>
      <c r="AD366" s="109"/>
      <c r="AG366" s="110">
        <f t="shared" si="30"/>
        <v>5</v>
      </c>
      <c r="AH366" s="110">
        <f t="shared" si="31"/>
        <v>5</v>
      </c>
      <c r="AI366" s="110">
        <f t="shared" si="32"/>
        <v>5</v>
      </c>
      <c r="AJ366" s="110">
        <f t="shared" si="33"/>
        <v>5</v>
      </c>
      <c r="AK366" s="110">
        <f t="shared" si="34"/>
        <v>0</v>
      </c>
      <c r="AL366" s="110">
        <f t="shared" si="35"/>
        <v>0</v>
      </c>
      <c r="AM366" s="110">
        <f t="shared" si="36"/>
        <v>0</v>
      </c>
      <c r="AN366" s="110">
        <f t="shared" si="37"/>
        <v>0</v>
      </c>
      <c r="AO366" s="110">
        <f t="shared" si="38"/>
        <v>0</v>
      </c>
      <c r="AP366" s="110">
        <f t="shared" si="39"/>
        <v>0</v>
      </c>
    </row>
    <row r="367" spans="1:42">
      <c r="A367" s="12"/>
      <c r="B367" s="12"/>
      <c r="C367" s="121" t="s">
        <v>104</v>
      </c>
      <c r="D367" s="301" t="str">
        <f t="shared" si="25"/>
        <v/>
      </c>
      <c r="E367" s="302"/>
      <c r="F367" s="302"/>
      <c r="G367" s="91" t="str">
        <f t="shared" si="26"/>
        <v/>
      </c>
      <c r="H367" s="109"/>
      <c r="I367" s="109"/>
      <c r="J367" s="109"/>
      <c r="K367" s="109"/>
      <c r="L367" s="109"/>
      <c r="M367" s="91" t="str">
        <f t="shared" si="27"/>
        <v/>
      </c>
      <c r="N367" s="109"/>
      <c r="O367" s="109"/>
      <c r="P367" s="109"/>
      <c r="Q367" s="109"/>
      <c r="R367" s="109"/>
      <c r="S367" s="91" t="str">
        <f t="shared" si="28"/>
        <v/>
      </c>
      <c r="T367" s="109"/>
      <c r="U367" s="109"/>
      <c r="V367" s="109"/>
      <c r="W367" s="109"/>
      <c r="X367" s="109"/>
      <c r="Y367" s="91" t="str">
        <f t="shared" si="29"/>
        <v/>
      </c>
      <c r="Z367" s="109"/>
      <c r="AA367" s="109"/>
      <c r="AB367" s="109"/>
      <c r="AC367" s="109"/>
      <c r="AD367" s="109"/>
      <c r="AG367" s="110">
        <f t="shared" si="30"/>
        <v>5</v>
      </c>
      <c r="AH367" s="110">
        <f t="shared" si="31"/>
        <v>5</v>
      </c>
      <c r="AI367" s="110">
        <f t="shared" si="32"/>
        <v>5</v>
      </c>
      <c r="AJ367" s="110">
        <f t="shared" si="33"/>
        <v>5</v>
      </c>
      <c r="AK367" s="110">
        <f t="shared" si="34"/>
        <v>0</v>
      </c>
      <c r="AL367" s="110">
        <f t="shared" si="35"/>
        <v>0</v>
      </c>
      <c r="AM367" s="110">
        <f t="shared" si="36"/>
        <v>0</v>
      </c>
      <c r="AN367" s="110">
        <f t="shared" si="37"/>
        <v>0</v>
      </c>
      <c r="AO367" s="110">
        <f t="shared" si="38"/>
        <v>0</v>
      </c>
      <c r="AP367" s="110">
        <f t="shared" si="39"/>
        <v>0</v>
      </c>
    </row>
    <row r="368" spans="1:42">
      <c r="A368" s="12"/>
      <c r="B368" s="12"/>
      <c r="C368" s="121" t="s">
        <v>105</v>
      </c>
      <c r="D368" s="301" t="str">
        <f t="shared" si="25"/>
        <v/>
      </c>
      <c r="E368" s="302"/>
      <c r="F368" s="302"/>
      <c r="G368" s="91" t="str">
        <f t="shared" si="26"/>
        <v/>
      </c>
      <c r="H368" s="109"/>
      <c r="I368" s="109"/>
      <c r="J368" s="109"/>
      <c r="K368" s="109"/>
      <c r="L368" s="109"/>
      <c r="M368" s="91" t="str">
        <f t="shared" si="27"/>
        <v/>
      </c>
      <c r="N368" s="109"/>
      <c r="O368" s="109"/>
      <c r="P368" s="109"/>
      <c r="Q368" s="109"/>
      <c r="R368" s="109"/>
      <c r="S368" s="91" t="str">
        <f t="shared" si="28"/>
        <v/>
      </c>
      <c r="T368" s="109"/>
      <c r="U368" s="109"/>
      <c r="V368" s="109"/>
      <c r="W368" s="109"/>
      <c r="X368" s="109"/>
      <c r="Y368" s="91" t="str">
        <f t="shared" si="29"/>
        <v/>
      </c>
      <c r="Z368" s="109"/>
      <c r="AA368" s="109"/>
      <c r="AB368" s="109"/>
      <c r="AC368" s="109"/>
      <c r="AD368" s="109"/>
      <c r="AG368" s="110">
        <f t="shared" si="30"/>
        <v>5</v>
      </c>
      <c r="AH368" s="110">
        <f t="shared" si="31"/>
        <v>5</v>
      </c>
      <c r="AI368" s="110">
        <f t="shared" si="32"/>
        <v>5</v>
      </c>
      <c r="AJ368" s="110">
        <f t="shared" si="33"/>
        <v>5</v>
      </c>
      <c r="AK368" s="110">
        <f t="shared" si="34"/>
        <v>0</v>
      </c>
      <c r="AL368" s="110">
        <f t="shared" si="35"/>
        <v>0</v>
      </c>
      <c r="AM368" s="110">
        <f t="shared" si="36"/>
        <v>0</v>
      </c>
      <c r="AN368" s="110">
        <f t="shared" si="37"/>
        <v>0</v>
      </c>
      <c r="AO368" s="110">
        <f t="shared" si="38"/>
        <v>0</v>
      </c>
      <c r="AP368" s="110">
        <f t="shared" si="39"/>
        <v>0</v>
      </c>
    </row>
    <row r="369" spans="1:42">
      <c r="A369" s="12"/>
      <c r="B369" s="12"/>
      <c r="C369" s="121" t="s">
        <v>106</v>
      </c>
      <c r="D369" s="301" t="str">
        <f t="shared" si="25"/>
        <v/>
      </c>
      <c r="E369" s="302"/>
      <c r="F369" s="302"/>
      <c r="G369" s="91" t="str">
        <f t="shared" si="26"/>
        <v/>
      </c>
      <c r="H369" s="109"/>
      <c r="I369" s="109"/>
      <c r="J369" s="109"/>
      <c r="K369" s="109"/>
      <c r="L369" s="109"/>
      <c r="M369" s="91" t="str">
        <f t="shared" si="27"/>
        <v/>
      </c>
      <c r="N369" s="109"/>
      <c r="O369" s="109"/>
      <c r="P369" s="109"/>
      <c r="Q369" s="109"/>
      <c r="R369" s="109"/>
      <c r="S369" s="91" t="str">
        <f t="shared" si="28"/>
        <v/>
      </c>
      <c r="T369" s="109"/>
      <c r="U369" s="109"/>
      <c r="V369" s="109"/>
      <c r="W369" s="109"/>
      <c r="X369" s="109"/>
      <c r="Y369" s="91" t="str">
        <f t="shared" si="29"/>
        <v/>
      </c>
      <c r="Z369" s="109"/>
      <c r="AA369" s="109"/>
      <c r="AB369" s="109"/>
      <c r="AC369" s="109"/>
      <c r="AD369" s="109"/>
      <c r="AG369" s="110">
        <f t="shared" si="30"/>
        <v>5</v>
      </c>
      <c r="AH369" s="110">
        <f t="shared" si="31"/>
        <v>5</v>
      </c>
      <c r="AI369" s="110">
        <f t="shared" si="32"/>
        <v>5</v>
      </c>
      <c r="AJ369" s="110">
        <f t="shared" si="33"/>
        <v>5</v>
      </c>
      <c r="AK369" s="110">
        <f t="shared" si="34"/>
        <v>0</v>
      </c>
      <c r="AL369" s="110">
        <f t="shared" si="35"/>
        <v>0</v>
      </c>
      <c r="AM369" s="110">
        <f t="shared" si="36"/>
        <v>0</v>
      </c>
      <c r="AN369" s="110">
        <f t="shared" si="37"/>
        <v>0</v>
      </c>
      <c r="AO369" s="110">
        <f t="shared" si="38"/>
        <v>0</v>
      </c>
      <c r="AP369" s="110">
        <f t="shared" si="39"/>
        <v>0</v>
      </c>
    </row>
    <row r="370" spans="1:42">
      <c r="A370" s="12"/>
      <c r="B370" s="12"/>
      <c r="C370" s="121" t="s">
        <v>107</v>
      </c>
      <c r="D370" s="301" t="str">
        <f t="shared" si="25"/>
        <v/>
      </c>
      <c r="E370" s="302"/>
      <c r="F370" s="302"/>
      <c r="G370" s="91" t="str">
        <f t="shared" si="26"/>
        <v/>
      </c>
      <c r="H370" s="109"/>
      <c r="I370" s="109"/>
      <c r="J370" s="109"/>
      <c r="K370" s="109"/>
      <c r="L370" s="109"/>
      <c r="M370" s="91" t="str">
        <f t="shared" si="27"/>
        <v/>
      </c>
      <c r="N370" s="109"/>
      <c r="O370" s="109"/>
      <c r="P370" s="109"/>
      <c r="Q370" s="109"/>
      <c r="R370" s="109"/>
      <c r="S370" s="91" t="str">
        <f t="shared" si="28"/>
        <v/>
      </c>
      <c r="T370" s="109"/>
      <c r="U370" s="109"/>
      <c r="V370" s="109"/>
      <c r="W370" s="109"/>
      <c r="X370" s="109"/>
      <c r="Y370" s="91" t="str">
        <f t="shared" si="29"/>
        <v/>
      </c>
      <c r="Z370" s="109"/>
      <c r="AA370" s="109"/>
      <c r="AB370" s="109"/>
      <c r="AC370" s="109"/>
      <c r="AD370" s="109"/>
      <c r="AG370" s="110">
        <f t="shared" si="30"/>
        <v>5</v>
      </c>
      <c r="AH370" s="110">
        <f t="shared" si="31"/>
        <v>5</v>
      </c>
      <c r="AI370" s="110">
        <f t="shared" si="32"/>
        <v>5</v>
      </c>
      <c r="AJ370" s="110">
        <f t="shared" si="33"/>
        <v>5</v>
      </c>
      <c r="AK370" s="110">
        <f t="shared" si="34"/>
        <v>0</v>
      </c>
      <c r="AL370" s="110">
        <f t="shared" si="35"/>
        <v>0</v>
      </c>
      <c r="AM370" s="110">
        <f t="shared" si="36"/>
        <v>0</v>
      </c>
      <c r="AN370" s="110">
        <f t="shared" si="37"/>
        <v>0</v>
      </c>
      <c r="AO370" s="110">
        <f t="shared" si="38"/>
        <v>0</v>
      </c>
      <c r="AP370" s="110">
        <f t="shared" si="39"/>
        <v>0</v>
      </c>
    </row>
    <row r="371" spans="1:42">
      <c r="A371" s="12"/>
      <c r="B371" s="12"/>
      <c r="C371" s="121" t="s">
        <v>108</v>
      </c>
      <c r="D371" s="301" t="str">
        <f t="shared" si="25"/>
        <v/>
      </c>
      <c r="E371" s="302"/>
      <c r="F371" s="302"/>
      <c r="G371" s="91" t="str">
        <f t="shared" si="26"/>
        <v/>
      </c>
      <c r="H371" s="109"/>
      <c r="I371" s="109"/>
      <c r="J371" s="109"/>
      <c r="K371" s="109"/>
      <c r="L371" s="109"/>
      <c r="M371" s="91" t="str">
        <f t="shared" si="27"/>
        <v/>
      </c>
      <c r="N371" s="109"/>
      <c r="O371" s="109"/>
      <c r="P371" s="109"/>
      <c r="Q371" s="109"/>
      <c r="R371" s="109"/>
      <c r="S371" s="91" t="str">
        <f t="shared" si="28"/>
        <v/>
      </c>
      <c r="T371" s="109"/>
      <c r="U371" s="109"/>
      <c r="V371" s="109"/>
      <c r="W371" s="109"/>
      <c r="X371" s="109"/>
      <c r="Y371" s="91" t="str">
        <f t="shared" si="29"/>
        <v/>
      </c>
      <c r="Z371" s="109"/>
      <c r="AA371" s="109"/>
      <c r="AB371" s="109"/>
      <c r="AC371" s="109"/>
      <c r="AD371" s="109"/>
      <c r="AG371" s="110">
        <f t="shared" si="30"/>
        <v>5</v>
      </c>
      <c r="AH371" s="110">
        <f t="shared" si="31"/>
        <v>5</v>
      </c>
      <c r="AI371" s="110">
        <f t="shared" si="32"/>
        <v>5</v>
      </c>
      <c r="AJ371" s="110">
        <f t="shared" si="33"/>
        <v>5</v>
      </c>
      <c r="AK371" s="110">
        <f t="shared" si="34"/>
        <v>0</v>
      </c>
      <c r="AL371" s="110">
        <f t="shared" si="35"/>
        <v>0</v>
      </c>
      <c r="AM371" s="110">
        <f t="shared" si="36"/>
        <v>0</v>
      </c>
      <c r="AN371" s="110">
        <f t="shared" si="37"/>
        <v>0</v>
      </c>
      <c r="AO371" s="110">
        <f t="shared" si="38"/>
        <v>0</v>
      </c>
      <c r="AP371" s="110">
        <f t="shared" si="39"/>
        <v>0</v>
      </c>
    </row>
    <row r="372" spans="1:42">
      <c r="A372" s="12"/>
      <c r="B372" s="12"/>
      <c r="C372" s="121" t="s">
        <v>109</v>
      </c>
      <c r="D372" s="301" t="str">
        <f t="shared" si="25"/>
        <v/>
      </c>
      <c r="E372" s="302"/>
      <c r="F372" s="302"/>
      <c r="G372" s="91" t="str">
        <f t="shared" si="26"/>
        <v/>
      </c>
      <c r="H372" s="109"/>
      <c r="I372" s="109"/>
      <c r="J372" s="109"/>
      <c r="K372" s="109"/>
      <c r="L372" s="109"/>
      <c r="M372" s="91" t="str">
        <f t="shared" si="27"/>
        <v/>
      </c>
      <c r="N372" s="109"/>
      <c r="O372" s="109"/>
      <c r="P372" s="109"/>
      <c r="Q372" s="109"/>
      <c r="R372" s="109"/>
      <c r="S372" s="91" t="str">
        <f t="shared" si="28"/>
        <v/>
      </c>
      <c r="T372" s="109"/>
      <c r="U372" s="109"/>
      <c r="V372" s="109"/>
      <c r="W372" s="109"/>
      <c r="X372" s="109"/>
      <c r="Y372" s="91" t="str">
        <f t="shared" si="29"/>
        <v/>
      </c>
      <c r="Z372" s="109"/>
      <c r="AA372" s="109"/>
      <c r="AB372" s="109"/>
      <c r="AC372" s="109"/>
      <c r="AD372" s="109"/>
      <c r="AG372" s="110">
        <f t="shared" si="30"/>
        <v>5</v>
      </c>
      <c r="AH372" s="110">
        <f t="shared" si="31"/>
        <v>5</v>
      </c>
      <c r="AI372" s="110">
        <f t="shared" si="32"/>
        <v>5</v>
      </c>
      <c r="AJ372" s="110">
        <f t="shared" si="33"/>
        <v>5</v>
      </c>
      <c r="AK372" s="110">
        <f t="shared" si="34"/>
        <v>0</v>
      </c>
      <c r="AL372" s="110">
        <f t="shared" si="35"/>
        <v>0</v>
      </c>
      <c r="AM372" s="110">
        <f t="shared" si="36"/>
        <v>0</v>
      </c>
      <c r="AN372" s="110">
        <f t="shared" si="37"/>
        <v>0</v>
      </c>
      <c r="AO372" s="110">
        <f t="shared" si="38"/>
        <v>0</v>
      </c>
      <c r="AP372" s="110">
        <f t="shared" si="39"/>
        <v>0</v>
      </c>
    </row>
    <row r="373" spans="1:42">
      <c r="A373" s="12"/>
      <c r="B373" s="12"/>
      <c r="C373" s="121" t="s">
        <v>110</v>
      </c>
      <c r="D373" s="301" t="str">
        <f t="shared" si="25"/>
        <v/>
      </c>
      <c r="E373" s="302"/>
      <c r="F373" s="302"/>
      <c r="G373" s="91" t="str">
        <f t="shared" si="26"/>
        <v/>
      </c>
      <c r="H373" s="109"/>
      <c r="I373" s="109"/>
      <c r="J373" s="109"/>
      <c r="K373" s="109"/>
      <c r="L373" s="109"/>
      <c r="M373" s="91" t="str">
        <f t="shared" si="27"/>
        <v/>
      </c>
      <c r="N373" s="109"/>
      <c r="O373" s="109"/>
      <c r="P373" s="109"/>
      <c r="Q373" s="109"/>
      <c r="R373" s="109"/>
      <c r="S373" s="91" t="str">
        <f t="shared" si="28"/>
        <v/>
      </c>
      <c r="T373" s="109"/>
      <c r="U373" s="109"/>
      <c r="V373" s="109"/>
      <c r="W373" s="109"/>
      <c r="X373" s="109"/>
      <c r="Y373" s="91" t="str">
        <f t="shared" si="29"/>
        <v/>
      </c>
      <c r="Z373" s="109"/>
      <c r="AA373" s="109"/>
      <c r="AB373" s="109"/>
      <c r="AC373" s="109"/>
      <c r="AD373" s="109"/>
      <c r="AG373" s="110">
        <f t="shared" si="30"/>
        <v>5</v>
      </c>
      <c r="AH373" s="110">
        <f t="shared" si="31"/>
        <v>5</v>
      </c>
      <c r="AI373" s="110">
        <f t="shared" si="32"/>
        <v>5</v>
      </c>
      <c r="AJ373" s="110">
        <f t="shared" si="33"/>
        <v>5</v>
      </c>
      <c r="AK373" s="110">
        <f t="shared" si="34"/>
        <v>0</v>
      </c>
      <c r="AL373" s="110">
        <f t="shared" si="35"/>
        <v>0</v>
      </c>
      <c r="AM373" s="110">
        <f t="shared" si="36"/>
        <v>0</v>
      </c>
      <c r="AN373" s="110">
        <f t="shared" si="37"/>
        <v>0</v>
      </c>
      <c r="AO373" s="110">
        <f t="shared" si="38"/>
        <v>0</v>
      </c>
      <c r="AP373" s="110">
        <f t="shared" si="39"/>
        <v>0</v>
      </c>
    </row>
    <row r="374" spans="1:42">
      <c r="A374" s="12"/>
      <c r="B374" s="12"/>
      <c r="C374" s="121" t="s">
        <v>111</v>
      </c>
      <c r="D374" s="301" t="str">
        <f t="shared" si="25"/>
        <v/>
      </c>
      <c r="E374" s="302"/>
      <c r="F374" s="302"/>
      <c r="G374" s="91" t="str">
        <f t="shared" si="26"/>
        <v/>
      </c>
      <c r="H374" s="109"/>
      <c r="I374" s="109"/>
      <c r="J374" s="109"/>
      <c r="K374" s="109"/>
      <c r="L374" s="109"/>
      <c r="M374" s="91" t="str">
        <f t="shared" si="27"/>
        <v/>
      </c>
      <c r="N374" s="109"/>
      <c r="O374" s="109"/>
      <c r="P374" s="109"/>
      <c r="Q374" s="109"/>
      <c r="R374" s="109"/>
      <c r="S374" s="91" t="str">
        <f t="shared" si="28"/>
        <v/>
      </c>
      <c r="T374" s="109"/>
      <c r="U374" s="109"/>
      <c r="V374" s="109"/>
      <c r="W374" s="109"/>
      <c r="X374" s="109"/>
      <c r="Y374" s="91" t="str">
        <f t="shared" si="29"/>
        <v/>
      </c>
      <c r="Z374" s="109"/>
      <c r="AA374" s="109"/>
      <c r="AB374" s="109"/>
      <c r="AC374" s="109"/>
      <c r="AD374" s="109"/>
      <c r="AG374" s="110">
        <f t="shared" si="30"/>
        <v>5</v>
      </c>
      <c r="AH374" s="110">
        <f t="shared" si="31"/>
        <v>5</v>
      </c>
      <c r="AI374" s="110">
        <f t="shared" si="32"/>
        <v>5</v>
      </c>
      <c r="AJ374" s="110">
        <f t="shared" si="33"/>
        <v>5</v>
      </c>
      <c r="AK374" s="110">
        <f t="shared" si="34"/>
        <v>0</v>
      </c>
      <c r="AL374" s="110">
        <f t="shared" si="35"/>
        <v>0</v>
      </c>
      <c r="AM374" s="110">
        <f t="shared" si="36"/>
        <v>0</v>
      </c>
      <c r="AN374" s="110">
        <f t="shared" si="37"/>
        <v>0</v>
      </c>
      <c r="AO374" s="110">
        <f t="shared" si="38"/>
        <v>0</v>
      </c>
      <c r="AP374" s="110">
        <f t="shared" si="39"/>
        <v>0</v>
      </c>
    </row>
    <row r="375" spans="1:42">
      <c r="A375" s="12"/>
      <c r="B375" s="12"/>
      <c r="C375" s="121" t="s">
        <v>112</v>
      </c>
      <c r="D375" s="301" t="str">
        <f t="shared" si="25"/>
        <v/>
      </c>
      <c r="E375" s="302"/>
      <c r="F375" s="302"/>
      <c r="G375" s="91" t="str">
        <f t="shared" si="26"/>
        <v/>
      </c>
      <c r="H375" s="109"/>
      <c r="I375" s="109"/>
      <c r="J375" s="109"/>
      <c r="K375" s="109"/>
      <c r="L375" s="109"/>
      <c r="M375" s="91" t="str">
        <f t="shared" si="27"/>
        <v/>
      </c>
      <c r="N375" s="109"/>
      <c r="O375" s="109"/>
      <c r="P375" s="109"/>
      <c r="Q375" s="109"/>
      <c r="R375" s="109"/>
      <c r="S375" s="91" t="str">
        <f t="shared" si="28"/>
        <v/>
      </c>
      <c r="T375" s="109"/>
      <c r="U375" s="109"/>
      <c r="V375" s="109"/>
      <c r="W375" s="109"/>
      <c r="X375" s="109"/>
      <c r="Y375" s="91" t="str">
        <f t="shared" si="29"/>
        <v/>
      </c>
      <c r="Z375" s="109"/>
      <c r="AA375" s="109"/>
      <c r="AB375" s="109"/>
      <c r="AC375" s="109"/>
      <c r="AD375" s="109"/>
      <c r="AG375" s="110">
        <f t="shared" si="30"/>
        <v>5</v>
      </c>
      <c r="AH375" s="110">
        <f t="shared" si="31"/>
        <v>5</v>
      </c>
      <c r="AI375" s="110">
        <f t="shared" si="32"/>
        <v>5</v>
      </c>
      <c r="AJ375" s="110">
        <f t="shared" si="33"/>
        <v>5</v>
      </c>
      <c r="AK375" s="110">
        <f t="shared" si="34"/>
        <v>0</v>
      </c>
      <c r="AL375" s="110">
        <f t="shared" si="35"/>
        <v>0</v>
      </c>
      <c r="AM375" s="110">
        <f t="shared" si="36"/>
        <v>0</v>
      </c>
      <c r="AN375" s="110">
        <f t="shared" si="37"/>
        <v>0</v>
      </c>
      <c r="AO375" s="110">
        <f t="shared" si="38"/>
        <v>0</v>
      </c>
      <c r="AP375" s="110">
        <f t="shared" si="39"/>
        <v>0</v>
      </c>
    </row>
    <row r="376" spans="1:42">
      <c r="A376" s="12"/>
      <c r="B376" s="12"/>
      <c r="C376" s="128" t="s">
        <v>113</v>
      </c>
      <c r="D376" s="301" t="str">
        <f t="shared" si="25"/>
        <v/>
      </c>
      <c r="E376" s="302"/>
      <c r="F376" s="302"/>
      <c r="G376" s="91" t="str">
        <f t="shared" si="26"/>
        <v/>
      </c>
      <c r="H376" s="109"/>
      <c r="I376" s="109"/>
      <c r="J376" s="109"/>
      <c r="K376" s="109"/>
      <c r="L376" s="109"/>
      <c r="M376" s="91" t="str">
        <f t="shared" si="27"/>
        <v/>
      </c>
      <c r="N376" s="109"/>
      <c r="O376" s="109"/>
      <c r="P376" s="109"/>
      <c r="Q376" s="109"/>
      <c r="R376" s="109"/>
      <c r="S376" s="91" t="str">
        <f t="shared" si="28"/>
        <v/>
      </c>
      <c r="T376" s="109"/>
      <c r="U376" s="109"/>
      <c r="V376" s="109"/>
      <c r="W376" s="109"/>
      <c r="X376" s="109"/>
      <c r="Y376" s="91" t="str">
        <f t="shared" si="29"/>
        <v/>
      </c>
      <c r="Z376" s="109"/>
      <c r="AA376" s="109"/>
      <c r="AB376" s="109"/>
      <c r="AC376" s="109"/>
      <c r="AD376" s="109"/>
      <c r="AG376" s="110">
        <f t="shared" si="30"/>
        <v>5</v>
      </c>
      <c r="AH376" s="110">
        <f t="shared" si="31"/>
        <v>5</v>
      </c>
      <c r="AI376" s="110">
        <f t="shared" si="32"/>
        <v>5</v>
      </c>
      <c r="AJ376" s="110">
        <f t="shared" si="33"/>
        <v>5</v>
      </c>
      <c r="AK376" s="110">
        <f t="shared" si="34"/>
        <v>0</v>
      </c>
      <c r="AL376" s="110">
        <f t="shared" si="35"/>
        <v>0</v>
      </c>
      <c r="AM376" s="110">
        <f t="shared" si="36"/>
        <v>0</v>
      </c>
      <c r="AN376" s="110">
        <f t="shared" si="37"/>
        <v>0</v>
      </c>
      <c r="AO376" s="110">
        <f t="shared" si="38"/>
        <v>0</v>
      </c>
      <c r="AP376" s="110">
        <f t="shared" si="39"/>
        <v>0</v>
      </c>
    </row>
    <row r="377" spans="1:42">
      <c r="A377" s="12"/>
      <c r="B377" s="12"/>
      <c r="C377" s="128" t="s">
        <v>114</v>
      </c>
      <c r="D377" s="301" t="str">
        <f t="shared" si="25"/>
        <v/>
      </c>
      <c r="E377" s="302"/>
      <c r="F377" s="302"/>
      <c r="G377" s="91" t="str">
        <f t="shared" si="26"/>
        <v/>
      </c>
      <c r="H377" s="109"/>
      <c r="I377" s="109"/>
      <c r="J377" s="109"/>
      <c r="K377" s="109"/>
      <c r="L377" s="109"/>
      <c r="M377" s="91" t="str">
        <f t="shared" si="27"/>
        <v/>
      </c>
      <c r="N377" s="109"/>
      <c r="O377" s="109"/>
      <c r="P377" s="109"/>
      <c r="Q377" s="109"/>
      <c r="R377" s="109"/>
      <c r="S377" s="91" t="str">
        <f t="shared" si="28"/>
        <v/>
      </c>
      <c r="T377" s="109"/>
      <c r="U377" s="109"/>
      <c r="V377" s="109"/>
      <c r="W377" s="109"/>
      <c r="X377" s="109"/>
      <c r="Y377" s="91" t="str">
        <f t="shared" si="29"/>
        <v/>
      </c>
      <c r="Z377" s="109"/>
      <c r="AA377" s="109"/>
      <c r="AB377" s="109"/>
      <c r="AC377" s="109"/>
      <c r="AD377" s="109"/>
      <c r="AG377" s="110">
        <f t="shared" si="30"/>
        <v>5</v>
      </c>
      <c r="AH377" s="110">
        <f t="shared" si="31"/>
        <v>5</v>
      </c>
      <c r="AI377" s="110">
        <f t="shared" si="32"/>
        <v>5</v>
      </c>
      <c r="AJ377" s="110">
        <f t="shared" si="33"/>
        <v>5</v>
      </c>
      <c r="AK377" s="110">
        <f t="shared" si="34"/>
        <v>0</v>
      </c>
      <c r="AL377" s="110">
        <f t="shared" si="35"/>
        <v>0</v>
      </c>
      <c r="AM377" s="110">
        <f t="shared" si="36"/>
        <v>0</v>
      </c>
      <c r="AN377" s="110">
        <f t="shared" si="37"/>
        <v>0</v>
      </c>
      <c r="AO377" s="110">
        <f t="shared" si="38"/>
        <v>0</v>
      </c>
      <c r="AP377" s="110">
        <f t="shared" si="39"/>
        <v>0</v>
      </c>
    </row>
    <row r="378" spans="1:42">
      <c r="A378" s="12"/>
      <c r="B378" s="12"/>
      <c r="C378" s="128" t="s">
        <v>115</v>
      </c>
      <c r="D378" s="301" t="str">
        <f t="shared" si="25"/>
        <v/>
      </c>
      <c r="E378" s="302"/>
      <c r="F378" s="302"/>
      <c r="G378" s="91" t="str">
        <f t="shared" si="26"/>
        <v/>
      </c>
      <c r="H378" s="109"/>
      <c r="I378" s="109"/>
      <c r="J378" s="109"/>
      <c r="K378" s="109"/>
      <c r="L378" s="109"/>
      <c r="M378" s="91" t="str">
        <f t="shared" si="27"/>
        <v/>
      </c>
      <c r="N378" s="109"/>
      <c r="O378" s="109"/>
      <c r="P378" s="109"/>
      <c r="Q378" s="109"/>
      <c r="R378" s="109"/>
      <c r="S378" s="91" t="str">
        <f t="shared" si="28"/>
        <v/>
      </c>
      <c r="T378" s="109"/>
      <c r="U378" s="109"/>
      <c r="V378" s="109"/>
      <c r="W378" s="109"/>
      <c r="X378" s="109"/>
      <c r="Y378" s="91" t="str">
        <f t="shared" si="29"/>
        <v/>
      </c>
      <c r="Z378" s="109"/>
      <c r="AA378" s="109"/>
      <c r="AB378" s="109"/>
      <c r="AC378" s="109"/>
      <c r="AD378" s="109"/>
      <c r="AG378" s="110">
        <f t="shared" si="30"/>
        <v>5</v>
      </c>
      <c r="AH378" s="110">
        <f t="shared" si="31"/>
        <v>5</v>
      </c>
      <c r="AI378" s="110">
        <f t="shared" si="32"/>
        <v>5</v>
      </c>
      <c r="AJ378" s="110">
        <f t="shared" si="33"/>
        <v>5</v>
      </c>
      <c r="AK378" s="110">
        <f t="shared" si="34"/>
        <v>0</v>
      </c>
      <c r="AL378" s="110">
        <f t="shared" si="35"/>
        <v>0</v>
      </c>
      <c r="AM378" s="110">
        <f t="shared" si="36"/>
        <v>0</v>
      </c>
      <c r="AN378" s="110">
        <f t="shared" si="37"/>
        <v>0</v>
      </c>
      <c r="AO378" s="110">
        <f t="shared" si="38"/>
        <v>0</v>
      </c>
      <c r="AP378" s="110">
        <f t="shared" si="39"/>
        <v>0</v>
      </c>
    </row>
    <row r="379" spans="1:42">
      <c r="A379" s="12"/>
      <c r="B379" s="12"/>
      <c r="C379" s="128" t="s">
        <v>116</v>
      </c>
      <c r="D379" s="301" t="str">
        <f t="shared" si="25"/>
        <v/>
      </c>
      <c r="E379" s="302"/>
      <c r="F379" s="302"/>
      <c r="G379" s="91" t="str">
        <f t="shared" si="26"/>
        <v/>
      </c>
      <c r="H379" s="109"/>
      <c r="I379" s="109"/>
      <c r="J379" s="109"/>
      <c r="K379" s="109"/>
      <c r="L379" s="109"/>
      <c r="M379" s="91" t="str">
        <f t="shared" si="27"/>
        <v/>
      </c>
      <c r="N379" s="109"/>
      <c r="O379" s="109"/>
      <c r="P379" s="109"/>
      <c r="Q379" s="109"/>
      <c r="R379" s="109"/>
      <c r="S379" s="91" t="str">
        <f t="shared" si="28"/>
        <v/>
      </c>
      <c r="T379" s="109"/>
      <c r="U379" s="109"/>
      <c r="V379" s="109"/>
      <c r="W379" s="109"/>
      <c r="X379" s="109"/>
      <c r="Y379" s="91" t="str">
        <f t="shared" si="29"/>
        <v/>
      </c>
      <c r="Z379" s="109"/>
      <c r="AA379" s="109"/>
      <c r="AB379" s="109"/>
      <c r="AC379" s="109"/>
      <c r="AD379" s="109"/>
      <c r="AG379" s="110">
        <f t="shared" si="30"/>
        <v>5</v>
      </c>
      <c r="AH379" s="110">
        <f t="shared" si="31"/>
        <v>5</v>
      </c>
      <c r="AI379" s="110">
        <f t="shared" si="32"/>
        <v>5</v>
      </c>
      <c r="AJ379" s="110">
        <f t="shared" si="33"/>
        <v>5</v>
      </c>
      <c r="AK379" s="110">
        <f t="shared" si="34"/>
        <v>0</v>
      </c>
      <c r="AL379" s="110">
        <f t="shared" si="35"/>
        <v>0</v>
      </c>
      <c r="AM379" s="110">
        <f t="shared" si="36"/>
        <v>0</v>
      </c>
      <c r="AN379" s="110">
        <f t="shared" si="37"/>
        <v>0</v>
      </c>
      <c r="AO379" s="110">
        <f t="shared" si="38"/>
        <v>0</v>
      </c>
      <c r="AP379" s="110">
        <f t="shared" si="39"/>
        <v>0</v>
      </c>
    </row>
    <row r="380" spans="1:42">
      <c r="A380" s="12"/>
      <c r="B380" s="12"/>
      <c r="C380" s="128" t="s">
        <v>117</v>
      </c>
      <c r="D380" s="301" t="str">
        <f t="shared" si="25"/>
        <v/>
      </c>
      <c r="E380" s="302"/>
      <c r="F380" s="302"/>
      <c r="G380" s="91" t="str">
        <f t="shared" si="26"/>
        <v/>
      </c>
      <c r="H380" s="109"/>
      <c r="I380" s="109"/>
      <c r="J380" s="109"/>
      <c r="K380" s="109"/>
      <c r="L380" s="109"/>
      <c r="M380" s="91" t="str">
        <f t="shared" si="27"/>
        <v/>
      </c>
      <c r="N380" s="109"/>
      <c r="O380" s="109"/>
      <c r="P380" s="109"/>
      <c r="Q380" s="109"/>
      <c r="R380" s="109"/>
      <c r="S380" s="91" t="str">
        <f t="shared" si="28"/>
        <v/>
      </c>
      <c r="T380" s="109"/>
      <c r="U380" s="109"/>
      <c r="V380" s="109"/>
      <c r="W380" s="109"/>
      <c r="X380" s="109"/>
      <c r="Y380" s="91" t="str">
        <f t="shared" si="29"/>
        <v/>
      </c>
      <c r="Z380" s="109"/>
      <c r="AA380" s="109"/>
      <c r="AB380" s="109"/>
      <c r="AC380" s="109"/>
      <c r="AD380" s="109"/>
      <c r="AG380" s="110">
        <f t="shared" si="30"/>
        <v>5</v>
      </c>
      <c r="AH380" s="110">
        <f t="shared" si="31"/>
        <v>5</v>
      </c>
      <c r="AI380" s="110">
        <f t="shared" si="32"/>
        <v>5</v>
      </c>
      <c r="AJ380" s="110">
        <f t="shared" si="33"/>
        <v>5</v>
      </c>
      <c r="AK380" s="110">
        <f t="shared" si="34"/>
        <v>0</v>
      </c>
      <c r="AL380" s="110">
        <f t="shared" si="35"/>
        <v>0</v>
      </c>
      <c r="AM380" s="110">
        <f t="shared" si="36"/>
        <v>0</v>
      </c>
      <c r="AN380" s="110">
        <f t="shared" si="37"/>
        <v>0</v>
      </c>
      <c r="AO380" s="110">
        <f t="shared" si="38"/>
        <v>0</v>
      </c>
      <c r="AP380" s="110">
        <f t="shared" si="39"/>
        <v>0</v>
      </c>
    </row>
    <row r="381" spans="1:42">
      <c r="A381" s="12"/>
      <c r="B381" s="12"/>
      <c r="C381" s="128" t="s">
        <v>118</v>
      </c>
      <c r="D381" s="301" t="str">
        <f t="shared" si="25"/>
        <v/>
      </c>
      <c r="E381" s="302"/>
      <c r="F381" s="302"/>
      <c r="G381" s="91" t="str">
        <f t="shared" si="26"/>
        <v/>
      </c>
      <c r="H381" s="109"/>
      <c r="I381" s="109"/>
      <c r="J381" s="109"/>
      <c r="K381" s="109"/>
      <c r="L381" s="109"/>
      <c r="M381" s="91" t="str">
        <f t="shared" si="27"/>
        <v/>
      </c>
      <c r="N381" s="109"/>
      <c r="O381" s="109"/>
      <c r="P381" s="109"/>
      <c r="Q381" s="109"/>
      <c r="R381" s="109"/>
      <c r="S381" s="91" t="str">
        <f t="shared" si="28"/>
        <v/>
      </c>
      <c r="T381" s="109"/>
      <c r="U381" s="109"/>
      <c r="V381" s="109"/>
      <c r="W381" s="109"/>
      <c r="X381" s="109"/>
      <c r="Y381" s="91" t="str">
        <f t="shared" si="29"/>
        <v/>
      </c>
      <c r="Z381" s="109"/>
      <c r="AA381" s="109"/>
      <c r="AB381" s="109"/>
      <c r="AC381" s="109"/>
      <c r="AD381" s="109"/>
      <c r="AG381" s="110">
        <f t="shared" si="30"/>
        <v>5</v>
      </c>
      <c r="AH381" s="110">
        <f t="shared" si="31"/>
        <v>5</v>
      </c>
      <c r="AI381" s="110">
        <f t="shared" si="32"/>
        <v>5</v>
      </c>
      <c r="AJ381" s="110">
        <f t="shared" si="33"/>
        <v>5</v>
      </c>
      <c r="AK381" s="110">
        <f t="shared" si="34"/>
        <v>0</v>
      </c>
      <c r="AL381" s="110">
        <f t="shared" si="35"/>
        <v>0</v>
      </c>
      <c r="AM381" s="110">
        <f t="shared" si="36"/>
        <v>0</v>
      </c>
      <c r="AN381" s="110">
        <f t="shared" si="37"/>
        <v>0</v>
      </c>
      <c r="AO381" s="110">
        <f t="shared" si="38"/>
        <v>0</v>
      </c>
      <c r="AP381" s="110">
        <f t="shared" si="39"/>
        <v>0</v>
      </c>
    </row>
    <row r="382" spans="1:42">
      <c r="A382" s="12"/>
      <c r="B382" s="12"/>
      <c r="C382" s="128" t="s">
        <v>119</v>
      </c>
      <c r="D382" s="301" t="str">
        <f t="shared" si="25"/>
        <v/>
      </c>
      <c r="E382" s="302"/>
      <c r="F382" s="302"/>
      <c r="G382" s="91" t="str">
        <f t="shared" si="26"/>
        <v/>
      </c>
      <c r="H382" s="109"/>
      <c r="I382" s="109"/>
      <c r="J382" s="109"/>
      <c r="K382" s="109"/>
      <c r="L382" s="109"/>
      <c r="M382" s="91" t="str">
        <f t="shared" si="27"/>
        <v/>
      </c>
      <c r="N382" s="109"/>
      <c r="O382" s="109"/>
      <c r="P382" s="109"/>
      <c r="Q382" s="109"/>
      <c r="R382" s="109"/>
      <c r="S382" s="91" t="str">
        <f t="shared" si="28"/>
        <v/>
      </c>
      <c r="T382" s="109"/>
      <c r="U382" s="109"/>
      <c r="V382" s="109"/>
      <c r="W382" s="109"/>
      <c r="X382" s="109"/>
      <c r="Y382" s="91" t="str">
        <f t="shared" si="29"/>
        <v/>
      </c>
      <c r="Z382" s="109"/>
      <c r="AA382" s="109"/>
      <c r="AB382" s="109"/>
      <c r="AC382" s="109"/>
      <c r="AD382" s="109"/>
      <c r="AG382" s="110">
        <f t="shared" si="30"/>
        <v>5</v>
      </c>
      <c r="AH382" s="110">
        <f t="shared" si="31"/>
        <v>5</v>
      </c>
      <c r="AI382" s="110">
        <f t="shared" si="32"/>
        <v>5</v>
      </c>
      <c r="AJ382" s="110">
        <f t="shared" si="33"/>
        <v>5</v>
      </c>
      <c r="AK382" s="110">
        <f t="shared" si="34"/>
        <v>0</v>
      </c>
      <c r="AL382" s="110">
        <f t="shared" si="35"/>
        <v>0</v>
      </c>
      <c r="AM382" s="110">
        <f t="shared" si="36"/>
        <v>0</v>
      </c>
      <c r="AN382" s="110">
        <f t="shared" si="37"/>
        <v>0</v>
      </c>
      <c r="AO382" s="110">
        <f t="shared" si="38"/>
        <v>0</v>
      </c>
      <c r="AP382" s="110">
        <f t="shared" si="39"/>
        <v>0</v>
      </c>
    </row>
    <row r="383" spans="1:42">
      <c r="A383" s="12"/>
      <c r="B383" s="12"/>
      <c r="C383" s="128" t="s">
        <v>120</v>
      </c>
      <c r="D383" s="301" t="str">
        <f t="shared" si="25"/>
        <v/>
      </c>
      <c r="E383" s="302"/>
      <c r="F383" s="302"/>
      <c r="G383" s="91" t="str">
        <f t="shared" si="26"/>
        <v/>
      </c>
      <c r="H383" s="109"/>
      <c r="I383" s="109"/>
      <c r="J383" s="109"/>
      <c r="K383" s="109"/>
      <c r="L383" s="109"/>
      <c r="M383" s="91" t="str">
        <f t="shared" si="27"/>
        <v/>
      </c>
      <c r="N383" s="109"/>
      <c r="O383" s="109"/>
      <c r="P383" s="109"/>
      <c r="Q383" s="109"/>
      <c r="R383" s="109"/>
      <c r="S383" s="91" t="str">
        <f t="shared" si="28"/>
        <v/>
      </c>
      <c r="T383" s="109"/>
      <c r="U383" s="109"/>
      <c r="V383" s="109"/>
      <c r="W383" s="109"/>
      <c r="X383" s="109"/>
      <c r="Y383" s="91" t="str">
        <f t="shared" si="29"/>
        <v/>
      </c>
      <c r="Z383" s="109"/>
      <c r="AA383" s="109"/>
      <c r="AB383" s="109"/>
      <c r="AC383" s="109"/>
      <c r="AD383" s="109"/>
      <c r="AG383" s="110">
        <f t="shared" si="30"/>
        <v>5</v>
      </c>
      <c r="AH383" s="110">
        <f t="shared" si="31"/>
        <v>5</v>
      </c>
      <c r="AI383" s="110">
        <f t="shared" si="32"/>
        <v>5</v>
      </c>
      <c r="AJ383" s="110">
        <f t="shared" si="33"/>
        <v>5</v>
      </c>
      <c r="AK383" s="110">
        <f t="shared" si="34"/>
        <v>0</v>
      </c>
      <c r="AL383" s="110">
        <f t="shared" si="35"/>
        <v>0</v>
      </c>
      <c r="AM383" s="110">
        <f t="shared" si="36"/>
        <v>0</v>
      </c>
      <c r="AN383" s="110">
        <f t="shared" si="37"/>
        <v>0</v>
      </c>
      <c r="AO383" s="110">
        <f t="shared" si="38"/>
        <v>0</v>
      </c>
      <c r="AP383" s="110">
        <f t="shared" si="39"/>
        <v>0</v>
      </c>
    </row>
    <row r="384" spans="1:42">
      <c r="A384" s="12"/>
      <c r="B384" s="12"/>
      <c r="C384" s="128" t="s">
        <v>121</v>
      </c>
      <c r="D384" s="301" t="str">
        <f t="shared" si="25"/>
        <v/>
      </c>
      <c r="E384" s="302"/>
      <c r="F384" s="302"/>
      <c r="G384" s="91" t="str">
        <f t="shared" si="26"/>
        <v/>
      </c>
      <c r="H384" s="109"/>
      <c r="I384" s="109"/>
      <c r="J384" s="109"/>
      <c r="K384" s="109"/>
      <c r="L384" s="109"/>
      <c r="M384" s="91" t="str">
        <f t="shared" si="27"/>
        <v/>
      </c>
      <c r="N384" s="109"/>
      <c r="O384" s="109"/>
      <c r="P384" s="109"/>
      <c r="Q384" s="109"/>
      <c r="R384" s="109"/>
      <c r="S384" s="91" t="str">
        <f t="shared" si="28"/>
        <v/>
      </c>
      <c r="T384" s="109"/>
      <c r="U384" s="109"/>
      <c r="V384" s="109"/>
      <c r="W384" s="109"/>
      <c r="X384" s="109"/>
      <c r="Y384" s="91" t="str">
        <f t="shared" si="29"/>
        <v/>
      </c>
      <c r="Z384" s="109"/>
      <c r="AA384" s="109"/>
      <c r="AB384" s="109"/>
      <c r="AC384" s="109"/>
      <c r="AD384" s="109"/>
      <c r="AG384" s="110">
        <f t="shared" si="30"/>
        <v>5</v>
      </c>
      <c r="AH384" s="110">
        <f t="shared" si="31"/>
        <v>5</v>
      </c>
      <c r="AI384" s="110">
        <f t="shared" si="32"/>
        <v>5</v>
      </c>
      <c r="AJ384" s="110">
        <f t="shared" si="33"/>
        <v>5</v>
      </c>
      <c r="AK384" s="110">
        <f t="shared" si="34"/>
        <v>0</v>
      </c>
      <c r="AL384" s="110">
        <f t="shared" si="35"/>
        <v>0</v>
      </c>
      <c r="AM384" s="110">
        <f t="shared" si="36"/>
        <v>0</v>
      </c>
      <c r="AN384" s="110">
        <f t="shared" si="37"/>
        <v>0</v>
      </c>
      <c r="AO384" s="110">
        <f t="shared" si="38"/>
        <v>0</v>
      </c>
      <c r="AP384" s="110">
        <f t="shared" si="39"/>
        <v>0</v>
      </c>
    </row>
    <row r="385" spans="1:42">
      <c r="A385" s="12"/>
      <c r="B385" s="12"/>
      <c r="C385" s="128" t="s">
        <v>122</v>
      </c>
      <c r="D385" s="301" t="str">
        <f t="shared" si="25"/>
        <v/>
      </c>
      <c r="E385" s="302"/>
      <c r="F385" s="302"/>
      <c r="G385" s="91" t="str">
        <f t="shared" si="26"/>
        <v/>
      </c>
      <c r="H385" s="109"/>
      <c r="I385" s="109"/>
      <c r="J385" s="109"/>
      <c r="K385" s="109"/>
      <c r="L385" s="109"/>
      <c r="M385" s="91" t="str">
        <f t="shared" si="27"/>
        <v/>
      </c>
      <c r="N385" s="109"/>
      <c r="O385" s="109"/>
      <c r="P385" s="109"/>
      <c r="Q385" s="109"/>
      <c r="R385" s="109"/>
      <c r="S385" s="91" t="str">
        <f t="shared" si="28"/>
        <v/>
      </c>
      <c r="T385" s="109"/>
      <c r="U385" s="109"/>
      <c r="V385" s="109"/>
      <c r="W385" s="109"/>
      <c r="X385" s="109"/>
      <c r="Y385" s="91" t="str">
        <f t="shared" si="29"/>
        <v/>
      </c>
      <c r="Z385" s="109"/>
      <c r="AA385" s="109"/>
      <c r="AB385" s="109"/>
      <c r="AC385" s="109"/>
      <c r="AD385" s="109"/>
      <c r="AG385" s="110">
        <f t="shared" si="30"/>
        <v>5</v>
      </c>
      <c r="AH385" s="110">
        <f t="shared" si="31"/>
        <v>5</v>
      </c>
      <c r="AI385" s="110">
        <f t="shared" si="32"/>
        <v>5</v>
      </c>
      <c r="AJ385" s="110">
        <f t="shared" si="33"/>
        <v>5</v>
      </c>
      <c r="AK385" s="110">
        <f t="shared" si="34"/>
        <v>0</v>
      </c>
      <c r="AL385" s="110">
        <f t="shared" si="35"/>
        <v>0</v>
      </c>
      <c r="AM385" s="110">
        <f t="shared" si="36"/>
        <v>0</v>
      </c>
      <c r="AN385" s="110">
        <f t="shared" si="37"/>
        <v>0</v>
      </c>
      <c r="AO385" s="110">
        <f t="shared" si="38"/>
        <v>0</v>
      </c>
      <c r="AP385" s="110">
        <f t="shared" si="39"/>
        <v>0</v>
      </c>
    </row>
    <row r="386" spans="1:42">
      <c r="A386" s="12"/>
      <c r="B386" s="12"/>
      <c r="C386" s="128" t="s">
        <v>123</v>
      </c>
      <c r="D386" s="301" t="str">
        <f t="shared" si="25"/>
        <v/>
      </c>
      <c r="E386" s="302"/>
      <c r="F386" s="302"/>
      <c r="G386" s="91" t="str">
        <f t="shared" si="26"/>
        <v/>
      </c>
      <c r="H386" s="109"/>
      <c r="I386" s="109"/>
      <c r="J386" s="109"/>
      <c r="K386" s="109"/>
      <c r="L386" s="109"/>
      <c r="M386" s="91" t="str">
        <f t="shared" si="27"/>
        <v/>
      </c>
      <c r="N386" s="109"/>
      <c r="O386" s="109"/>
      <c r="P386" s="109"/>
      <c r="Q386" s="109"/>
      <c r="R386" s="109"/>
      <c r="S386" s="91" t="str">
        <f t="shared" si="28"/>
        <v/>
      </c>
      <c r="T386" s="109"/>
      <c r="U386" s="109"/>
      <c r="V386" s="109"/>
      <c r="W386" s="109"/>
      <c r="X386" s="109"/>
      <c r="Y386" s="91" t="str">
        <f t="shared" si="29"/>
        <v/>
      </c>
      <c r="Z386" s="109"/>
      <c r="AA386" s="109"/>
      <c r="AB386" s="109"/>
      <c r="AC386" s="109"/>
      <c r="AD386" s="109"/>
      <c r="AG386" s="110">
        <f t="shared" si="30"/>
        <v>5</v>
      </c>
      <c r="AH386" s="110">
        <f t="shared" si="31"/>
        <v>5</v>
      </c>
      <c r="AI386" s="110">
        <f t="shared" si="32"/>
        <v>5</v>
      </c>
      <c r="AJ386" s="110">
        <f t="shared" si="33"/>
        <v>5</v>
      </c>
      <c r="AK386" s="110">
        <f t="shared" si="34"/>
        <v>0</v>
      </c>
      <c r="AL386" s="110">
        <f t="shared" si="35"/>
        <v>0</v>
      </c>
      <c r="AM386" s="110">
        <f t="shared" si="36"/>
        <v>0</v>
      </c>
      <c r="AN386" s="110">
        <f t="shared" si="37"/>
        <v>0</v>
      </c>
      <c r="AO386" s="110">
        <f t="shared" si="38"/>
        <v>0</v>
      </c>
      <c r="AP386" s="110">
        <f t="shared" si="39"/>
        <v>0</v>
      </c>
    </row>
    <row r="387" spans="1:42">
      <c r="A387" s="12"/>
      <c r="B387" s="12"/>
      <c r="C387" s="128" t="s">
        <v>124</v>
      </c>
      <c r="D387" s="301" t="str">
        <f t="shared" si="25"/>
        <v/>
      </c>
      <c r="E387" s="302"/>
      <c r="F387" s="302"/>
      <c r="G387" s="91" t="str">
        <f t="shared" si="26"/>
        <v/>
      </c>
      <c r="H387" s="109"/>
      <c r="I387" s="109"/>
      <c r="J387" s="109"/>
      <c r="K387" s="109"/>
      <c r="L387" s="109"/>
      <c r="M387" s="91" t="str">
        <f t="shared" si="27"/>
        <v/>
      </c>
      <c r="N387" s="109"/>
      <c r="O387" s="109"/>
      <c r="P387" s="109"/>
      <c r="Q387" s="109"/>
      <c r="R387" s="109"/>
      <c r="S387" s="91" t="str">
        <f t="shared" si="28"/>
        <v/>
      </c>
      <c r="T387" s="109"/>
      <c r="U387" s="109"/>
      <c r="V387" s="109"/>
      <c r="W387" s="109"/>
      <c r="X387" s="109"/>
      <c r="Y387" s="91" t="str">
        <f t="shared" si="29"/>
        <v/>
      </c>
      <c r="Z387" s="109"/>
      <c r="AA387" s="109"/>
      <c r="AB387" s="109"/>
      <c r="AC387" s="109"/>
      <c r="AD387" s="109"/>
      <c r="AG387" s="110">
        <f t="shared" si="30"/>
        <v>5</v>
      </c>
      <c r="AH387" s="110">
        <f t="shared" si="31"/>
        <v>5</v>
      </c>
      <c r="AI387" s="110">
        <f t="shared" si="32"/>
        <v>5</v>
      </c>
      <c r="AJ387" s="110">
        <f t="shared" si="33"/>
        <v>5</v>
      </c>
      <c r="AK387" s="110">
        <f t="shared" si="34"/>
        <v>0</v>
      </c>
      <c r="AL387" s="110">
        <f t="shared" si="35"/>
        <v>0</v>
      </c>
      <c r="AM387" s="110">
        <f t="shared" si="36"/>
        <v>0</v>
      </c>
      <c r="AN387" s="110">
        <f t="shared" si="37"/>
        <v>0</v>
      </c>
      <c r="AO387" s="110">
        <f t="shared" si="38"/>
        <v>0</v>
      </c>
      <c r="AP387" s="110">
        <f t="shared" si="39"/>
        <v>0</v>
      </c>
    </row>
    <row r="388" spans="1:42">
      <c r="A388" s="12"/>
      <c r="B388" s="12"/>
      <c r="C388" s="128" t="s">
        <v>125</v>
      </c>
      <c r="D388" s="301" t="str">
        <f t="shared" ref="D388:D442" si="40">IF(D98="", "", D98)</f>
        <v/>
      </c>
      <c r="E388" s="302"/>
      <c r="F388" s="302"/>
      <c r="G388" s="91" t="str">
        <f t="shared" ref="G388:G442" si="41">IF(OR(K250=2, K250=9), "X", "")</f>
        <v/>
      </c>
      <c r="H388" s="109"/>
      <c r="I388" s="109"/>
      <c r="J388" s="109"/>
      <c r="K388" s="109"/>
      <c r="L388" s="109"/>
      <c r="M388" s="91" t="str">
        <f t="shared" ref="M388:M442" si="42">IF(OR(P250=2, P250=9), "X", "")</f>
        <v/>
      </c>
      <c r="N388" s="109"/>
      <c r="O388" s="109"/>
      <c r="P388" s="109"/>
      <c r="Q388" s="109"/>
      <c r="R388" s="109"/>
      <c r="S388" s="91" t="str">
        <f t="shared" ref="S388:S442" si="43">IF(OR(U250=2, U250=9), "X", "")</f>
        <v/>
      </c>
      <c r="T388" s="109"/>
      <c r="U388" s="109"/>
      <c r="V388" s="109"/>
      <c r="W388" s="109"/>
      <c r="X388" s="109"/>
      <c r="Y388" s="91" t="str">
        <f t="shared" ref="Y388:Y442" si="44">IF(OR(Z250=2, Z250=9), "X", "")</f>
        <v/>
      </c>
      <c r="Z388" s="109"/>
      <c r="AA388" s="109"/>
      <c r="AB388" s="109"/>
      <c r="AC388" s="109"/>
      <c r="AD388" s="109"/>
      <c r="AG388" s="110">
        <f t="shared" ref="AG388:AG442" si="45">COUNTBLANK(H388:L388)</f>
        <v>5</v>
      </c>
      <c r="AH388" s="110">
        <f t="shared" ref="AH388:AH442" si="46">COUNTBLANK(N388:R388)</f>
        <v>5</v>
      </c>
      <c r="AI388" s="110">
        <f t="shared" ref="AI388:AI442" si="47">COUNTBLANK(T388:X388)</f>
        <v>5</v>
      </c>
      <c r="AJ388" s="110">
        <f t="shared" ref="AJ388:AJ442" si="48">COUNTBLANK(Z388:AD388)</f>
        <v>5</v>
      </c>
      <c r="AK388" s="110">
        <f t="shared" ref="AK388:AK442" si="49">IF(
OR(
AND(G388="X", AG388&lt;$AG$321),
AND(M388="X", AH388&lt;$AG$321),
AND(S388="X", AI388&lt;$AG$321),
AND(Y388="X", AJ388&lt;$AG$321)
), 1, 0
)</f>
        <v>0</v>
      </c>
      <c r="AL388" s="110">
        <f t="shared" ref="AL388:AL442" si="50">IF(
OR(
AND(L388="X", AG388&lt;4),
AND(R388="X", AH388&lt;4),
AND(X388="X", AI388&lt;4),
AND(AD388="X", AJ388&lt;4)
), 1, 0
)</f>
        <v>0</v>
      </c>
      <c r="AM388" s="110">
        <f t="shared" ref="AM388:AM442" si="51">IF($AG$319=$AH$319, 0,
IF(
OR(
AND(D388="", OR(G388&lt;&gt;"", AG388&lt;$AG$321)),
AND(D388&lt;&gt;"", G388="", AG388=$AG$321)
), 1, 0))</f>
        <v>0</v>
      </c>
      <c r="AN388" s="110">
        <f t="shared" ref="AN388:AN442" si="52">IF($AG$319=$AH$319, 0,
IF(
OR(
AND(D388="", OR(M388&lt;&gt;"", AH388&lt;$AG$321)),
AND(D388&lt;&gt;"", M388="", AH388=$AG$321)
), 1, 0))</f>
        <v>0</v>
      </c>
      <c r="AO388" s="110">
        <f t="shared" ref="AO388:AO442" si="53">IF($AG$319=$AH$319, 0,
IF(
OR(
AND(D388="", OR(S388&lt;&gt;"", AI388&lt;$AG$321)),
AND(D388&lt;&gt;"", S388="", AI388=$AG$321)
), 1, 0))</f>
        <v>0</v>
      </c>
      <c r="AP388" s="110">
        <f t="shared" ref="AP388:AP442" si="54">IF($AG$319=$AH$319, 0,
IF(
OR(
AND(D388="", OR(Y388&lt;&gt;"", AJ388&lt;$AG$321)),
AND(D388&lt;&gt;"", Y388="", AJ388=$AG$321)
), 1, 0))</f>
        <v>0</v>
      </c>
    </row>
    <row r="389" spans="1:42">
      <c r="A389" s="12"/>
      <c r="B389" s="12"/>
      <c r="C389" s="128" t="s">
        <v>126</v>
      </c>
      <c r="D389" s="301" t="str">
        <f t="shared" si="40"/>
        <v/>
      </c>
      <c r="E389" s="302"/>
      <c r="F389" s="302"/>
      <c r="G389" s="91" t="str">
        <f t="shared" si="41"/>
        <v/>
      </c>
      <c r="H389" s="109"/>
      <c r="I389" s="109"/>
      <c r="J389" s="109"/>
      <c r="K389" s="109"/>
      <c r="L389" s="109"/>
      <c r="M389" s="91" t="str">
        <f t="shared" si="42"/>
        <v/>
      </c>
      <c r="N389" s="109"/>
      <c r="O389" s="109"/>
      <c r="P389" s="109"/>
      <c r="Q389" s="109"/>
      <c r="R389" s="109"/>
      <c r="S389" s="91" t="str">
        <f t="shared" si="43"/>
        <v/>
      </c>
      <c r="T389" s="109"/>
      <c r="U389" s="109"/>
      <c r="V389" s="109"/>
      <c r="W389" s="109"/>
      <c r="X389" s="109"/>
      <c r="Y389" s="91" t="str">
        <f t="shared" si="44"/>
        <v/>
      </c>
      <c r="Z389" s="109"/>
      <c r="AA389" s="109"/>
      <c r="AB389" s="109"/>
      <c r="AC389" s="109"/>
      <c r="AD389" s="109"/>
      <c r="AG389" s="110">
        <f t="shared" si="45"/>
        <v>5</v>
      </c>
      <c r="AH389" s="110">
        <f t="shared" si="46"/>
        <v>5</v>
      </c>
      <c r="AI389" s="110">
        <f t="shared" si="47"/>
        <v>5</v>
      </c>
      <c r="AJ389" s="110">
        <f t="shared" si="48"/>
        <v>5</v>
      </c>
      <c r="AK389" s="110">
        <f t="shared" si="49"/>
        <v>0</v>
      </c>
      <c r="AL389" s="110">
        <f t="shared" si="50"/>
        <v>0</v>
      </c>
      <c r="AM389" s="110">
        <f t="shared" si="51"/>
        <v>0</v>
      </c>
      <c r="AN389" s="110">
        <f t="shared" si="52"/>
        <v>0</v>
      </c>
      <c r="AO389" s="110">
        <f t="shared" si="53"/>
        <v>0</v>
      </c>
      <c r="AP389" s="110">
        <f t="shared" si="54"/>
        <v>0</v>
      </c>
    </row>
    <row r="390" spans="1:42">
      <c r="A390" s="12"/>
      <c r="B390" s="12"/>
      <c r="C390" s="128" t="s">
        <v>127</v>
      </c>
      <c r="D390" s="301" t="str">
        <f t="shared" si="40"/>
        <v/>
      </c>
      <c r="E390" s="302"/>
      <c r="F390" s="302"/>
      <c r="G390" s="91" t="str">
        <f t="shared" si="41"/>
        <v/>
      </c>
      <c r="H390" s="109"/>
      <c r="I390" s="109"/>
      <c r="J390" s="109"/>
      <c r="K390" s="109"/>
      <c r="L390" s="109"/>
      <c r="M390" s="91" t="str">
        <f t="shared" si="42"/>
        <v/>
      </c>
      <c r="N390" s="109"/>
      <c r="O390" s="109"/>
      <c r="P390" s="109"/>
      <c r="Q390" s="109"/>
      <c r="R390" s="109"/>
      <c r="S390" s="91" t="str">
        <f t="shared" si="43"/>
        <v/>
      </c>
      <c r="T390" s="109"/>
      <c r="U390" s="109"/>
      <c r="V390" s="109"/>
      <c r="W390" s="109"/>
      <c r="X390" s="109"/>
      <c r="Y390" s="91" t="str">
        <f t="shared" si="44"/>
        <v/>
      </c>
      <c r="Z390" s="109"/>
      <c r="AA390" s="109"/>
      <c r="AB390" s="109"/>
      <c r="AC390" s="109"/>
      <c r="AD390" s="109"/>
      <c r="AG390" s="110">
        <f t="shared" si="45"/>
        <v>5</v>
      </c>
      <c r="AH390" s="110">
        <f t="shared" si="46"/>
        <v>5</v>
      </c>
      <c r="AI390" s="110">
        <f t="shared" si="47"/>
        <v>5</v>
      </c>
      <c r="AJ390" s="110">
        <f t="shared" si="48"/>
        <v>5</v>
      </c>
      <c r="AK390" s="110">
        <f t="shared" si="49"/>
        <v>0</v>
      </c>
      <c r="AL390" s="110">
        <f t="shared" si="50"/>
        <v>0</v>
      </c>
      <c r="AM390" s="110">
        <f t="shared" si="51"/>
        <v>0</v>
      </c>
      <c r="AN390" s="110">
        <f t="shared" si="52"/>
        <v>0</v>
      </c>
      <c r="AO390" s="110">
        <f t="shared" si="53"/>
        <v>0</v>
      </c>
      <c r="AP390" s="110">
        <f t="shared" si="54"/>
        <v>0</v>
      </c>
    </row>
    <row r="391" spans="1:42">
      <c r="A391" s="12"/>
      <c r="B391" s="12"/>
      <c r="C391" s="128" t="s">
        <v>128</v>
      </c>
      <c r="D391" s="301" t="str">
        <f t="shared" si="40"/>
        <v/>
      </c>
      <c r="E391" s="302"/>
      <c r="F391" s="302"/>
      <c r="G391" s="91" t="str">
        <f t="shared" si="41"/>
        <v/>
      </c>
      <c r="H391" s="109"/>
      <c r="I391" s="109"/>
      <c r="J391" s="109"/>
      <c r="K391" s="109"/>
      <c r="L391" s="109"/>
      <c r="M391" s="91" t="str">
        <f t="shared" si="42"/>
        <v/>
      </c>
      <c r="N391" s="109"/>
      <c r="O391" s="109"/>
      <c r="P391" s="109"/>
      <c r="Q391" s="109"/>
      <c r="R391" s="109"/>
      <c r="S391" s="91" t="str">
        <f t="shared" si="43"/>
        <v/>
      </c>
      <c r="T391" s="109"/>
      <c r="U391" s="109"/>
      <c r="V391" s="109"/>
      <c r="W391" s="109"/>
      <c r="X391" s="109"/>
      <c r="Y391" s="91" t="str">
        <f t="shared" si="44"/>
        <v/>
      </c>
      <c r="Z391" s="109"/>
      <c r="AA391" s="109"/>
      <c r="AB391" s="109"/>
      <c r="AC391" s="109"/>
      <c r="AD391" s="109"/>
      <c r="AG391" s="110">
        <f t="shared" si="45"/>
        <v>5</v>
      </c>
      <c r="AH391" s="110">
        <f t="shared" si="46"/>
        <v>5</v>
      </c>
      <c r="AI391" s="110">
        <f t="shared" si="47"/>
        <v>5</v>
      </c>
      <c r="AJ391" s="110">
        <f t="shared" si="48"/>
        <v>5</v>
      </c>
      <c r="AK391" s="110">
        <f t="shared" si="49"/>
        <v>0</v>
      </c>
      <c r="AL391" s="110">
        <f t="shared" si="50"/>
        <v>0</v>
      </c>
      <c r="AM391" s="110">
        <f t="shared" si="51"/>
        <v>0</v>
      </c>
      <c r="AN391" s="110">
        <f t="shared" si="52"/>
        <v>0</v>
      </c>
      <c r="AO391" s="110">
        <f t="shared" si="53"/>
        <v>0</v>
      </c>
      <c r="AP391" s="110">
        <f t="shared" si="54"/>
        <v>0</v>
      </c>
    </row>
    <row r="392" spans="1:42">
      <c r="A392" s="12"/>
      <c r="B392" s="12"/>
      <c r="C392" s="128" t="s">
        <v>129</v>
      </c>
      <c r="D392" s="301" t="str">
        <f t="shared" si="40"/>
        <v/>
      </c>
      <c r="E392" s="302"/>
      <c r="F392" s="302"/>
      <c r="G392" s="91" t="str">
        <f t="shared" si="41"/>
        <v/>
      </c>
      <c r="H392" s="109"/>
      <c r="I392" s="109"/>
      <c r="J392" s="109"/>
      <c r="K392" s="109"/>
      <c r="L392" s="109"/>
      <c r="M392" s="91" t="str">
        <f t="shared" si="42"/>
        <v/>
      </c>
      <c r="N392" s="109"/>
      <c r="O392" s="109"/>
      <c r="P392" s="109"/>
      <c r="Q392" s="109"/>
      <c r="R392" s="109"/>
      <c r="S392" s="91" t="str">
        <f t="shared" si="43"/>
        <v/>
      </c>
      <c r="T392" s="109"/>
      <c r="U392" s="109"/>
      <c r="V392" s="109"/>
      <c r="W392" s="109"/>
      <c r="X392" s="109"/>
      <c r="Y392" s="91" t="str">
        <f t="shared" si="44"/>
        <v/>
      </c>
      <c r="Z392" s="109"/>
      <c r="AA392" s="109"/>
      <c r="AB392" s="109"/>
      <c r="AC392" s="109"/>
      <c r="AD392" s="109"/>
      <c r="AG392" s="110">
        <f t="shared" si="45"/>
        <v>5</v>
      </c>
      <c r="AH392" s="110">
        <f t="shared" si="46"/>
        <v>5</v>
      </c>
      <c r="AI392" s="110">
        <f t="shared" si="47"/>
        <v>5</v>
      </c>
      <c r="AJ392" s="110">
        <f t="shared" si="48"/>
        <v>5</v>
      </c>
      <c r="AK392" s="110">
        <f t="shared" si="49"/>
        <v>0</v>
      </c>
      <c r="AL392" s="110">
        <f t="shared" si="50"/>
        <v>0</v>
      </c>
      <c r="AM392" s="110">
        <f t="shared" si="51"/>
        <v>0</v>
      </c>
      <c r="AN392" s="110">
        <f t="shared" si="52"/>
        <v>0</v>
      </c>
      <c r="AO392" s="110">
        <f t="shared" si="53"/>
        <v>0</v>
      </c>
      <c r="AP392" s="110">
        <f t="shared" si="54"/>
        <v>0</v>
      </c>
    </row>
    <row r="393" spans="1:42">
      <c r="A393" s="12"/>
      <c r="B393" s="12"/>
      <c r="C393" s="128" t="s">
        <v>130</v>
      </c>
      <c r="D393" s="301" t="str">
        <f t="shared" si="40"/>
        <v/>
      </c>
      <c r="E393" s="302"/>
      <c r="F393" s="302"/>
      <c r="G393" s="91" t="str">
        <f t="shared" si="41"/>
        <v/>
      </c>
      <c r="H393" s="109"/>
      <c r="I393" s="109"/>
      <c r="J393" s="109"/>
      <c r="K393" s="109"/>
      <c r="L393" s="109"/>
      <c r="M393" s="91" t="str">
        <f t="shared" si="42"/>
        <v/>
      </c>
      <c r="N393" s="109"/>
      <c r="O393" s="109"/>
      <c r="P393" s="109"/>
      <c r="Q393" s="109"/>
      <c r="R393" s="109"/>
      <c r="S393" s="91" t="str">
        <f t="shared" si="43"/>
        <v/>
      </c>
      <c r="T393" s="109"/>
      <c r="U393" s="109"/>
      <c r="V393" s="109"/>
      <c r="W393" s="109"/>
      <c r="X393" s="109"/>
      <c r="Y393" s="91" t="str">
        <f t="shared" si="44"/>
        <v/>
      </c>
      <c r="Z393" s="109"/>
      <c r="AA393" s="109"/>
      <c r="AB393" s="109"/>
      <c r="AC393" s="109"/>
      <c r="AD393" s="109"/>
      <c r="AG393" s="110">
        <f t="shared" si="45"/>
        <v>5</v>
      </c>
      <c r="AH393" s="110">
        <f t="shared" si="46"/>
        <v>5</v>
      </c>
      <c r="AI393" s="110">
        <f t="shared" si="47"/>
        <v>5</v>
      </c>
      <c r="AJ393" s="110">
        <f t="shared" si="48"/>
        <v>5</v>
      </c>
      <c r="AK393" s="110">
        <f t="shared" si="49"/>
        <v>0</v>
      </c>
      <c r="AL393" s="110">
        <f t="shared" si="50"/>
        <v>0</v>
      </c>
      <c r="AM393" s="110">
        <f t="shared" si="51"/>
        <v>0</v>
      </c>
      <c r="AN393" s="110">
        <f t="shared" si="52"/>
        <v>0</v>
      </c>
      <c r="AO393" s="110">
        <f t="shared" si="53"/>
        <v>0</v>
      </c>
      <c r="AP393" s="110">
        <f t="shared" si="54"/>
        <v>0</v>
      </c>
    </row>
    <row r="394" spans="1:42">
      <c r="A394" s="12"/>
      <c r="B394" s="12"/>
      <c r="C394" s="128" t="s">
        <v>131</v>
      </c>
      <c r="D394" s="301" t="str">
        <f t="shared" si="40"/>
        <v/>
      </c>
      <c r="E394" s="302"/>
      <c r="F394" s="302"/>
      <c r="G394" s="91" t="str">
        <f t="shared" si="41"/>
        <v/>
      </c>
      <c r="H394" s="109"/>
      <c r="I394" s="109"/>
      <c r="J394" s="109"/>
      <c r="K394" s="109"/>
      <c r="L394" s="109"/>
      <c r="M394" s="91" t="str">
        <f t="shared" si="42"/>
        <v/>
      </c>
      <c r="N394" s="109"/>
      <c r="O394" s="109"/>
      <c r="P394" s="109"/>
      <c r="Q394" s="109"/>
      <c r="R394" s="109"/>
      <c r="S394" s="91" t="str">
        <f t="shared" si="43"/>
        <v/>
      </c>
      <c r="T394" s="109"/>
      <c r="U394" s="109"/>
      <c r="V394" s="109"/>
      <c r="W394" s="109"/>
      <c r="X394" s="109"/>
      <c r="Y394" s="91" t="str">
        <f t="shared" si="44"/>
        <v/>
      </c>
      <c r="Z394" s="109"/>
      <c r="AA394" s="109"/>
      <c r="AB394" s="109"/>
      <c r="AC394" s="109"/>
      <c r="AD394" s="109"/>
      <c r="AG394" s="110">
        <f t="shared" si="45"/>
        <v>5</v>
      </c>
      <c r="AH394" s="110">
        <f t="shared" si="46"/>
        <v>5</v>
      </c>
      <c r="AI394" s="110">
        <f t="shared" si="47"/>
        <v>5</v>
      </c>
      <c r="AJ394" s="110">
        <f t="shared" si="48"/>
        <v>5</v>
      </c>
      <c r="AK394" s="110">
        <f t="shared" si="49"/>
        <v>0</v>
      </c>
      <c r="AL394" s="110">
        <f t="shared" si="50"/>
        <v>0</v>
      </c>
      <c r="AM394" s="110">
        <f t="shared" si="51"/>
        <v>0</v>
      </c>
      <c r="AN394" s="110">
        <f t="shared" si="52"/>
        <v>0</v>
      </c>
      <c r="AO394" s="110">
        <f t="shared" si="53"/>
        <v>0</v>
      </c>
      <c r="AP394" s="110">
        <f t="shared" si="54"/>
        <v>0</v>
      </c>
    </row>
    <row r="395" spans="1:42">
      <c r="A395" s="12"/>
      <c r="B395" s="12"/>
      <c r="C395" s="128" t="s">
        <v>132</v>
      </c>
      <c r="D395" s="301" t="str">
        <f t="shared" si="40"/>
        <v/>
      </c>
      <c r="E395" s="302"/>
      <c r="F395" s="302"/>
      <c r="G395" s="91" t="str">
        <f t="shared" si="41"/>
        <v/>
      </c>
      <c r="H395" s="109"/>
      <c r="I395" s="109"/>
      <c r="J395" s="109"/>
      <c r="K395" s="109"/>
      <c r="L395" s="109"/>
      <c r="M395" s="91" t="str">
        <f t="shared" si="42"/>
        <v/>
      </c>
      <c r="N395" s="109"/>
      <c r="O395" s="109"/>
      <c r="P395" s="109"/>
      <c r="Q395" s="109"/>
      <c r="R395" s="109"/>
      <c r="S395" s="91" t="str">
        <f t="shared" si="43"/>
        <v/>
      </c>
      <c r="T395" s="109"/>
      <c r="U395" s="109"/>
      <c r="V395" s="109"/>
      <c r="W395" s="109"/>
      <c r="X395" s="109"/>
      <c r="Y395" s="91" t="str">
        <f t="shared" si="44"/>
        <v/>
      </c>
      <c r="Z395" s="109"/>
      <c r="AA395" s="109"/>
      <c r="AB395" s="109"/>
      <c r="AC395" s="109"/>
      <c r="AD395" s="109"/>
      <c r="AG395" s="110">
        <f t="shared" si="45"/>
        <v>5</v>
      </c>
      <c r="AH395" s="110">
        <f t="shared" si="46"/>
        <v>5</v>
      </c>
      <c r="AI395" s="110">
        <f t="shared" si="47"/>
        <v>5</v>
      </c>
      <c r="AJ395" s="110">
        <f t="shared" si="48"/>
        <v>5</v>
      </c>
      <c r="AK395" s="110">
        <f t="shared" si="49"/>
        <v>0</v>
      </c>
      <c r="AL395" s="110">
        <f t="shared" si="50"/>
        <v>0</v>
      </c>
      <c r="AM395" s="110">
        <f t="shared" si="51"/>
        <v>0</v>
      </c>
      <c r="AN395" s="110">
        <f t="shared" si="52"/>
        <v>0</v>
      </c>
      <c r="AO395" s="110">
        <f t="shared" si="53"/>
        <v>0</v>
      </c>
      <c r="AP395" s="110">
        <f t="shared" si="54"/>
        <v>0</v>
      </c>
    </row>
    <row r="396" spans="1:42">
      <c r="A396" s="12"/>
      <c r="B396" s="12"/>
      <c r="C396" s="128" t="s">
        <v>133</v>
      </c>
      <c r="D396" s="301" t="str">
        <f t="shared" si="40"/>
        <v/>
      </c>
      <c r="E396" s="302"/>
      <c r="F396" s="302"/>
      <c r="G396" s="91" t="str">
        <f t="shared" si="41"/>
        <v/>
      </c>
      <c r="H396" s="109"/>
      <c r="I396" s="109"/>
      <c r="J396" s="109"/>
      <c r="K396" s="109"/>
      <c r="L396" s="109"/>
      <c r="M396" s="91" t="str">
        <f t="shared" si="42"/>
        <v/>
      </c>
      <c r="N396" s="109"/>
      <c r="O396" s="109"/>
      <c r="P396" s="109"/>
      <c r="Q396" s="109"/>
      <c r="R396" s="109"/>
      <c r="S396" s="91" t="str">
        <f t="shared" si="43"/>
        <v/>
      </c>
      <c r="T396" s="109"/>
      <c r="U396" s="109"/>
      <c r="V396" s="109"/>
      <c r="W396" s="109"/>
      <c r="X396" s="109"/>
      <c r="Y396" s="91" t="str">
        <f t="shared" si="44"/>
        <v/>
      </c>
      <c r="Z396" s="109"/>
      <c r="AA396" s="109"/>
      <c r="AB396" s="109"/>
      <c r="AC396" s="109"/>
      <c r="AD396" s="109"/>
      <c r="AG396" s="110">
        <f t="shared" si="45"/>
        <v>5</v>
      </c>
      <c r="AH396" s="110">
        <f t="shared" si="46"/>
        <v>5</v>
      </c>
      <c r="AI396" s="110">
        <f t="shared" si="47"/>
        <v>5</v>
      </c>
      <c r="AJ396" s="110">
        <f t="shared" si="48"/>
        <v>5</v>
      </c>
      <c r="AK396" s="110">
        <f t="shared" si="49"/>
        <v>0</v>
      </c>
      <c r="AL396" s="110">
        <f t="shared" si="50"/>
        <v>0</v>
      </c>
      <c r="AM396" s="110">
        <f t="shared" si="51"/>
        <v>0</v>
      </c>
      <c r="AN396" s="110">
        <f t="shared" si="52"/>
        <v>0</v>
      </c>
      <c r="AO396" s="110">
        <f t="shared" si="53"/>
        <v>0</v>
      </c>
      <c r="AP396" s="110">
        <f t="shared" si="54"/>
        <v>0</v>
      </c>
    </row>
    <row r="397" spans="1:42">
      <c r="A397" s="12"/>
      <c r="B397" s="12"/>
      <c r="C397" s="128" t="s">
        <v>134</v>
      </c>
      <c r="D397" s="301" t="str">
        <f t="shared" si="40"/>
        <v/>
      </c>
      <c r="E397" s="302"/>
      <c r="F397" s="302"/>
      <c r="G397" s="91" t="str">
        <f t="shared" si="41"/>
        <v/>
      </c>
      <c r="H397" s="109"/>
      <c r="I397" s="109"/>
      <c r="J397" s="109"/>
      <c r="K397" s="109"/>
      <c r="L397" s="109"/>
      <c r="M397" s="91" t="str">
        <f t="shared" si="42"/>
        <v/>
      </c>
      <c r="N397" s="109"/>
      <c r="O397" s="109"/>
      <c r="P397" s="109"/>
      <c r="Q397" s="109"/>
      <c r="R397" s="109"/>
      <c r="S397" s="91" t="str">
        <f t="shared" si="43"/>
        <v/>
      </c>
      <c r="T397" s="109"/>
      <c r="U397" s="109"/>
      <c r="V397" s="109"/>
      <c r="W397" s="109"/>
      <c r="X397" s="109"/>
      <c r="Y397" s="91" t="str">
        <f t="shared" si="44"/>
        <v/>
      </c>
      <c r="Z397" s="109"/>
      <c r="AA397" s="109"/>
      <c r="AB397" s="109"/>
      <c r="AC397" s="109"/>
      <c r="AD397" s="109"/>
      <c r="AG397" s="110">
        <f t="shared" si="45"/>
        <v>5</v>
      </c>
      <c r="AH397" s="110">
        <f t="shared" si="46"/>
        <v>5</v>
      </c>
      <c r="AI397" s="110">
        <f t="shared" si="47"/>
        <v>5</v>
      </c>
      <c r="AJ397" s="110">
        <f t="shared" si="48"/>
        <v>5</v>
      </c>
      <c r="AK397" s="110">
        <f t="shared" si="49"/>
        <v>0</v>
      </c>
      <c r="AL397" s="110">
        <f t="shared" si="50"/>
        <v>0</v>
      </c>
      <c r="AM397" s="110">
        <f t="shared" si="51"/>
        <v>0</v>
      </c>
      <c r="AN397" s="110">
        <f t="shared" si="52"/>
        <v>0</v>
      </c>
      <c r="AO397" s="110">
        <f t="shared" si="53"/>
        <v>0</v>
      </c>
      <c r="AP397" s="110">
        <f t="shared" si="54"/>
        <v>0</v>
      </c>
    </row>
    <row r="398" spans="1:42">
      <c r="A398" s="12"/>
      <c r="B398" s="12"/>
      <c r="C398" s="128" t="s">
        <v>135</v>
      </c>
      <c r="D398" s="301" t="str">
        <f t="shared" si="40"/>
        <v/>
      </c>
      <c r="E398" s="302"/>
      <c r="F398" s="302"/>
      <c r="G398" s="91" t="str">
        <f t="shared" si="41"/>
        <v/>
      </c>
      <c r="H398" s="109"/>
      <c r="I398" s="109"/>
      <c r="J398" s="109"/>
      <c r="K398" s="109"/>
      <c r="L398" s="109"/>
      <c r="M398" s="91" t="str">
        <f t="shared" si="42"/>
        <v/>
      </c>
      <c r="N398" s="109"/>
      <c r="O398" s="109"/>
      <c r="P398" s="109"/>
      <c r="Q398" s="109"/>
      <c r="R398" s="109"/>
      <c r="S398" s="91" t="str">
        <f t="shared" si="43"/>
        <v/>
      </c>
      <c r="T398" s="109"/>
      <c r="U398" s="109"/>
      <c r="V398" s="109"/>
      <c r="W398" s="109"/>
      <c r="X398" s="109"/>
      <c r="Y398" s="91" t="str">
        <f t="shared" si="44"/>
        <v/>
      </c>
      <c r="Z398" s="109"/>
      <c r="AA398" s="109"/>
      <c r="AB398" s="109"/>
      <c r="AC398" s="109"/>
      <c r="AD398" s="109"/>
      <c r="AG398" s="110">
        <f t="shared" si="45"/>
        <v>5</v>
      </c>
      <c r="AH398" s="110">
        <f t="shared" si="46"/>
        <v>5</v>
      </c>
      <c r="AI398" s="110">
        <f t="shared" si="47"/>
        <v>5</v>
      </c>
      <c r="AJ398" s="110">
        <f t="shared" si="48"/>
        <v>5</v>
      </c>
      <c r="AK398" s="110">
        <f t="shared" si="49"/>
        <v>0</v>
      </c>
      <c r="AL398" s="110">
        <f t="shared" si="50"/>
        <v>0</v>
      </c>
      <c r="AM398" s="110">
        <f t="shared" si="51"/>
        <v>0</v>
      </c>
      <c r="AN398" s="110">
        <f t="shared" si="52"/>
        <v>0</v>
      </c>
      <c r="AO398" s="110">
        <f t="shared" si="53"/>
        <v>0</v>
      </c>
      <c r="AP398" s="110">
        <f t="shared" si="54"/>
        <v>0</v>
      </c>
    </row>
    <row r="399" spans="1:42">
      <c r="A399" s="12"/>
      <c r="B399" s="12"/>
      <c r="C399" s="128" t="s">
        <v>136</v>
      </c>
      <c r="D399" s="301" t="str">
        <f t="shared" si="40"/>
        <v/>
      </c>
      <c r="E399" s="302"/>
      <c r="F399" s="302"/>
      <c r="G399" s="91" t="str">
        <f t="shared" si="41"/>
        <v/>
      </c>
      <c r="H399" s="109"/>
      <c r="I399" s="109"/>
      <c r="J399" s="109"/>
      <c r="K399" s="109"/>
      <c r="L399" s="109"/>
      <c r="M399" s="91" t="str">
        <f t="shared" si="42"/>
        <v/>
      </c>
      <c r="N399" s="109"/>
      <c r="O399" s="109"/>
      <c r="P399" s="109"/>
      <c r="Q399" s="109"/>
      <c r="R399" s="109"/>
      <c r="S399" s="91" t="str">
        <f t="shared" si="43"/>
        <v/>
      </c>
      <c r="T399" s="109"/>
      <c r="U399" s="109"/>
      <c r="V399" s="109"/>
      <c r="W399" s="109"/>
      <c r="X399" s="109"/>
      <c r="Y399" s="91" t="str">
        <f t="shared" si="44"/>
        <v/>
      </c>
      <c r="Z399" s="109"/>
      <c r="AA399" s="109"/>
      <c r="AB399" s="109"/>
      <c r="AC399" s="109"/>
      <c r="AD399" s="109"/>
      <c r="AG399" s="110">
        <f t="shared" si="45"/>
        <v>5</v>
      </c>
      <c r="AH399" s="110">
        <f t="shared" si="46"/>
        <v>5</v>
      </c>
      <c r="AI399" s="110">
        <f t="shared" si="47"/>
        <v>5</v>
      </c>
      <c r="AJ399" s="110">
        <f t="shared" si="48"/>
        <v>5</v>
      </c>
      <c r="AK399" s="110">
        <f t="shared" si="49"/>
        <v>0</v>
      </c>
      <c r="AL399" s="110">
        <f t="shared" si="50"/>
        <v>0</v>
      </c>
      <c r="AM399" s="110">
        <f t="shared" si="51"/>
        <v>0</v>
      </c>
      <c r="AN399" s="110">
        <f t="shared" si="52"/>
        <v>0</v>
      </c>
      <c r="AO399" s="110">
        <f t="shared" si="53"/>
        <v>0</v>
      </c>
      <c r="AP399" s="110">
        <f t="shared" si="54"/>
        <v>0</v>
      </c>
    </row>
    <row r="400" spans="1:42">
      <c r="A400" s="12"/>
      <c r="B400" s="12"/>
      <c r="C400" s="128" t="s">
        <v>137</v>
      </c>
      <c r="D400" s="301" t="str">
        <f t="shared" si="40"/>
        <v/>
      </c>
      <c r="E400" s="302"/>
      <c r="F400" s="302"/>
      <c r="G400" s="91" t="str">
        <f t="shared" si="41"/>
        <v/>
      </c>
      <c r="H400" s="109"/>
      <c r="I400" s="109"/>
      <c r="J400" s="109"/>
      <c r="K400" s="109"/>
      <c r="L400" s="109"/>
      <c r="M400" s="91" t="str">
        <f t="shared" si="42"/>
        <v/>
      </c>
      <c r="N400" s="109"/>
      <c r="O400" s="109"/>
      <c r="P400" s="109"/>
      <c r="Q400" s="109"/>
      <c r="R400" s="109"/>
      <c r="S400" s="91" t="str">
        <f t="shared" si="43"/>
        <v/>
      </c>
      <c r="T400" s="109"/>
      <c r="U400" s="109"/>
      <c r="V400" s="109"/>
      <c r="W400" s="109"/>
      <c r="X400" s="109"/>
      <c r="Y400" s="91" t="str">
        <f t="shared" si="44"/>
        <v/>
      </c>
      <c r="Z400" s="109"/>
      <c r="AA400" s="109"/>
      <c r="AB400" s="109"/>
      <c r="AC400" s="109"/>
      <c r="AD400" s="109"/>
      <c r="AG400" s="110">
        <f t="shared" si="45"/>
        <v>5</v>
      </c>
      <c r="AH400" s="110">
        <f t="shared" si="46"/>
        <v>5</v>
      </c>
      <c r="AI400" s="110">
        <f t="shared" si="47"/>
        <v>5</v>
      </c>
      <c r="AJ400" s="110">
        <f t="shared" si="48"/>
        <v>5</v>
      </c>
      <c r="AK400" s="110">
        <f t="shared" si="49"/>
        <v>0</v>
      </c>
      <c r="AL400" s="110">
        <f t="shared" si="50"/>
        <v>0</v>
      </c>
      <c r="AM400" s="110">
        <f t="shared" si="51"/>
        <v>0</v>
      </c>
      <c r="AN400" s="110">
        <f t="shared" si="52"/>
        <v>0</v>
      </c>
      <c r="AO400" s="110">
        <f t="shared" si="53"/>
        <v>0</v>
      </c>
      <c r="AP400" s="110">
        <f t="shared" si="54"/>
        <v>0</v>
      </c>
    </row>
    <row r="401" spans="1:42">
      <c r="A401" s="12"/>
      <c r="B401" s="12"/>
      <c r="C401" s="128" t="s">
        <v>138</v>
      </c>
      <c r="D401" s="301" t="str">
        <f t="shared" si="40"/>
        <v/>
      </c>
      <c r="E401" s="302"/>
      <c r="F401" s="302"/>
      <c r="G401" s="91" t="str">
        <f t="shared" si="41"/>
        <v/>
      </c>
      <c r="H401" s="109"/>
      <c r="I401" s="109"/>
      <c r="J401" s="109"/>
      <c r="K401" s="109"/>
      <c r="L401" s="109"/>
      <c r="M401" s="91" t="str">
        <f t="shared" si="42"/>
        <v/>
      </c>
      <c r="N401" s="109"/>
      <c r="O401" s="109"/>
      <c r="P401" s="109"/>
      <c r="Q401" s="109"/>
      <c r="R401" s="109"/>
      <c r="S401" s="91" t="str">
        <f t="shared" si="43"/>
        <v/>
      </c>
      <c r="T401" s="109"/>
      <c r="U401" s="109"/>
      <c r="V401" s="109"/>
      <c r="W401" s="109"/>
      <c r="X401" s="109"/>
      <c r="Y401" s="91" t="str">
        <f t="shared" si="44"/>
        <v/>
      </c>
      <c r="Z401" s="109"/>
      <c r="AA401" s="109"/>
      <c r="AB401" s="109"/>
      <c r="AC401" s="109"/>
      <c r="AD401" s="109"/>
      <c r="AG401" s="110">
        <f t="shared" si="45"/>
        <v>5</v>
      </c>
      <c r="AH401" s="110">
        <f t="shared" si="46"/>
        <v>5</v>
      </c>
      <c r="AI401" s="110">
        <f t="shared" si="47"/>
        <v>5</v>
      </c>
      <c r="AJ401" s="110">
        <f t="shared" si="48"/>
        <v>5</v>
      </c>
      <c r="AK401" s="110">
        <f t="shared" si="49"/>
        <v>0</v>
      </c>
      <c r="AL401" s="110">
        <f t="shared" si="50"/>
        <v>0</v>
      </c>
      <c r="AM401" s="110">
        <f t="shared" si="51"/>
        <v>0</v>
      </c>
      <c r="AN401" s="110">
        <f t="shared" si="52"/>
        <v>0</v>
      </c>
      <c r="AO401" s="110">
        <f t="shared" si="53"/>
        <v>0</v>
      </c>
      <c r="AP401" s="110">
        <f t="shared" si="54"/>
        <v>0</v>
      </c>
    </row>
    <row r="402" spans="1:42">
      <c r="A402" s="12"/>
      <c r="B402" s="12"/>
      <c r="C402" s="128" t="s">
        <v>139</v>
      </c>
      <c r="D402" s="301" t="str">
        <f t="shared" si="40"/>
        <v/>
      </c>
      <c r="E402" s="302"/>
      <c r="F402" s="302"/>
      <c r="G402" s="91" t="str">
        <f t="shared" si="41"/>
        <v/>
      </c>
      <c r="H402" s="109"/>
      <c r="I402" s="109"/>
      <c r="J402" s="109"/>
      <c r="K402" s="109"/>
      <c r="L402" s="109"/>
      <c r="M402" s="91" t="str">
        <f t="shared" si="42"/>
        <v/>
      </c>
      <c r="N402" s="109"/>
      <c r="O402" s="109"/>
      <c r="P402" s="109"/>
      <c r="Q402" s="109"/>
      <c r="R402" s="109"/>
      <c r="S402" s="91" t="str">
        <f t="shared" si="43"/>
        <v/>
      </c>
      <c r="T402" s="109"/>
      <c r="U402" s="109"/>
      <c r="V402" s="109"/>
      <c r="W402" s="109"/>
      <c r="X402" s="109"/>
      <c r="Y402" s="91" t="str">
        <f t="shared" si="44"/>
        <v/>
      </c>
      <c r="Z402" s="109"/>
      <c r="AA402" s="109"/>
      <c r="AB402" s="109"/>
      <c r="AC402" s="109"/>
      <c r="AD402" s="109"/>
      <c r="AG402" s="110">
        <f t="shared" si="45"/>
        <v>5</v>
      </c>
      <c r="AH402" s="110">
        <f t="shared" si="46"/>
        <v>5</v>
      </c>
      <c r="AI402" s="110">
        <f t="shared" si="47"/>
        <v>5</v>
      </c>
      <c r="AJ402" s="110">
        <f t="shared" si="48"/>
        <v>5</v>
      </c>
      <c r="AK402" s="110">
        <f t="shared" si="49"/>
        <v>0</v>
      </c>
      <c r="AL402" s="110">
        <f t="shared" si="50"/>
        <v>0</v>
      </c>
      <c r="AM402" s="110">
        <f t="shared" si="51"/>
        <v>0</v>
      </c>
      <c r="AN402" s="110">
        <f t="shared" si="52"/>
        <v>0</v>
      </c>
      <c r="AO402" s="110">
        <f t="shared" si="53"/>
        <v>0</v>
      </c>
      <c r="AP402" s="110">
        <f t="shared" si="54"/>
        <v>0</v>
      </c>
    </row>
    <row r="403" spans="1:42">
      <c r="A403" s="12"/>
      <c r="B403" s="12"/>
      <c r="C403" s="128" t="s">
        <v>140</v>
      </c>
      <c r="D403" s="301" t="str">
        <f t="shared" si="40"/>
        <v/>
      </c>
      <c r="E403" s="302"/>
      <c r="F403" s="302"/>
      <c r="G403" s="91" t="str">
        <f t="shared" si="41"/>
        <v/>
      </c>
      <c r="H403" s="109"/>
      <c r="I403" s="109"/>
      <c r="J403" s="109"/>
      <c r="K403" s="109"/>
      <c r="L403" s="109"/>
      <c r="M403" s="91" t="str">
        <f t="shared" si="42"/>
        <v/>
      </c>
      <c r="N403" s="109"/>
      <c r="O403" s="109"/>
      <c r="P403" s="109"/>
      <c r="Q403" s="109"/>
      <c r="R403" s="109"/>
      <c r="S403" s="91" t="str">
        <f t="shared" si="43"/>
        <v/>
      </c>
      <c r="T403" s="109"/>
      <c r="U403" s="109"/>
      <c r="V403" s="109"/>
      <c r="W403" s="109"/>
      <c r="X403" s="109"/>
      <c r="Y403" s="91" t="str">
        <f t="shared" si="44"/>
        <v/>
      </c>
      <c r="Z403" s="109"/>
      <c r="AA403" s="109"/>
      <c r="AB403" s="109"/>
      <c r="AC403" s="109"/>
      <c r="AD403" s="109"/>
      <c r="AG403" s="110">
        <f t="shared" si="45"/>
        <v>5</v>
      </c>
      <c r="AH403" s="110">
        <f t="shared" si="46"/>
        <v>5</v>
      </c>
      <c r="AI403" s="110">
        <f t="shared" si="47"/>
        <v>5</v>
      </c>
      <c r="AJ403" s="110">
        <f t="shared" si="48"/>
        <v>5</v>
      </c>
      <c r="AK403" s="110">
        <f t="shared" si="49"/>
        <v>0</v>
      </c>
      <c r="AL403" s="110">
        <f t="shared" si="50"/>
        <v>0</v>
      </c>
      <c r="AM403" s="110">
        <f t="shared" si="51"/>
        <v>0</v>
      </c>
      <c r="AN403" s="110">
        <f t="shared" si="52"/>
        <v>0</v>
      </c>
      <c r="AO403" s="110">
        <f t="shared" si="53"/>
        <v>0</v>
      </c>
      <c r="AP403" s="110">
        <f t="shared" si="54"/>
        <v>0</v>
      </c>
    </row>
    <row r="404" spans="1:42">
      <c r="A404" s="12"/>
      <c r="B404" s="12"/>
      <c r="C404" s="128" t="s">
        <v>141</v>
      </c>
      <c r="D404" s="301" t="str">
        <f t="shared" si="40"/>
        <v/>
      </c>
      <c r="E404" s="302"/>
      <c r="F404" s="302"/>
      <c r="G404" s="91" t="str">
        <f t="shared" si="41"/>
        <v/>
      </c>
      <c r="H404" s="109"/>
      <c r="I404" s="109"/>
      <c r="J404" s="109"/>
      <c r="K404" s="109"/>
      <c r="L404" s="109"/>
      <c r="M404" s="91" t="str">
        <f t="shared" si="42"/>
        <v/>
      </c>
      <c r="N404" s="109"/>
      <c r="O404" s="109"/>
      <c r="P404" s="109"/>
      <c r="Q404" s="109"/>
      <c r="R404" s="109"/>
      <c r="S404" s="91" t="str">
        <f t="shared" si="43"/>
        <v/>
      </c>
      <c r="T404" s="109"/>
      <c r="U404" s="109"/>
      <c r="V404" s="109"/>
      <c r="W404" s="109"/>
      <c r="X404" s="109"/>
      <c r="Y404" s="91" t="str">
        <f t="shared" si="44"/>
        <v/>
      </c>
      <c r="Z404" s="109"/>
      <c r="AA404" s="109"/>
      <c r="AB404" s="109"/>
      <c r="AC404" s="109"/>
      <c r="AD404" s="109"/>
      <c r="AG404" s="110">
        <f t="shared" si="45"/>
        <v>5</v>
      </c>
      <c r="AH404" s="110">
        <f t="shared" si="46"/>
        <v>5</v>
      </c>
      <c r="AI404" s="110">
        <f t="shared" si="47"/>
        <v>5</v>
      </c>
      <c r="AJ404" s="110">
        <f t="shared" si="48"/>
        <v>5</v>
      </c>
      <c r="AK404" s="110">
        <f t="shared" si="49"/>
        <v>0</v>
      </c>
      <c r="AL404" s="110">
        <f t="shared" si="50"/>
        <v>0</v>
      </c>
      <c r="AM404" s="110">
        <f t="shared" si="51"/>
        <v>0</v>
      </c>
      <c r="AN404" s="110">
        <f t="shared" si="52"/>
        <v>0</v>
      </c>
      <c r="AO404" s="110">
        <f t="shared" si="53"/>
        <v>0</v>
      </c>
      <c r="AP404" s="110">
        <f t="shared" si="54"/>
        <v>0</v>
      </c>
    </row>
    <row r="405" spans="1:42">
      <c r="A405" s="12"/>
      <c r="B405" s="12"/>
      <c r="C405" s="128" t="s">
        <v>142</v>
      </c>
      <c r="D405" s="301" t="str">
        <f t="shared" si="40"/>
        <v/>
      </c>
      <c r="E405" s="302"/>
      <c r="F405" s="302"/>
      <c r="G405" s="91" t="str">
        <f t="shared" si="41"/>
        <v/>
      </c>
      <c r="H405" s="109"/>
      <c r="I405" s="109"/>
      <c r="J405" s="109"/>
      <c r="K405" s="109"/>
      <c r="L405" s="109"/>
      <c r="M405" s="91" t="str">
        <f t="shared" si="42"/>
        <v/>
      </c>
      <c r="N405" s="109"/>
      <c r="O405" s="109"/>
      <c r="P405" s="109"/>
      <c r="Q405" s="109"/>
      <c r="R405" s="109"/>
      <c r="S405" s="91" t="str">
        <f t="shared" si="43"/>
        <v/>
      </c>
      <c r="T405" s="109"/>
      <c r="U405" s="109"/>
      <c r="V405" s="109"/>
      <c r="W405" s="109"/>
      <c r="X405" s="109"/>
      <c r="Y405" s="91" t="str">
        <f t="shared" si="44"/>
        <v/>
      </c>
      <c r="Z405" s="109"/>
      <c r="AA405" s="109"/>
      <c r="AB405" s="109"/>
      <c r="AC405" s="109"/>
      <c r="AD405" s="109"/>
      <c r="AG405" s="110">
        <f t="shared" si="45"/>
        <v>5</v>
      </c>
      <c r="AH405" s="110">
        <f t="shared" si="46"/>
        <v>5</v>
      </c>
      <c r="AI405" s="110">
        <f t="shared" si="47"/>
        <v>5</v>
      </c>
      <c r="AJ405" s="110">
        <f t="shared" si="48"/>
        <v>5</v>
      </c>
      <c r="AK405" s="110">
        <f t="shared" si="49"/>
        <v>0</v>
      </c>
      <c r="AL405" s="110">
        <f t="shared" si="50"/>
        <v>0</v>
      </c>
      <c r="AM405" s="110">
        <f t="shared" si="51"/>
        <v>0</v>
      </c>
      <c r="AN405" s="110">
        <f t="shared" si="52"/>
        <v>0</v>
      </c>
      <c r="AO405" s="110">
        <f t="shared" si="53"/>
        <v>0</v>
      </c>
      <c r="AP405" s="110">
        <f t="shared" si="54"/>
        <v>0</v>
      </c>
    </row>
    <row r="406" spans="1:42">
      <c r="A406" s="12"/>
      <c r="B406" s="12"/>
      <c r="C406" s="128" t="s">
        <v>143</v>
      </c>
      <c r="D406" s="301" t="str">
        <f t="shared" si="40"/>
        <v/>
      </c>
      <c r="E406" s="302"/>
      <c r="F406" s="302"/>
      <c r="G406" s="91" t="str">
        <f t="shared" si="41"/>
        <v/>
      </c>
      <c r="H406" s="109"/>
      <c r="I406" s="109"/>
      <c r="J406" s="109"/>
      <c r="K406" s="109"/>
      <c r="L406" s="109"/>
      <c r="M406" s="91" t="str">
        <f t="shared" si="42"/>
        <v/>
      </c>
      <c r="N406" s="109"/>
      <c r="O406" s="109"/>
      <c r="P406" s="109"/>
      <c r="Q406" s="109"/>
      <c r="R406" s="109"/>
      <c r="S406" s="91" t="str">
        <f t="shared" si="43"/>
        <v/>
      </c>
      <c r="T406" s="109"/>
      <c r="U406" s="109"/>
      <c r="V406" s="109"/>
      <c r="W406" s="109"/>
      <c r="X406" s="109"/>
      <c r="Y406" s="91" t="str">
        <f t="shared" si="44"/>
        <v/>
      </c>
      <c r="Z406" s="109"/>
      <c r="AA406" s="109"/>
      <c r="AB406" s="109"/>
      <c r="AC406" s="109"/>
      <c r="AD406" s="109"/>
      <c r="AG406" s="110">
        <f t="shared" si="45"/>
        <v>5</v>
      </c>
      <c r="AH406" s="110">
        <f t="shared" si="46"/>
        <v>5</v>
      </c>
      <c r="AI406" s="110">
        <f t="shared" si="47"/>
        <v>5</v>
      </c>
      <c r="AJ406" s="110">
        <f t="shared" si="48"/>
        <v>5</v>
      </c>
      <c r="AK406" s="110">
        <f t="shared" si="49"/>
        <v>0</v>
      </c>
      <c r="AL406" s="110">
        <f t="shared" si="50"/>
        <v>0</v>
      </c>
      <c r="AM406" s="110">
        <f t="shared" si="51"/>
        <v>0</v>
      </c>
      <c r="AN406" s="110">
        <f t="shared" si="52"/>
        <v>0</v>
      </c>
      <c r="AO406" s="110">
        <f t="shared" si="53"/>
        <v>0</v>
      </c>
      <c r="AP406" s="110">
        <f t="shared" si="54"/>
        <v>0</v>
      </c>
    </row>
    <row r="407" spans="1:42">
      <c r="A407" s="12"/>
      <c r="B407" s="12"/>
      <c r="C407" s="128" t="s">
        <v>144</v>
      </c>
      <c r="D407" s="301" t="str">
        <f t="shared" si="40"/>
        <v/>
      </c>
      <c r="E407" s="302"/>
      <c r="F407" s="302"/>
      <c r="G407" s="91" t="str">
        <f t="shared" si="41"/>
        <v/>
      </c>
      <c r="H407" s="109"/>
      <c r="I407" s="109"/>
      <c r="J407" s="109"/>
      <c r="K407" s="109"/>
      <c r="L407" s="109"/>
      <c r="M407" s="91" t="str">
        <f t="shared" si="42"/>
        <v/>
      </c>
      <c r="N407" s="109"/>
      <c r="O407" s="109"/>
      <c r="P407" s="109"/>
      <c r="Q407" s="109"/>
      <c r="R407" s="109"/>
      <c r="S407" s="91" t="str">
        <f t="shared" si="43"/>
        <v/>
      </c>
      <c r="T407" s="109"/>
      <c r="U407" s="109"/>
      <c r="V407" s="109"/>
      <c r="W407" s="109"/>
      <c r="X407" s="109"/>
      <c r="Y407" s="91" t="str">
        <f t="shared" si="44"/>
        <v/>
      </c>
      <c r="Z407" s="109"/>
      <c r="AA407" s="109"/>
      <c r="AB407" s="109"/>
      <c r="AC407" s="109"/>
      <c r="AD407" s="109"/>
      <c r="AG407" s="110">
        <f t="shared" si="45"/>
        <v>5</v>
      </c>
      <c r="AH407" s="110">
        <f t="shared" si="46"/>
        <v>5</v>
      </c>
      <c r="AI407" s="110">
        <f t="shared" si="47"/>
        <v>5</v>
      </c>
      <c r="AJ407" s="110">
        <f t="shared" si="48"/>
        <v>5</v>
      </c>
      <c r="AK407" s="110">
        <f t="shared" si="49"/>
        <v>0</v>
      </c>
      <c r="AL407" s="110">
        <f t="shared" si="50"/>
        <v>0</v>
      </c>
      <c r="AM407" s="110">
        <f t="shared" si="51"/>
        <v>0</v>
      </c>
      <c r="AN407" s="110">
        <f t="shared" si="52"/>
        <v>0</v>
      </c>
      <c r="AO407" s="110">
        <f t="shared" si="53"/>
        <v>0</v>
      </c>
      <c r="AP407" s="110">
        <f t="shared" si="54"/>
        <v>0</v>
      </c>
    </row>
    <row r="408" spans="1:42">
      <c r="A408" s="12"/>
      <c r="B408" s="12"/>
      <c r="C408" s="128" t="s">
        <v>145</v>
      </c>
      <c r="D408" s="301" t="str">
        <f t="shared" si="40"/>
        <v/>
      </c>
      <c r="E408" s="302"/>
      <c r="F408" s="302"/>
      <c r="G408" s="91" t="str">
        <f t="shared" si="41"/>
        <v/>
      </c>
      <c r="H408" s="109"/>
      <c r="I408" s="109"/>
      <c r="J408" s="109"/>
      <c r="K408" s="109"/>
      <c r="L408" s="109"/>
      <c r="M408" s="91" t="str">
        <f t="shared" si="42"/>
        <v/>
      </c>
      <c r="N408" s="109"/>
      <c r="O408" s="109"/>
      <c r="P408" s="109"/>
      <c r="Q408" s="109"/>
      <c r="R408" s="109"/>
      <c r="S408" s="91" t="str">
        <f t="shared" si="43"/>
        <v/>
      </c>
      <c r="T408" s="109"/>
      <c r="U408" s="109"/>
      <c r="V408" s="109"/>
      <c r="W408" s="109"/>
      <c r="X408" s="109"/>
      <c r="Y408" s="91" t="str">
        <f t="shared" si="44"/>
        <v/>
      </c>
      <c r="Z408" s="109"/>
      <c r="AA408" s="109"/>
      <c r="AB408" s="109"/>
      <c r="AC408" s="109"/>
      <c r="AD408" s="109"/>
      <c r="AG408" s="110">
        <f t="shared" si="45"/>
        <v>5</v>
      </c>
      <c r="AH408" s="110">
        <f t="shared" si="46"/>
        <v>5</v>
      </c>
      <c r="AI408" s="110">
        <f t="shared" si="47"/>
        <v>5</v>
      </c>
      <c r="AJ408" s="110">
        <f t="shared" si="48"/>
        <v>5</v>
      </c>
      <c r="AK408" s="110">
        <f t="shared" si="49"/>
        <v>0</v>
      </c>
      <c r="AL408" s="110">
        <f t="shared" si="50"/>
        <v>0</v>
      </c>
      <c r="AM408" s="110">
        <f t="shared" si="51"/>
        <v>0</v>
      </c>
      <c r="AN408" s="110">
        <f t="shared" si="52"/>
        <v>0</v>
      </c>
      <c r="AO408" s="110">
        <f t="shared" si="53"/>
        <v>0</v>
      </c>
      <c r="AP408" s="110">
        <f t="shared" si="54"/>
        <v>0</v>
      </c>
    </row>
    <row r="409" spans="1:42">
      <c r="A409" s="12"/>
      <c r="B409" s="12"/>
      <c r="C409" s="128" t="s">
        <v>146</v>
      </c>
      <c r="D409" s="301" t="str">
        <f t="shared" si="40"/>
        <v/>
      </c>
      <c r="E409" s="302"/>
      <c r="F409" s="302"/>
      <c r="G409" s="91" t="str">
        <f t="shared" si="41"/>
        <v/>
      </c>
      <c r="H409" s="109"/>
      <c r="I409" s="109"/>
      <c r="J409" s="109"/>
      <c r="K409" s="109"/>
      <c r="L409" s="109"/>
      <c r="M409" s="91" t="str">
        <f t="shared" si="42"/>
        <v/>
      </c>
      <c r="N409" s="109"/>
      <c r="O409" s="109"/>
      <c r="P409" s="109"/>
      <c r="Q409" s="109"/>
      <c r="R409" s="109"/>
      <c r="S409" s="91" t="str">
        <f t="shared" si="43"/>
        <v/>
      </c>
      <c r="T409" s="109"/>
      <c r="U409" s="109"/>
      <c r="V409" s="109"/>
      <c r="W409" s="109"/>
      <c r="X409" s="109"/>
      <c r="Y409" s="91" t="str">
        <f t="shared" si="44"/>
        <v/>
      </c>
      <c r="Z409" s="109"/>
      <c r="AA409" s="109"/>
      <c r="AB409" s="109"/>
      <c r="AC409" s="109"/>
      <c r="AD409" s="109"/>
      <c r="AG409" s="110">
        <f t="shared" si="45"/>
        <v>5</v>
      </c>
      <c r="AH409" s="110">
        <f t="shared" si="46"/>
        <v>5</v>
      </c>
      <c r="AI409" s="110">
        <f t="shared" si="47"/>
        <v>5</v>
      </c>
      <c r="AJ409" s="110">
        <f t="shared" si="48"/>
        <v>5</v>
      </c>
      <c r="AK409" s="110">
        <f t="shared" si="49"/>
        <v>0</v>
      </c>
      <c r="AL409" s="110">
        <f t="shared" si="50"/>
        <v>0</v>
      </c>
      <c r="AM409" s="110">
        <f t="shared" si="51"/>
        <v>0</v>
      </c>
      <c r="AN409" s="110">
        <f t="shared" si="52"/>
        <v>0</v>
      </c>
      <c r="AO409" s="110">
        <f t="shared" si="53"/>
        <v>0</v>
      </c>
      <c r="AP409" s="110">
        <f t="shared" si="54"/>
        <v>0</v>
      </c>
    </row>
    <row r="410" spans="1:42">
      <c r="A410" s="12"/>
      <c r="B410" s="12"/>
      <c r="C410" s="128" t="s">
        <v>147</v>
      </c>
      <c r="D410" s="301" t="str">
        <f t="shared" si="40"/>
        <v/>
      </c>
      <c r="E410" s="302"/>
      <c r="F410" s="302"/>
      <c r="G410" s="91" t="str">
        <f t="shared" si="41"/>
        <v/>
      </c>
      <c r="H410" s="109"/>
      <c r="I410" s="109"/>
      <c r="J410" s="109"/>
      <c r="K410" s="109"/>
      <c r="L410" s="109"/>
      <c r="M410" s="91" t="str">
        <f t="shared" si="42"/>
        <v/>
      </c>
      <c r="N410" s="109"/>
      <c r="O410" s="109"/>
      <c r="P410" s="109"/>
      <c r="Q410" s="109"/>
      <c r="R410" s="109"/>
      <c r="S410" s="91" t="str">
        <f t="shared" si="43"/>
        <v/>
      </c>
      <c r="T410" s="109"/>
      <c r="U410" s="109"/>
      <c r="V410" s="109"/>
      <c r="W410" s="109"/>
      <c r="X410" s="109"/>
      <c r="Y410" s="91" t="str">
        <f t="shared" si="44"/>
        <v/>
      </c>
      <c r="Z410" s="109"/>
      <c r="AA410" s="109"/>
      <c r="AB410" s="109"/>
      <c r="AC410" s="109"/>
      <c r="AD410" s="109"/>
      <c r="AG410" s="110">
        <f t="shared" si="45"/>
        <v>5</v>
      </c>
      <c r="AH410" s="110">
        <f t="shared" si="46"/>
        <v>5</v>
      </c>
      <c r="AI410" s="110">
        <f t="shared" si="47"/>
        <v>5</v>
      </c>
      <c r="AJ410" s="110">
        <f t="shared" si="48"/>
        <v>5</v>
      </c>
      <c r="AK410" s="110">
        <f t="shared" si="49"/>
        <v>0</v>
      </c>
      <c r="AL410" s="110">
        <f t="shared" si="50"/>
        <v>0</v>
      </c>
      <c r="AM410" s="110">
        <f t="shared" si="51"/>
        <v>0</v>
      </c>
      <c r="AN410" s="110">
        <f t="shared" si="52"/>
        <v>0</v>
      </c>
      <c r="AO410" s="110">
        <f t="shared" si="53"/>
        <v>0</v>
      </c>
      <c r="AP410" s="110">
        <f t="shared" si="54"/>
        <v>0</v>
      </c>
    </row>
    <row r="411" spans="1:42">
      <c r="A411" s="12"/>
      <c r="B411" s="12"/>
      <c r="C411" s="128" t="s">
        <v>148</v>
      </c>
      <c r="D411" s="301" t="str">
        <f t="shared" si="40"/>
        <v/>
      </c>
      <c r="E411" s="302"/>
      <c r="F411" s="302"/>
      <c r="G411" s="91" t="str">
        <f t="shared" si="41"/>
        <v/>
      </c>
      <c r="H411" s="109"/>
      <c r="I411" s="109"/>
      <c r="J411" s="109"/>
      <c r="K411" s="109"/>
      <c r="L411" s="109"/>
      <c r="M411" s="91" t="str">
        <f t="shared" si="42"/>
        <v/>
      </c>
      <c r="N411" s="109"/>
      <c r="O411" s="109"/>
      <c r="P411" s="109"/>
      <c r="Q411" s="109"/>
      <c r="R411" s="109"/>
      <c r="S411" s="91" t="str">
        <f t="shared" si="43"/>
        <v/>
      </c>
      <c r="T411" s="109"/>
      <c r="U411" s="109"/>
      <c r="V411" s="109"/>
      <c r="W411" s="109"/>
      <c r="X411" s="109"/>
      <c r="Y411" s="91" t="str">
        <f t="shared" si="44"/>
        <v/>
      </c>
      <c r="Z411" s="109"/>
      <c r="AA411" s="109"/>
      <c r="AB411" s="109"/>
      <c r="AC411" s="109"/>
      <c r="AD411" s="109"/>
      <c r="AG411" s="110">
        <f t="shared" si="45"/>
        <v>5</v>
      </c>
      <c r="AH411" s="110">
        <f t="shared" si="46"/>
        <v>5</v>
      </c>
      <c r="AI411" s="110">
        <f t="shared" si="47"/>
        <v>5</v>
      </c>
      <c r="AJ411" s="110">
        <f t="shared" si="48"/>
        <v>5</v>
      </c>
      <c r="AK411" s="110">
        <f t="shared" si="49"/>
        <v>0</v>
      </c>
      <c r="AL411" s="110">
        <f t="shared" si="50"/>
        <v>0</v>
      </c>
      <c r="AM411" s="110">
        <f t="shared" si="51"/>
        <v>0</v>
      </c>
      <c r="AN411" s="110">
        <f t="shared" si="52"/>
        <v>0</v>
      </c>
      <c r="AO411" s="110">
        <f t="shared" si="53"/>
        <v>0</v>
      </c>
      <c r="AP411" s="110">
        <f t="shared" si="54"/>
        <v>0</v>
      </c>
    </row>
    <row r="412" spans="1:42">
      <c r="A412" s="12"/>
      <c r="B412" s="12"/>
      <c r="C412" s="128" t="s">
        <v>149</v>
      </c>
      <c r="D412" s="301" t="str">
        <f t="shared" si="40"/>
        <v/>
      </c>
      <c r="E412" s="302"/>
      <c r="F412" s="302"/>
      <c r="G412" s="91" t="str">
        <f t="shared" si="41"/>
        <v/>
      </c>
      <c r="H412" s="109"/>
      <c r="I412" s="109"/>
      <c r="J412" s="109"/>
      <c r="K412" s="109"/>
      <c r="L412" s="109"/>
      <c r="M412" s="91" t="str">
        <f t="shared" si="42"/>
        <v/>
      </c>
      <c r="N412" s="109"/>
      <c r="O412" s="109"/>
      <c r="P412" s="109"/>
      <c r="Q412" s="109"/>
      <c r="R412" s="109"/>
      <c r="S412" s="91" t="str">
        <f t="shared" si="43"/>
        <v/>
      </c>
      <c r="T412" s="109"/>
      <c r="U412" s="109"/>
      <c r="V412" s="109"/>
      <c r="W412" s="109"/>
      <c r="X412" s="109"/>
      <c r="Y412" s="91" t="str">
        <f t="shared" si="44"/>
        <v/>
      </c>
      <c r="Z412" s="109"/>
      <c r="AA412" s="109"/>
      <c r="AB412" s="109"/>
      <c r="AC412" s="109"/>
      <c r="AD412" s="109"/>
      <c r="AG412" s="110">
        <f t="shared" si="45"/>
        <v>5</v>
      </c>
      <c r="AH412" s="110">
        <f t="shared" si="46"/>
        <v>5</v>
      </c>
      <c r="AI412" s="110">
        <f t="shared" si="47"/>
        <v>5</v>
      </c>
      <c r="AJ412" s="110">
        <f t="shared" si="48"/>
        <v>5</v>
      </c>
      <c r="AK412" s="110">
        <f t="shared" si="49"/>
        <v>0</v>
      </c>
      <c r="AL412" s="110">
        <f t="shared" si="50"/>
        <v>0</v>
      </c>
      <c r="AM412" s="110">
        <f t="shared" si="51"/>
        <v>0</v>
      </c>
      <c r="AN412" s="110">
        <f t="shared" si="52"/>
        <v>0</v>
      </c>
      <c r="AO412" s="110">
        <f t="shared" si="53"/>
        <v>0</v>
      </c>
      <c r="AP412" s="110">
        <f t="shared" si="54"/>
        <v>0</v>
      </c>
    </row>
    <row r="413" spans="1:42">
      <c r="A413" s="12"/>
      <c r="B413" s="12"/>
      <c r="C413" s="128" t="s">
        <v>150</v>
      </c>
      <c r="D413" s="301" t="str">
        <f t="shared" si="40"/>
        <v/>
      </c>
      <c r="E413" s="302"/>
      <c r="F413" s="302"/>
      <c r="G413" s="91" t="str">
        <f t="shared" si="41"/>
        <v/>
      </c>
      <c r="H413" s="109"/>
      <c r="I413" s="109"/>
      <c r="J413" s="109"/>
      <c r="K413" s="109"/>
      <c r="L413" s="109"/>
      <c r="M413" s="91" t="str">
        <f t="shared" si="42"/>
        <v/>
      </c>
      <c r="N413" s="109"/>
      <c r="O413" s="109"/>
      <c r="P413" s="109"/>
      <c r="Q413" s="109"/>
      <c r="R413" s="109"/>
      <c r="S413" s="91" t="str">
        <f t="shared" si="43"/>
        <v/>
      </c>
      <c r="T413" s="109"/>
      <c r="U413" s="109"/>
      <c r="V413" s="109"/>
      <c r="W413" s="109"/>
      <c r="X413" s="109"/>
      <c r="Y413" s="91" t="str">
        <f t="shared" si="44"/>
        <v/>
      </c>
      <c r="Z413" s="109"/>
      <c r="AA413" s="109"/>
      <c r="AB413" s="109"/>
      <c r="AC413" s="109"/>
      <c r="AD413" s="109"/>
      <c r="AG413" s="110">
        <f t="shared" si="45"/>
        <v>5</v>
      </c>
      <c r="AH413" s="110">
        <f t="shared" si="46"/>
        <v>5</v>
      </c>
      <c r="AI413" s="110">
        <f t="shared" si="47"/>
        <v>5</v>
      </c>
      <c r="AJ413" s="110">
        <f t="shared" si="48"/>
        <v>5</v>
      </c>
      <c r="AK413" s="110">
        <f t="shared" si="49"/>
        <v>0</v>
      </c>
      <c r="AL413" s="110">
        <f t="shared" si="50"/>
        <v>0</v>
      </c>
      <c r="AM413" s="110">
        <f t="shared" si="51"/>
        <v>0</v>
      </c>
      <c r="AN413" s="110">
        <f t="shared" si="52"/>
        <v>0</v>
      </c>
      <c r="AO413" s="110">
        <f t="shared" si="53"/>
        <v>0</v>
      </c>
      <c r="AP413" s="110">
        <f t="shared" si="54"/>
        <v>0</v>
      </c>
    </row>
    <row r="414" spans="1:42">
      <c r="A414" s="12"/>
      <c r="B414" s="12"/>
      <c r="C414" s="128" t="s">
        <v>151</v>
      </c>
      <c r="D414" s="301" t="str">
        <f t="shared" si="40"/>
        <v/>
      </c>
      <c r="E414" s="302"/>
      <c r="F414" s="302"/>
      <c r="G414" s="91" t="str">
        <f t="shared" si="41"/>
        <v/>
      </c>
      <c r="H414" s="109"/>
      <c r="I414" s="109"/>
      <c r="J414" s="109"/>
      <c r="K414" s="109"/>
      <c r="L414" s="109"/>
      <c r="M414" s="91" t="str">
        <f t="shared" si="42"/>
        <v/>
      </c>
      <c r="N414" s="109"/>
      <c r="O414" s="109"/>
      <c r="P414" s="109"/>
      <c r="Q414" s="109"/>
      <c r="R414" s="109"/>
      <c r="S414" s="91" t="str">
        <f t="shared" si="43"/>
        <v/>
      </c>
      <c r="T414" s="109"/>
      <c r="U414" s="109"/>
      <c r="V414" s="109"/>
      <c r="W414" s="109"/>
      <c r="X414" s="109"/>
      <c r="Y414" s="91" t="str">
        <f t="shared" si="44"/>
        <v/>
      </c>
      <c r="Z414" s="109"/>
      <c r="AA414" s="109"/>
      <c r="AB414" s="109"/>
      <c r="AC414" s="109"/>
      <c r="AD414" s="109"/>
      <c r="AG414" s="110">
        <f t="shared" si="45"/>
        <v>5</v>
      </c>
      <c r="AH414" s="110">
        <f t="shared" si="46"/>
        <v>5</v>
      </c>
      <c r="AI414" s="110">
        <f t="shared" si="47"/>
        <v>5</v>
      </c>
      <c r="AJ414" s="110">
        <f t="shared" si="48"/>
        <v>5</v>
      </c>
      <c r="AK414" s="110">
        <f t="shared" si="49"/>
        <v>0</v>
      </c>
      <c r="AL414" s="110">
        <f t="shared" si="50"/>
        <v>0</v>
      </c>
      <c r="AM414" s="110">
        <f t="shared" si="51"/>
        <v>0</v>
      </c>
      <c r="AN414" s="110">
        <f t="shared" si="52"/>
        <v>0</v>
      </c>
      <c r="AO414" s="110">
        <f t="shared" si="53"/>
        <v>0</v>
      </c>
      <c r="AP414" s="110">
        <f t="shared" si="54"/>
        <v>0</v>
      </c>
    </row>
    <row r="415" spans="1:42">
      <c r="A415" s="12"/>
      <c r="B415" s="12"/>
      <c r="C415" s="128" t="s">
        <v>152</v>
      </c>
      <c r="D415" s="301" t="str">
        <f t="shared" si="40"/>
        <v/>
      </c>
      <c r="E415" s="302"/>
      <c r="F415" s="302"/>
      <c r="G415" s="91" t="str">
        <f t="shared" si="41"/>
        <v/>
      </c>
      <c r="H415" s="109"/>
      <c r="I415" s="109"/>
      <c r="J415" s="109"/>
      <c r="K415" s="109"/>
      <c r="L415" s="109"/>
      <c r="M415" s="91" t="str">
        <f t="shared" si="42"/>
        <v/>
      </c>
      <c r="N415" s="109"/>
      <c r="O415" s="109"/>
      <c r="P415" s="109"/>
      <c r="Q415" s="109"/>
      <c r="R415" s="109"/>
      <c r="S415" s="91" t="str">
        <f t="shared" si="43"/>
        <v/>
      </c>
      <c r="T415" s="109"/>
      <c r="U415" s="109"/>
      <c r="V415" s="109"/>
      <c r="W415" s="109"/>
      <c r="X415" s="109"/>
      <c r="Y415" s="91" t="str">
        <f t="shared" si="44"/>
        <v/>
      </c>
      <c r="Z415" s="109"/>
      <c r="AA415" s="109"/>
      <c r="AB415" s="109"/>
      <c r="AC415" s="109"/>
      <c r="AD415" s="109"/>
      <c r="AG415" s="110">
        <f t="shared" si="45"/>
        <v>5</v>
      </c>
      <c r="AH415" s="110">
        <f t="shared" si="46"/>
        <v>5</v>
      </c>
      <c r="AI415" s="110">
        <f t="shared" si="47"/>
        <v>5</v>
      </c>
      <c r="AJ415" s="110">
        <f t="shared" si="48"/>
        <v>5</v>
      </c>
      <c r="AK415" s="110">
        <f t="shared" si="49"/>
        <v>0</v>
      </c>
      <c r="AL415" s="110">
        <f t="shared" si="50"/>
        <v>0</v>
      </c>
      <c r="AM415" s="110">
        <f t="shared" si="51"/>
        <v>0</v>
      </c>
      <c r="AN415" s="110">
        <f t="shared" si="52"/>
        <v>0</v>
      </c>
      <c r="AO415" s="110">
        <f t="shared" si="53"/>
        <v>0</v>
      </c>
      <c r="AP415" s="110">
        <f t="shared" si="54"/>
        <v>0</v>
      </c>
    </row>
    <row r="416" spans="1:42">
      <c r="A416" s="12"/>
      <c r="B416" s="12"/>
      <c r="C416" s="128" t="s">
        <v>153</v>
      </c>
      <c r="D416" s="301" t="str">
        <f t="shared" si="40"/>
        <v/>
      </c>
      <c r="E416" s="302"/>
      <c r="F416" s="302"/>
      <c r="G416" s="91" t="str">
        <f t="shared" si="41"/>
        <v/>
      </c>
      <c r="H416" s="109"/>
      <c r="I416" s="109"/>
      <c r="J416" s="109"/>
      <c r="K416" s="109"/>
      <c r="L416" s="109"/>
      <c r="M416" s="91" t="str">
        <f t="shared" si="42"/>
        <v/>
      </c>
      <c r="N416" s="109"/>
      <c r="O416" s="109"/>
      <c r="P416" s="109"/>
      <c r="Q416" s="109"/>
      <c r="R416" s="109"/>
      <c r="S416" s="91" t="str">
        <f t="shared" si="43"/>
        <v/>
      </c>
      <c r="T416" s="109"/>
      <c r="U416" s="109"/>
      <c r="V416" s="109"/>
      <c r="W416" s="109"/>
      <c r="X416" s="109"/>
      <c r="Y416" s="91" t="str">
        <f t="shared" si="44"/>
        <v/>
      </c>
      <c r="Z416" s="109"/>
      <c r="AA416" s="109"/>
      <c r="AB416" s="109"/>
      <c r="AC416" s="109"/>
      <c r="AD416" s="109"/>
      <c r="AG416" s="110">
        <f t="shared" si="45"/>
        <v>5</v>
      </c>
      <c r="AH416" s="110">
        <f t="shared" si="46"/>
        <v>5</v>
      </c>
      <c r="AI416" s="110">
        <f t="shared" si="47"/>
        <v>5</v>
      </c>
      <c r="AJ416" s="110">
        <f t="shared" si="48"/>
        <v>5</v>
      </c>
      <c r="AK416" s="110">
        <f t="shared" si="49"/>
        <v>0</v>
      </c>
      <c r="AL416" s="110">
        <f t="shared" si="50"/>
        <v>0</v>
      </c>
      <c r="AM416" s="110">
        <f t="shared" si="51"/>
        <v>0</v>
      </c>
      <c r="AN416" s="110">
        <f t="shared" si="52"/>
        <v>0</v>
      </c>
      <c r="AO416" s="110">
        <f t="shared" si="53"/>
        <v>0</v>
      </c>
      <c r="AP416" s="110">
        <f t="shared" si="54"/>
        <v>0</v>
      </c>
    </row>
    <row r="417" spans="1:42">
      <c r="A417" s="12"/>
      <c r="B417" s="12"/>
      <c r="C417" s="128" t="s">
        <v>154</v>
      </c>
      <c r="D417" s="301" t="str">
        <f t="shared" si="40"/>
        <v/>
      </c>
      <c r="E417" s="302"/>
      <c r="F417" s="302"/>
      <c r="G417" s="91" t="str">
        <f t="shared" si="41"/>
        <v/>
      </c>
      <c r="H417" s="109"/>
      <c r="I417" s="109"/>
      <c r="J417" s="109"/>
      <c r="K417" s="109"/>
      <c r="L417" s="109"/>
      <c r="M417" s="91" t="str">
        <f t="shared" si="42"/>
        <v/>
      </c>
      <c r="N417" s="109"/>
      <c r="O417" s="109"/>
      <c r="P417" s="109"/>
      <c r="Q417" s="109"/>
      <c r="R417" s="109"/>
      <c r="S417" s="91" t="str">
        <f t="shared" si="43"/>
        <v/>
      </c>
      <c r="T417" s="109"/>
      <c r="U417" s="109"/>
      <c r="V417" s="109"/>
      <c r="W417" s="109"/>
      <c r="X417" s="109"/>
      <c r="Y417" s="91" t="str">
        <f t="shared" si="44"/>
        <v/>
      </c>
      <c r="Z417" s="109"/>
      <c r="AA417" s="109"/>
      <c r="AB417" s="109"/>
      <c r="AC417" s="109"/>
      <c r="AD417" s="109"/>
      <c r="AG417" s="110">
        <f t="shared" si="45"/>
        <v>5</v>
      </c>
      <c r="AH417" s="110">
        <f t="shared" si="46"/>
        <v>5</v>
      </c>
      <c r="AI417" s="110">
        <f t="shared" si="47"/>
        <v>5</v>
      </c>
      <c r="AJ417" s="110">
        <f t="shared" si="48"/>
        <v>5</v>
      </c>
      <c r="AK417" s="110">
        <f t="shared" si="49"/>
        <v>0</v>
      </c>
      <c r="AL417" s="110">
        <f t="shared" si="50"/>
        <v>0</v>
      </c>
      <c r="AM417" s="110">
        <f t="shared" si="51"/>
        <v>0</v>
      </c>
      <c r="AN417" s="110">
        <f t="shared" si="52"/>
        <v>0</v>
      </c>
      <c r="AO417" s="110">
        <f t="shared" si="53"/>
        <v>0</v>
      </c>
      <c r="AP417" s="110">
        <f t="shared" si="54"/>
        <v>0</v>
      </c>
    </row>
    <row r="418" spans="1:42">
      <c r="A418" s="12"/>
      <c r="B418" s="12"/>
      <c r="C418" s="128" t="s">
        <v>155</v>
      </c>
      <c r="D418" s="301" t="str">
        <f t="shared" si="40"/>
        <v/>
      </c>
      <c r="E418" s="302"/>
      <c r="F418" s="302"/>
      <c r="G418" s="91" t="str">
        <f t="shared" si="41"/>
        <v/>
      </c>
      <c r="H418" s="109"/>
      <c r="I418" s="109"/>
      <c r="J418" s="109"/>
      <c r="K418" s="109"/>
      <c r="L418" s="109"/>
      <c r="M418" s="91" t="str">
        <f t="shared" si="42"/>
        <v/>
      </c>
      <c r="N418" s="109"/>
      <c r="O418" s="109"/>
      <c r="P418" s="109"/>
      <c r="Q418" s="109"/>
      <c r="R418" s="109"/>
      <c r="S418" s="91" t="str">
        <f t="shared" si="43"/>
        <v/>
      </c>
      <c r="T418" s="109"/>
      <c r="U418" s="109"/>
      <c r="V418" s="109"/>
      <c r="W418" s="109"/>
      <c r="X418" s="109"/>
      <c r="Y418" s="91" t="str">
        <f t="shared" si="44"/>
        <v/>
      </c>
      <c r="Z418" s="109"/>
      <c r="AA418" s="109"/>
      <c r="AB418" s="109"/>
      <c r="AC418" s="109"/>
      <c r="AD418" s="109"/>
      <c r="AG418" s="110">
        <f t="shared" si="45"/>
        <v>5</v>
      </c>
      <c r="AH418" s="110">
        <f t="shared" si="46"/>
        <v>5</v>
      </c>
      <c r="AI418" s="110">
        <f t="shared" si="47"/>
        <v>5</v>
      </c>
      <c r="AJ418" s="110">
        <f t="shared" si="48"/>
        <v>5</v>
      </c>
      <c r="AK418" s="110">
        <f t="shared" si="49"/>
        <v>0</v>
      </c>
      <c r="AL418" s="110">
        <f t="shared" si="50"/>
        <v>0</v>
      </c>
      <c r="AM418" s="110">
        <f t="shared" si="51"/>
        <v>0</v>
      </c>
      <c r="AN418" s="110">
        <f t="shared" si="52"/>
        <v>0</v>
      </c>
      <c r="AO418" s="110">
        <f t="shared" si="53"/>
        <v>0</v>
      </c>
      <c r="AP418" s="110">
        <f t="shared" si="54"/>
        <v>0</v>
      </c>
    </row>
    <row r="419" spans="1:42">
      <c r="A419" s="12"/>
      <c r="B419" s="12"/>
      <c r="C419" s="128" t="s">
        <v>156</v>
      </c>
      <c r="D419" s="301" t="str">
        <f t="shared" si="40"/>
        <v/>
      </c>
      <c r="E419" s="302"/>
      <c r="F419" s="302"/>
      <c r="G419" s="91" t="str">
        <f t="shared" si="41"/>
        <v/>
      </c>
      <c r="H419" s="109"/>
      <c r="I419" s="109"/>
      <c r="J419" s="109"/>
      <c r="K419" s="109"/>
      <c r="L419" s="109"/>
      <c r="M419" s="91" t="str">
        <f t="shared" si="42"/>
        <v/>
      </c>
      <c r="N419" s="109"/>
      <c r="O419" s="109"/>
      <c r="P419" s="109"/>
      <c r="Q419" s="109"/>
      <c r="R419" s="109"/>
      <c r="S419" s="91" t="str">
        <f t="shared" si="43"/>
        <v/>
      </c>
      <c r="T419" s="109"/>
      <c r="U419" s="109"/>
      <c r="V419" s="109"/>
      <c r="W419" s="109"/>
      <c r="X419" s="109"/>
      <c r="Y419" s="91" t="str">
        <f t="shared" si="44"/>
        <v/>
      </c>
      <c r="Z419" s="109"/>
      <c r="AA419" s="109"/>
      <c r="AB419" s="109"/>
      <c r="AC419" s="109"/>
      <c r="AD419" s="109"/>
      <c r="AG419" s="110">
        <f t="shared" si="45"/>
        <v>5</v>
      </c>
      <c r="AH419" s="110">
        <f t="shared" si="46"/>
        <v>5</v>
      </c>
      <c r="AI419" s="110">
        <f t="shared" si="47"/>
        <v>5</v>
      </c>
      <c r="AJ419" s="110">
        <f t="shared" si="48"/>
        <v>5</v>
      </c>
      <c r="AK419" s="110">
        <f t="shared" si="49"/>
        <v>0</v>
      </c>
      <c r="AL419" s="110">
        <f t="shared" si="50"/>
        <v>0</v>
      </c>
      <c r="AM419" s="110">
        <f t="shared" si="51"/>
        <v>0</v>
      </c>
      <c r="AN419" s="110">
        <f t="shared" si="52"/>
        <v>0</v>
      </c>
      <c r="AO419" s="110">
        <f t="shared" si="53"/>
        <v>0</v>
      </c>
      <c r="AP419" s="110">
        <f t="shared" si="54"/>
        <v>0</v>
      </c>
    </row>
    <row r="420" spans="1:42">
      <c r="A420" s="12"/>
      <c r="B420" s="12"/>
      <c r="C420" s="128" t="s">
        <v>157</v>
      </c>
      <c r="D420" s="301" t="str">
        <f t="shared" si="40"/>
        <v/>
      </c>
      <c r="E420" s="302"/>
      <c r="F420" s="302"/>
      <c r="G420" s="91" t="str">
        <f t="shared" si="41"/>
        <v/>
      </c>
      <c r="H420" s="109"/>
      <c r="I420" s="109"/>
      <c r="J420" s="109"/>
      <c r="K420" s="109"/>
      <c r="L420" s="109"/>
      <c r="M420" s="91" t="str">
        <f t="shared" si="42"/>
        <v/>
      </c>
      <c r="N420" s="109"/>
      <c r="O420" s="109"/>
      <c r="P420" s="109"/>
      <c r="Q420" s="109"/>
      <c r="R420" s="109"/>
      <c r="S420" s="91" t="str">
        <f t="shared" si="43"/>
        <v/>
      </c>
      <c r="T420" s="109"/>
      <c r="U420" s="109"/>
      <c r="V420" s="109"/>
      <c r="W420" s="109"/>
      <c r="X420" s="109"/>
      <c r="Y420" s="91" t="str">
        <f t="shared" si="44"/>
        <v/>
      </c>
      <c r="Z420" s="109"/>
      <c r="AA420" s="109"/>
      <c r="AB420" s="109"/>
      <c r="AC420" s="109"/>
      <c r="AD420" s="109"/>
      <c r="AG420" s="110">
        <f t="shared" si="45"/>
        <v>5</v>
      </c>
      <c r="AH420" s="110">
        <f t="shared" si="46"/>
        <v>5</v>
      </c>
      <c r="AI420" s="110">
        <f t="shared" si="47"/>
        <v>5</v>
      </c>
      <c r="AJ420" s="110">
        <f t="shared" si="48"/>
        <v>5</v>
      </c>
      <c r="AK420" s="110">
        <f t="shared" si="49"/>
        <v>0</v>
      </c>
      <c r="AL420" s="110">
        <f t="shared" si="50"/>
        <v>0</v>
      </c>
      <c r="AM420" s="110">
        <f t="shared" si="51"/>
        <v>0</v>
      </c>
      <c r="AN420" s="110">
        <f t="shared" si="52"/>
        <v>0</v>
      </c>
      <c r="AO420" s="110">
        <f t="shared" si="53"/>
        <v>0</v>
      </c>
      <c r="AP420" s="110">
        <f t="shared" si="54"/>
        <v>0</v>
      </c>
    </row>
    <row r="421" spans="1:42">
      <c r="A421" s="12"/>
      <c r="B421" s="12"/>
      <c r="C421" s="128" t="s">
        <v>158</v>
      </c>
      <c r="D421" s="301" t="str">
        <f t="shared" si="40"/>
        <v/>
      </c>
      <c r="E421" s="302"/>
      <c r="F421" s="302"/>
      <c r="G421" s="91" t="str">
        <f t="shared" si="41"/>
        <v/>
      </c>
      <c r="H421" s="109"/>
      <c r="I421" s="109"/>
      <c r="J421" s="109"/>
      <c r="K421" s="109"/>
      <c r="L421" s="109"/>
      <c r="M421" s="91" t="str">
        <f t="shared" si="42"/>
        <v/>
      </c>
      <c r="N421" s="109"/>
      <c r="O421" s="109"/>
      <c r="P421" s="109"/>
      <c r="Q421" s="109"/>
      <c r="R421" s="109"/>
      <c r="S421" s="91" t="str">
        <f t="shared" si="43"/>
        <v/>
      </c>
      <c r="T421" s="109"/>
      <c r="U421" s="109"/>
      <c r="V421" s="109"/>
      <c r="W421" s="109"/>
      <c r="X421" s="109"/>
      <c r="Y421" s="91" t="str">
        <f t="shared" si="44"/>
        <v/>
      </c>
      <c r="Z421" s="109"/>
      <c r="AA421" s="109"/>
      <c r="AB421" s="109"/>
      <c r="AC421" s="109"/>
      <c r="AD421" s="109"/>
      <c r="AG421" s="110">
        <f t="shared" si="45"/>
        <v>5</v>
      </c>
      <c r="AH421" s="110">
        <f t="shared" si="46"/>
        <v>5</v>
      </c>
      <c r="AI421" s="110">
        <f t="shared" si="47"/>
        <v>5</v>
      </c>
      <c r="AJ421" s="110">
        <f t="shared" si="48"/>
        <v>5</v>
      </c>
      <c r="AK421" s="110">
        <f t="shared" si="49"/>
        <v>0</v>
      </c>
      <c r="AL421" s="110">
        <f t="shared" si="50"/>
        <v>0</v>
      </c>
      <c r="AM421" s="110">
        <f t="shared" si="51"/>
        <v>0</v>
      </c>
      <c r="AN421" s="110">
        <f t="shared" si="52"/>
        <v>0</v>
      </c>
      <c r="AO421" s="110">
        <f t="shared" si="53"/>
        <v>0</v>
      </c>
      <c r="AP421" s="110">
        <f t="shared" si="54"/>
        <v>0</v>
      </c>
    </row>
    <row r="422" spans="1:42">
      <c r="A422" s="12"/>
      <c r="B422" s="12"/>
      <c r="C422" s="121" t="s">
        <v>159</v>
      </c>
      <c r="D422" s="301" t="str">
        <f t="shared" si="40"/>
        <v/>
      </c>
      <c r="E422" s="302"/>
      <c r="F422" s="302"/>
      <c r="G422" s="91" t="str">
        <f t="shared" si="41"/>
        <v/>
      </c>
      <c r="H422" s="109"/>
      <c r="I422" s="109"/>
      <c r="J422" s="109"/>
      <c r="K422" s="109"/>
      <c r="L422" s="109"/>
      <c r="M422" s="91" t="str">
        <f t="shared" si="42"/>
        <v/>
      </c>
      <c r="N422" s="109"/>
      <c r="O422" s="109"/>
      <c r="P422" s="109"/>
      <c r="Q422" s="109"/>
      <c r="R422" s="109"/>
      <c r="S422" s="91" t="str">
        <f t="shared" si="43"/>
        <v/>
      </c>
      <c r="T422" s="109"/>
      <c r="U422" s="109"/>
      <c r="V422" s="109"/>
      <c r="W422" s="109"/>
      <c r="X422" s="109"/>
      <c r="Y422" s="91" t="str">
        <f t="shared" si="44"/>
        <v/>
      </c>
      <c r="Z422" s="109"/>
      <c r="AA422" s="109"/>
      <c r="AB422" s="109"/>
      <c r="AC422" s="109"/>
      <c r="AD422" s="109"/>
      <c r="AG422" s="110">
        <f t="shared" si="45"/>
        <v>5</v>
      </c>
      <c r="AH422" s="110">
        <f t="shared" si="46"/>
        <v>5</v>
      </c>
      <c r="AI422" s="110">
        <f t="shared" si="47"/>
        <v>5</v>
      </c>
      <c r="AJ422" s="110">
        <f t="shared" si="48"/>
        <v>5</v>
      </c>
      <c r="AK422" s="110">
        <f t="shared" si="49"/>
        <v>0</v>
      </c>
      <c r="AL422" s="110">
        <f t="shared" si="50"/>
        <v>0</v>
      </c>
      <c r="AM422" s="110">
        <f t="shared" si="51"/>
        <v>0</v>
      </c>
      <c r="AN422" s="110">
        <f t="shared" si="52"/>
        <v>0</v>
      </c>
      <c r="AO422" s="110">
        <f t="shared" si="53"/>
        <v>0</v>
      </c>
      <c r="AP422" s="110">
        <f t="shared" si="54"/>
        <v>0</v>
      </c>
    </row>
    <row r="423" spans="1:42">
      <c r="A423" s="12"/>
      <c r="B423" s="12"/>
      <c r="C423" s="121" t="s">
        <v>160</v>
      </c>
      <c r="D423" s="301" t="str">
        <f t="shared" si="40"/>
        <v/>
      </c>
      <c r="E423" s="302"/>
      <c r="F423" s="302"/>
      <c r="G423" s="91" t="str">
        <f t="shared" si="41"/>
        <v/>
      </c>
      <c r="H423" s="109"/>
      <c r="I423" s="109"/>
      <c r="J423" s="109"/>
      <c r="K423" s="109"/>
      <c r="L423" s="109"/>
      <c r="M423" s="91" t="str">
        <f t="shared" si="42"/>
        <v/>
      </c>
      <c r="N423" s="109"/>
      <c r="O423" s="109"/>
      <c r="P423" s="109"/>
      <c r="Q423" s="109"/>
      <c r="R423" s="109"/>
      <c r="S423" s="91" t="str">
        <f t="shared" si="43"/>
        <v/>
      </c>
      <c r="T423" s="109"/>
      <c r="U423" s="109"/>
      <c r="V423" s="109"/>
      <c r="W423" s="109"/>
      <c r="X423" s="109"/>
      <c r="Y423" s="91" t="str">
        <f t="shared" si="44"/>
        <v/>
      </c>
      <c r="Z423" s="109"/>
      <c r="AA423" s="109"/>
      <c r="AB423" s="109"/>
      <c r="AC423" s="109"/>
      <c r="AD423" s="109"/>
      <c r="AG423" s="110">
        <f t="shared" si="45"/>
        <v>5</v>
      </c>
      <c r="AH423" s="110">
        <f t="shared" si="46"/>
        <v>5</v>
      </c>
      <c r="AI423" s="110">
        <f t="shared" si="47"/>
        <v>5</v>
      </c>
      <c r="AJ423" s="110">
        <f t="shared" si="48"/>
        <v>5</v>
      </c>
      <c r="AK423" s="110">
        <f t="shared" si="49"/>
        <v>0</v>
      </c>
      <c r="AL423" s="110">
        <f t="shared" si="50"/>
        <v>0</v>
      </c>
      <c r="AM423" s="110">
        <f t="shared" si="51"/>
        <v>0</v>
      </c>
      <c r="AN423" s="110">
        <f t="shared" si="52"/>
        <v>0</v>
      </c>
      <c r="AO423" s="110">
        <f t="shared" si="53"/>
        <v>0</v>
      </c>
      <c r="AP423" s="110">
        <f t="shared" si="54"/>
        <v>0</v>
      </c>
    </row>
    <row r="424" spans="1:42">
      <c r="A424" s="12"/>
      <c r="B424" s="12"/>
      <c r="C424" s="121" t="s">
        <v>161</v>
      </c>
      <c r="D424" s="301" t="str">
        <f t="shared" si="40"/>
        <v/>
      </c>
      <c r="E424" s="302"/>
      <c r="F424" s="302"/>
      <c r="G424" s="91" t="str">
        <f t="shared" si="41"/>
        <v/>
      </c>
      <c r="H424" s="109"/>
      <c r="I424" s="109"/>
      <c r="J424" s="109"/>
      <c r="K424" s="109"/>
      <c r="L424" s="109"/>
      <c r="M424" s="91" t="str">
        <f t="shared" si="42"/>
        <v/>
      </c>
      <c r="N424" s="109"/>
      <c r="O424" s="109"/>
      <c r="P424" s="109"/>
      <c r="Q424" s="109"/>
      <c r="R424" s="109"/>
      <c r="S424" s="91" t="str">
        <f t="shared" si="43"/>
        <v/>
      </c>
      <c r="T424" s="109"/>
      <c r="U424" s="109"/>
      <c r="V424" s="109"/>
      <c r="W424" s="109"/>
      <c r="X424" s="109"/>
      <c r="Y424" s="91" t="str">
        <f t="shared" si="44"/>
        <v/>
      </c>
      <c r="Z424" s="109"/>
      <c r="AA424" s="109"/>
      <c r="AB424" s="109"/>
      <c r="AC424" s="109"/>
      <c r="AD424" s="109"/>
      <c r="AG424" s="110">
        <f t="shared" si="45"/>
        <v>5</v>
      </c>
      <c r="AH424" s="110">
        <f t="shared" si="46"/>
        <v>5</v>
      </c>
      <c r="AI424" s="110">
        <f t="shared" si="47"/>
        <v>5</v>
      </c>
      <c r="AJ424" s="110">
        <f t="shared" si="48"/>
        <v>5</v>
      </c>
      <c r="AK424" s="110">
        <f t="shared" si="49"/>
        <v>0</v>
      </c>
      <c r="AL424" s="110">
        <f t="shared" si="50"/>
        <v>0</v>
      </c>
      <c r="AM424" s="110">
        <f t="shared" si="51"/>
        <v>0</v>
      </c>
      <c r="AN424" s="110">
        <f t="shared" si="52"/>
        <v>0</v>
      </c>
      <c r="AO424" s="110">
        <f t="shared" si="53"/>
        <v>0</v>
      </c>
      <c r="AP424" s="110">
        <f t="shared" si="54"/>
        <v>0</v>
      </c>
    </row>
    <row r="425" spans="1:42">
      <c r="A425" s="12"/>
      <c r="B425" s="12"/>
      <c r="C425" s="121" t="s">
        <v>162</v>
      </c>
      <c r="D425" s="301" t="str">
        <f t="shared" si="40"/>
        <v/>
      </c>
      <c r="E425" s="302"/>
      <c r="F425" s="302"/>
      <c r="G425" s="91" t="str">
        <f t="shared" si="41"/>
        <v/>
      </c>
      <c r="H425" s="109"/>
      <c r="I425" s="109"/>
      <c r="J425" s="109"/>
      <c r="K425" s="109"/>
      <c r="L425" s="109"/>
      <c r="M425" s="91" t="str">
        <f t="shared" si="42"/>
        <v/>
      </c>
      <c r="N425" s="109"/>
      <c r="O425" s="109"/>
      <c r="P425" s="109"/>
      <c r="Q425" s="109"/>
      <c r="R425" s="109"/>
      <c r="S425" s="91" t="str">
        <f t="shared" si="43"/>
        <v/>
      </c>
      <c r="T425" s="109"/>
      <c r="U425" s="109"/>
      <c r="V425" s="109"/>
      <c r="W425" s="109"/>
      <c r="X425" s="109"/>
      <c r="Y425" s="91" t="str">
        <f t="shared" si="44"/>
        <v/>
      </c>
      <c r="Z425" s="109"/>
      <c r="AA425" s="109"/>
      <c r="AB425" s="109"/>
      <c r="AC425" s="109"/>
      <c r="AD425" s="109"/>
      <c r="AG425" s="110">
        <f t="shared" si="45"/>
        <v>5</v>
      </c>
      <c r="AH425" s="110">
        <f t="shared" si="46"/>
        <v>5</v>
      </c>
      <c r="AI425" s="110">
        <f t="shared" si="47"/>
        <v>5</v>
      </c>
      <c r="AJ425" s="110">
        <f t="shared" si="48"/>
        <v>5</v>
      </c>
      <c r="AK425" s="110">
        <f t="shared" si="49"/>
        <v>0</v>
      </c>
      <c r="AL425" s="110">
        <f t="shared" si="50"/>
        <v>0</v>
      </c>
      <c r="AM425" s="110">
        <f t="shared" si="51"/>
        <v>0</v>
      </c>
      <c r="AN425" s="110">
        <f t="shared" si="52"/>
        <v>0</v>
      </c>
      <c r="AO425" s="110">
        <f t="shared" si="53"/>
        <v>0</v>
      </c>
      <c r="AP425" s="110">
        <f t="shared" si="54"/>
        <v>0</v>
      </c>
    </row>
    <row r="426" spans="1:42">
      <c r="A426" s="12"/>
      <c r="B426" s="12"/>
      <c r="C426" s="121" t="s">
        <v>163</v>
      </c>
      <c r="D426" s="301" t="str">
        <f t="shared" si="40"/>
        <v/>
      </c>
      <c r="E426" s="302"/>
      <c r="F426" s="302"/>
      <c r="G426" s="91" t="str">
        <f t="shared" si="41"/>
        <v/>
      </c>
      <c r="H426" s="109"/>
      <c r="I426" s="109"/>
      <c r="J426" s="109"/>
      <c r="K426" s="109"/>
      <c r="L426" s="109"/>
      <c r="M426" s="91" t="str">
        <f t="shared" si="42"/>
        <v/>
      </c>
      <c r="N426" s="109"/>
      <c r="O426" s="109"/>
      <c r="P426" s="109"/>
      <c r="Q426" s="109"/>
      <c r="R426" s="109"/>
      <c r="S426" s="91" t="str">
        <f t="shared" si="43"/>
        <v/>
      </c>
      <c r="T426" s="109"/>
      <c r="U426" s="109"/>
      <c r="V426" s="109"/>
      <c r="W426" s="109"/>
      <c r="X426" s="109"/>
      <c r="Y426" s="91" t="str">
        <f t="shared" si="44"/>
        <v/>
      </c>
      <c r="Z426" s="109"/>
      <c r="AA426" s="109"/>
      <c r="AB426" s="109"/>
      <c r="AC426" s="109"/>
      <c r="AD426" s="109"/>
      <c r="AG426" s="110">
        <f t="shared" si="45"/>
        <v>5</v>
      </c>
      <c r="AH426" s="110">
        <f t="shared" si="46"/>
        <v>5</v>
      </c>
      <c r="AI426" s="110">
        <f t="shared" si="47"/>
        <v>5</v>
      </c>
      <c r="AJ426" s="110">
        <f t="shared" si="48"/>
        <v>5</v>
      </c>
      <c r="AK426" s="110">
        <f t="shared" si="49"/>
        <v>0</v>
      </c>
      <c r="AL426" s="110">
        <f t="shared" si="50"/>
        <v>0</v>
      </c>
      <c r="AM426" s="110">
        <f t="shared" si="51"/>
        <v>0</v>
      </c>
      <c r="AN426" s="110">
        <f t="shared" si="52"/>
        <v>0</v>
      </c>
      <c r="AO426" s="110">
        <f t="shared" si="53"/>
        <v>0</v>
      </c>
      <c r="AP426" s="110">
        <f t="shared" si="54"/>
        <v>0</v>
      </c>
    </row>
    <row r="427" spans="1:42">
      <c r="A427" s="12"/>
      <c r="B427" s="12"/>
      <c r="C427" s="121" t="s">
        <v>164</v>
      </c>
      <c r="D427" s="301" t="str">
        <f t="shared" si="40"/>
        <v/>
      </c>
      <c r="E427" s="302"/>
      <c r="F427" s="302"/>
      <c r="G427" s="91" t="str">
        <f t="shared" si="41"/>
        <v/>
      </c>
      <c r="H427" s="109"/>
      <c r="I427" s="109"/>
      <c r="J427" s="109"/>
      <c r="K427" s="109"/>
      <c r="L427" s="109"/>
      <c r="M427" s="91" t="str">
        <f t="shared" si="42"/>
        <v/>
      </c>
      <c r="N427" s="109"/>
      <c r="O427" s="109"/>
      <c r="P427" s="109"/>
      <c r="Q427" s="109"/>
      <c r="R427" s="109"/>
      <c r="S427" s="91" t="str">
        <f t="shared" si="43"/>
        <v/>
      </c>
      <c r="T427" s="109"/>
      <c r="U427" s="109"/>
      <c r="V427" s="109"/>
      <c r="W427" s="109"/>
      <c r="X427" s="109"/>
      <c r="Y427" s="91" t="str">
        <f t="shared" si="44"/>
        <v/>
      </c>
      <c r="Z427" s="109"/>
      <c r="AA427" s="109"/>
      <c r="AB427" s="109"/>
      <c r="AC427" s="109"/>
      <c r="AD427" s="109"/>
      <c r="AG427" s="110">
        <f t="shared" si="45"/>
        <v>5</v>
      </c>
      <c r="AH427" s="110">
        <f t="shared" si="46"/>
        <v>5</v>
      </c>
      <c r="AI427" s="110">
        <f t="shared" si="47"/>
        <v>5</v>
      </c>
      <c r="AJ427" s="110">
        <f t="shared" si="48"/>
        <v>5</v>
      </c>
      <c r="AK427" s="110">
        <f t="shared" si="49"/>
        <v>0</v>
      </c>
      <c r="AL427" s="110">
        <f t="shared" si="50"/>
        <v>0</v>
      </c>
      <c r="AM427" s="110">
        <f t="shared" si="51"/>
        <v>0</v>
      </c>
      <c r="AN427" s="110">
        <f t="shared" si="52"/>
        <v>0</v>
      </c>
      <c r="AO427" s="110">
        <f t="shared" si="53"/>
        <v>0</v>
      </c>
      <c r="AP427" s="110">
        <f t="shared" si="54"/>
        <v>0</v>
      </c>
    </row>
    <row r="428" spans="1:42">
      <c r="A428" s="12"/>
      <c r="B428" s="12"/>
      <c r="C428" s="121" t="s">
        <v>165</v>
      </c>
      <c r="D428" s="301" t="str">
        <f t="shared" si="40"/>
        <v/>
      </c>
      <c r="E428" s="302"/>
      <c r="F428" s="302"/>
      <c r="G428" s="91" t="str">
        <f t="shared" si="41"/>
        <v/>
      </c>
      <c r="H428" s="109"/>
      <c r="I428" s="109"/>
      <c r="J428" s="109"/>
      <c r="K428" s="109"/>
      <c r="L428" s="109"/>
      <c r="M428" s="91" t="str">
        <f t="shared" si="42"/>
        <v/>
      </c>
      <c r="N428" s="109"/>
      <c r="O428" s="109"/>
      <c r="P428" s="109"/>
      <c r="Q428" s="109"/>
      <c r="R428" s="109"/>
      <c r="S428" s="91" t="str">
        <f t="shared" si="43"/>
        <v/>
      </c>
      <c r="T428" s="109"/>
      <c r="U428" s="109"/>
      <c r="V428" s="109"/>
      <c r="W428" s="109"/>
      <c r="X428" s="109"/>
      <c r="Y428" s="91" t="str">
        <f t="shared" si="44"/>
        <v/>
      </c>
      <c r="Z428" s="109"/>
      <c r="AA428" s="109"/>
      <c r="AB428" s="109"/>
      <c r="AC428" s="109"/>
      <c r="AD428" s="109"/>
      <c r="AG428" s="110">
        <f t="shared" si="45"/>
        <v>5</v>
      </c>
      <c r="AH428" s="110">
        <f t="shared" si="46"/>
        <v>5</v>
      </c>
      <c r="AI428" s="110">
        <f t="shared" si="47"/>
        <v>5</v>
      </c>
      <c r="AJ428" s="110">
        <f t="shared" si="48"/>
        <v>5</v>
      </c>
      <c r="AK428" s="110">
        <f t="shared" si="49"/>
        <v>0</v>
      </c>
      <c r="AL428" s="110">
        <f t="shared" si="50"/>
        <v>0</v>
      </c>
      <c r="AM428" s="110">
        <f t="shared" si="51"/>
        <v>0</v>
      </c>
      <c r="AN428" s="110">
        <f t="shared" si="52"/>
        <v>0</v>
      </c>
      <c r="AO428" s="110">
        <f t="shared" si="53"/>
        <v>0</v>
      </c>
      <c r="AP428" s="110">
        <f t="shared" si="54"/>
        <v>0</v>
      </c>
    </row>
    <row r="429" spans="1:42">
      <c r="A429" s="12"/>
      <c r="B429" s="12"/>
      <c r="C429" s="121" t="s">
        <v>166</v>
      </c>
      <c r="D429" s="301" t="str">
        <f t="shared" si="40"/>
        <v/>
      </c>
      <c r="E429" s="302"/>
      <c r="F429" s="302"/>
      <c r="G429" s="91" t="str">
        <f t="shared" si="41"/>
        <v/>
      </c>
      <c r="H429" s="109"/>
      <c r="I429" s="109"/>
      <c r="J429" s="109"/>
      <c r="K429" s="109"/>
      <c r="L429" s="109"/>
      <c r="M429" s="91" t="str">
        <f t="shared" si="42"/>
        <v/>
      </c>
      <c r="N429" s="109"/>
      <c r="O429" s="109"/>
      <c r="P429" s="109"/>
      <c r="Q429" s="109"/>
      <c r="R429" s="109"/>
      <c r="S429" s="91" t="str">
        <f t="shared" si="43"/>
        <v/>
      </c>
      <c r="T429" s="109"/>
      <c r="U429" s="109"/>
      <c r="V429" s="109"/>
      <c r="W429" s="109"/>
      <c r="X429" s="109"/>
      <c r="Y429" s="91" t="str">
        <f t="shared" si="44"/>
        <v/>
      </c>
      <c r="Z429" s="109"/>
      <c r="AA429" s="109"/>
      <c r="AB429" s="109"/>
      <c r="AC429" s="109"/>
      <c r="AD429" s="109"/>
      <c r="AG429" s="110">
        <f t="shared" si="45"/>
        <v>5</v>
      </c>
      <c r="AH429" s="110">
        <f t="shared" si="46"/>
        <v>5</v>
      </c>
      <c r="AI429" s="110">
        <f t="shared" si="47"/>
        <v>5</v>
      </c>
      <c r="AJ429" s="110">
        <f t="shared" si="48"/>
        <v>5</v>
      </c>
      <c r="AK429" s="110">
        <f t="shared" si="49"/>
        <v>0</v>
      </c>
      <c r="AL429" s="110">
        <f t="shared" si="50"/>
        <v>0</v>
      </c>
      <c r="AM429" s="110">
        <f t="shared" si="51"/>
        <v>0</v>
      </c>
      <c r="AN429" s="110">
        <f t="shared" si="52"/>
        <v>0</v>
      </c>
      <c r="AO429" s="110">
        <f t="shared" si="53"/>
        <v>0</v>
      </c>
      <c r="AP429" s="110">
        <f t="shared" si="54"/>
        <v>0</v>
      </c>
    </row>
    <row r="430" spans="1:42">
      <c r="A430" s="12"/>
      <c r="B430" s="12"/>
      <c r="C430" s="121" t="s">
        <v>167</v>
      </c>
      <c r="D430" s="301" t="str">
        <f t="shared" si="40"/>
        <v/>
      </c>
      <c r="E430" s="302"/>
      <c r="F430" s="302"/>
      <c r="G430" s="91" t="str">
        <f t="shared" si="41"/>
        <v/>
      </c>
      <c r="H430" s="109"/>
      <c r="I430" s="109"/>
      <c r="J430" s="109"/>
      <c r="K430" s="109"/>
      <c r="L430" s="109"/>
      <c r="M430" s="91" t="str">
        <f t="shared" si="42"/>
        <v/>
      </c>
      <c r="N430" s="109"/>
      <c r="O430" s="109"/>
      <c r="P430" s="109"/>
      <c r="Q430" s="109"/>
      <c r="R430" s="109"/>
      <c r="S430" s="91" t="str">
        <f t="shared" si="43"/>
        <v/>
      </c>
      <c r="T430" s="109"/>
      <c r="U430" s="109"/>
      <c r="V430" s="109"/>
      <c r="W430" s="109"/>
      <c r="X430" s="109"/>
      <c r="Y430" s="91" t="str">
        <f t="shared" si="44"/>
        <v/>
      </c>
      <c r="Z430" s="109"/>
      <c r="AA430" s="109"/>
      <c r="AB430" s="109"/>
      <c r="AC430" s="109"/>
      <c r="AD430" s="109"/>
      <c r="AG430" s="110">
        <f t="shared" si="45"/>
        <v>5</v>
      </c>
      <c r="AH430" s="110">
        <f t="shared" si="46"/>
        <v>5</v>
      </c>
      <c r="AI430" s="110">
        <f t="shared" si="47"/>
        <v>5</v>
      </c>
      <c r="AJ430" s="110">
        <f t="shared" si="48"/>
        <v>5</v>
      </c>
      <c r="AK430" s="110">
        <f t="shared" si="49"/>
        <v>0</v>
      </c>
      <c r="AL430" s="110">
        <f t="shared" si="50"/>
        <v>0</v>
      </c>
      <c r="AM430" s="110">
        <f t="shared" si="51"/>
        <v>0</v>
      </c>
      <c r="AN430" s="110">
        <f t="shared" si="52"/>
        <v>0</v>
      </c>
      <c r="AO430" s="110">
        <f t="shared" si="53"/>
        <v>0</v>
      </c>
      <c r="AP430" s="110">
        <f t="shared" si="54"/>
        <v>0</v>
      </c>
    </row>
    <row r="431" spans="1:42">
      <c r="A431" s="12"/>
      <c r="B431" s="12"/>
      <c r="C431" s="121" t="s">
        <v>168</v>
      </c>
      <c r="D431" s="301" t="str">
        <f t="shared" si="40"/>
        <v/>
      </c>
      <c r="E431" s="302"/>
      <c r="F431" s="302"/>
      <c r="G431" s="91" t="str">
        <f t="shared" si="41"/>
        <v/>
      </c>
      <c r="H431" s="109"/>
      <c r="I431" s="109"/>
      <c r="J431" s="109"/>
      <c r="K431" s="109"/>
      <c r="L431" s="109"/>
      <c r="M431" s="91" t="str">
        <f t="shared" si="42"/>
        <v/>
      </c>
      <c r="N431" s="109"/>
      <c r="O431" s="109"/>
      <c r="P431" s="109"/>
      <c r="Q431" s="109"/>
      <c r="R431" s="109"/>
      <c r="S431" s="91" t="str">
        <f t="shared" si="43"/>
        <v/>
      </c>
      <c r="T431" s="109"/>
      <c r="U431" s="109"/>
      <c r="V431" s="109"/>
      <c r="W431" s="109"/>
      <c r="X431" s="109"/>
      <c r="Y431" s="91" t="str">
        <f t="shared" si="44"/>
        <v/>
      </c>
      <c r="Z431" s="109"/>
      <c r="AA431" s="109"/>
      <c r="AB431" s="109"/>
      <c r="AC431" s="109"/>
      <c r="AD431" s="109"/>
      <c r="AG431" s="110">
        <f t="shared" si="45"/>
        <v>5</v>
      </c>
      <c r="AH431" s="110">
        <f t="shared" si="46"/>
        <v>5</v>
      </c>
      <c r="AI431" s="110">
        <f t="shared" si="47"/>
        <v>5</v>
      </c>
      <c r="AJ431" s="110">
        <f t="shared" si="48"/>
        <v>5</v>
      </c>
      <c r="AK431" s="110">
        <f t="shared" si="49"/>
        <v>0</v>
      </c>
      <c r="AL431" s="110">
        <f t="shared" si="50"/>
        <v>0</v>
      </c>
      <c r="AM431" s="110">
        <f t="shared" si="51"/>
        <v>0</v>
      </c>
      <c r="AN431" s="110">
        <f t="shared" si="52"/>
        <v>0</v>
      </c>
      <c r="AO431" s="110">
        <f t="shared" si="53"/>
        <v>0</v>
      </c>
      <c r="AP431" s="110">
        <f t="shared" si="54"/>
        <v>0</v>
      </c>
    </row>
    <row r="432" spans="1:42">
      <c r="A432" s="12"/>
      <c r="B432" s="12"/>
      <c r="C432" s="121" t="s">
        <v>169</v>
      </c>
      <c r="D432" s="301" t="str">
        <f t="shared" si="40"/>
        <v/>
      </c>
      <c r="E432" s="302"/>
      <c r="F432" s="302"/>
      <c r="G432" s="91" t="str">
        <f t="shared" si="41"/>
        <v/>
      </c>
      <c r="H432" s="109"/>
      <c r="I432" s="109"/>
      <c r="J432" s="109"/>
      <c r="K432" s="109"/>
      <c r="L432" s="109"/>
      <c r="M432" s="91" t="str">
        <f t="shared" si="42"/>
        <v/>
      </c>
      <c r="N432" s="109"/>
      <c r="O432" s="109"/>
      <c r="P432" s="109"/>
      <c r="Q432" s="109"/>
      <c r="R432" s="109"/>
      <c r="S432" s="91" t="str">
        <f t="shared" si="43"/>
        <v/>
      </c>
      <c r="T432" s="109"/>
      <c r="U432" s="109"/>
      <c r="V432" s="109"/>
      <c r="W432" s="109"/>
      <c r="X432" s="109"/>
      <c r="Y432" s="91" t="str">
        <f t="shared" si="44"/>
        <v/>
      </c>
      <c r="Z432" s="109"/>
      <c r="AA432" s="109"/>
      <c r="AB432" s="109"/>
      <c r="AC432" s="109"/>
      <c r="AD432" s="109"/>
      <c r="AG432" s="110">
        <f t="shared" si="45"/>
        <v>5</v>
      </c>
      <c r="AH432" s="110">
        <f t="shared" si="46"/>
        <v>5</v>
      </c>
      <c r="AI432" s="110">
        <f t="shared" si="47"/>
        <v>5</v>
      </c>
      <c r="AJ432" s="110">
        <f t="shared" si="48"/>
        <v>5</v>
      </c>
      <c r="AK432" s="110">
        <f t="shared" si="49"/>
        <v>0</v>
      </c>
      <c r="AL432" s="110">
        <f t="shared" si="50"/>
        <v>0</v>
      </c>
      <c r="AM432" s="110">
        <f t="shared" si="51"/>
        <v>0</v>
      </c>
      <c r="AN432" s="110">
        <f t="shared" si="52"/>
        <v>0</v>
      </c>
      <c r="AO432" s="110">
        <f t="shared" si="53"/>
        <v>0</v>
      </c>
      <c r="AP432" s="110">
        <f t="shared" si="54"/>
        <v>0</v>
      </c>
    </row>
    <row r="433" spans="1:42">
      <c r="A433" s="12"/>
      <c r="B433" s="12"/>
      <c r="C433" s="121" t="s">
        <v>170</v>
      </c>
      <c r="D433" s="301" t="str">
        <f t="shared" si="40"/>
        <v/>
      </c>
      <c r="E433" s="302"/>
      <c r="F433" s="302"/>
      <c r="G433" s="91" t="str">
        <f t="shared" si="41"/>
        <v/>
      </c>
      <c r="H433" s="109"/>
      <c r="I433" s="109"/>
      <c r="J433" s="109"/>
      <c r="K433" s="109"/>
      <c r="L433" s="109"/>
      <c r="M433" s="91" t="str">
        <f t="shared" si="42"/>
        <v/>
      </c>
      <c r="N433" s="109"/>
      <c r="O433" s="109"/>
      <c r="P433" s="109"/>
      <c r="Q433" s="109"/>
      <c r="R433" s="109"/>
      <c r="S433" s="91" t="str">
        <f t="shared" si="43"/>
        <v/>
      </c>
      <c r="T433" s="109"/>
      <c r="U433" s="109"/>
      <c r="V433" s="109"/>
      <c r="W433" s="109"/>
      <c r="X433" s="109"/>
      <c r="Y433" s="91" t="str">
        <f t="shared" si="44"/>
        <v/>
      </c>
      <c r="Z433" s="109"/>
      <c r="AA433" s="109"/>
      <c r="AB433" s="109"/>
      <c r="AC433" s="109"/>
      <c r="AD433" s="109"/>
      <c r="AG433" s="110">
        <f t="shared" si="45"/>
        <v>5</v>
      </c>
      <c r="AH433" s="110">
        <f t="shared" si="46"/>
        <v>5</v>
      </c>
      <c r="AI433" s="110">
        <f t="shared" si="47"/>
        <v>5</v>
      </c>
      <c r="AJ433" s="110">
        <f t="shared" si="48"/>
        <v>5</v>
      </c>
      <c r="AK433" s="110">
        <f t="shared" si="49"/>
        <v>0</v>
      </c>
      <c r="AL433" s="110">
        <f t="shared" si="50"/>
        <v>0</v>
      </c>
      <c r="AM433" s="110">
        <f t="shared" si="51"/>
        <v>0</v>
      </c>
      <c r="AN433" s="110">
        <f t="shared" si="52"/>
        <v>0</v>
      </c>
      <c r="AO433" s="110">
        <f t="shared" si="53"/>
        <v>0</v>
      </c>
      <c r="AP433" s="110">
        <f t="shared" si="54"/>
        <v>0</v>
      </c>
    </row>
    <row r="434" spans="1:42">
      <c r="A434" s="12"/>
      <c r="B434" s="12"/>
      <c r="C434" s="121" t="s">
        <v>171</v>
      </c>
      <c r="D434" s="301" t="str">
        <f t="shared" si="40"/>
        <v/>
      </c>
      <c r="E434" s="302"/>
      <c r="F434" s="302"/>
      <c r="G434" s="91" t="str">
        <f t="shared" si="41"/>
        <v/>
      </c>
      <c r="H434" s="109"/>
      <c r="I434" s="109"/>
      <c r="J434" s="109"/>
      <c r="K434" s="109"/>
      <c r="L434" s="109"/>
      <c r="M434" s="91" t="str">
        <f t="shared" si="42"/>
        <v/>
      </c>
      <c r="N434" s="109"/>
      <c r="O434" s="109"/>
      <c r="P434" s="109"/>
      <c r="Q434" s="109"/>
      <c r="R434" s="109"/>
      <c r="S434" s="91" t="str">
        <f t="shared" si="43"/>
        <v/>
      </c>
      <c r="T434" s="109"/>
      <c r="U434" s="109"/>
      <c r="V434" s="109"/>
      <c r="W434" s="109"/>
      <c r="X434" s="109"/>
      <c r="Y434" s="91" t="str">
        <f t="shared" si="44"/>
        <v/>
      </c>
      <c r="Z434" s="109"/>
      <c r="AA434" s="109"/>
      <c r="AB434" s="109"/>
      <c r="AC434" s="109"/>
      <c r="AD434" s="109"/>
      <c r="AG434" s="110">
        <f t="shared" si="45"/>
        <v>5</v>
      </c>
      <c r="AH434" s="110">
        <f t="shared" si="46"/>
        <v>5</v>
      </c>
      <c r="AI434" s="110">
        <f t="shared" si="47"/>
        <v>5</v>
      </c>
      <c r="AJ434" s="110">
        <f t="shared" si="48"/>
        <v>5</v>
      </c>
      <c r="AK434" s="110">
        <f t="shared" si="49"/>
        <v>0</v>
      </c>
      <c r="AL434" s="110">
        <f t="shared" si="50"/>
        <v>0</v>
      </c>
      <c r="AM434" s="110">
        <f t="shared" si="51"/>
        <v>0</v>
      </c>
      <c r="AN434" s="110">
        <f t="shared" si="52"/>
        <v>0</v>
      </c>
      <c r="AO434" s="110">
        <f t="shared" si="53"/>
        <v>0</v>
      </c>
      <c r="AP434" s="110">
        <f t="shared" si="54"/>
        <v>0</v>
      </c>
    </row>
    <row r="435" spans="1:42">
      <c r="A435" s="12"/>
      <c r="B435" s="12"/>
      <c r="C435" s="121" t="s">
        <v>172</v>
      </c>
      <c r="D435" s="301" t="str">
        <f t="shared" si="40"/>
        <v/>
      </c>
      <c r="E435" s="302"/>
      <c r="F435" s="302"/>
      <c r="G435" s="91" t="str">
        <f t="shared" si="41"/>
        <v/>
      </c>
      <c r="H435" s="109"/>
      <c r="I435" s="109"/>
      <c r="J435" s="109"/>
      <c r="K435" s="109"/>
      <c r="L435" s="109"/>
      <c r="M435" s="91" t="str">
        <f t="shared" si="42"/>
        <v/>
      </c>
      <c r="N435" s="109"/>
      <c r="O435" s="109"/>
      <c r="P435" s="109"/>
      <c r="Q435" s="109"/>
      <c r="R435" s="109"/>
      <c r="S435" s="91" t="str">
        <f t="shared" si="43"/>
        <v/>
      </c>
      <c r="T435" s="109"/>
      <c r="U435" s="109"/>
      <c r="V435" s="109"/>
      <c r="W435" s="109"/>
      <c r="X435" s="109"/>
      <c r="Y435" s="91" t="str">
        <f t="shared" si="44"/>
        <v/>
      </c>
      <c r="Z435" s="109"/>
      <c r="AA435" s="109"/>
      <c r="AB435" s="109"/>
      <c r="AC435" s="109"/>
      <c r="AD435" s="109"/>
      <c r="AG435" s="110">
        <f t="shared" si="45"/>
        <v>5</v>
      </c>
      <c r="AH435" s="110">
        <f t="shared" si="46"/>
        <v>5</v>
      </c>
      <c r="AI435" s="110">
        <f t="shared" si="47"/>
        <v>5</v>
      </c>
      <c r="AJ435" s="110">
        <f t="shared" si="48"/>
        <v>5</v>
      </c>
      <c r="AK435" s="110">
        <f t="shared" si="49"/>
        <v>0</v>
      </c>
      <c r="AL435" s="110">
        <f t="shared" si="50"/>
        <v>0</v>
      </c>
      <c r="AM435" s="110">
        <f t="shared" si="51"/>
        <v>0</v>
      </c>
      <c r="AN435" s="110">
        <f t="shared" si="52"/>
        <v>0</v>
      </c>
      <c r="AO435" s="110">
        <f t="shared" si="53"/>
        <v>0</v>
      </c>
      <c r="AP435" s="110">
        <f t="shared" si="54"/>
        <v>0</v>
      </c>
    </row>
    <row r="436" spans="1:42">
      <c r="A436" s="12"/>
      <c r="B436" s="12"/>
      <c r="C436" s="121" t="s">
        <v>173</v>
      </c>
      <c r="D436" s="301" t="str">
        <f t="shared" si="40"/>
        <v/>
      </c>
      <c r="E436" s="302"/>
      <c r="F436" s="302"/>
      <c r="G436" s="91" t="str">
        <f t="shared" si="41"/>
        <v/>
      </c>
      <c r="H436" s="109"/>
      <c r="I436" s="109"/>
      <c r="J436" s="109"/>
      <c r="K436" s="109"/>
      <c r="L436" s="109"/>
      <c r="M436" s="91" t="str">
        <f t="shared" si="42"/>
        <v/>
      </c>
      <c r="N436" s="109"/>
      <c r="O436" s="109"/>
      <c r="P436" s="109"/>
      <c r="Q436" s="109"/>
      <c r="R436" s="109"/>
      <c r="S436" s="91" t="str">
        <f t="shared" si="43"/>
        <v/>
      </c>
      <c r="T436" s="109"/>
      <c r="U436" s="109"/>
      <c r="V436" s="109"/>
      <c r="W436" s="109"/>
      <c r="X436" s="109"/>
      <c r="Y436" s="91" t="str">
        <f t="shared" si="44"/>
        <v/>
      </c>
      <c r="Z436" s="109"/>
      <c r="AA436" s="109"/>
      <c r="AB436" s="109"/>
      <c r="AC436" s="109"/>
      <c r="AD436" s="109"/>
      <c r="AG436" s="110">
        <f t="shared" si="45"/>
        <v>5</v>
      </c>
      <c r="AH436" s="110">
        <f t="shared" si="46"/>
        <v>5</v>
      </c>
      <c r="AI436" s="110">
        <f t="shared" si="47"/>
        <v>5</v>
      </c>
      <c r="AJ436" s="110">
        <f t="shared" si="48"/>
        <v>5</v>
      </c>
      <c r="AK436" s="110">
        <f t="shared" si="49"/>
        <v>0</v>
      </c>
      <c r="AL436" s="110">
        <f t="shared" si="50"/>
        <v>0</v>
      </c>
      <c r="AM436" s="110">
        <f t="shared" si="51"/>
        <v>0</v>
      </c>
      <c r="AN436" s="110">
        <f t="shared" si="52"/>
        <v>0</v>
      </c>
      <c r="AO436" s="110">
        <f t="shared" si="53"/>
        <v>0</v>
      </c>
      <c r="AP436" s="110">
        <f t="shared" si="54"/>
        <v>0</v>
      </c>
    </row>
    <row r="437" spans="1:42">
      <c r="A437" s="12"/>
      <c r="B437" s="12"/>
      <c r="C437" s="121" t="s">
        <v>174</v>
      </c>
      <c r="D437" s="301" t="str">
        <f t="shared" si="40"/>
        <v/>
      </c>
      <c r="E437" s="302"/>
      <c r="F437" s="302"/>
      <c r="G437" s="91" t="str">
        <f t="shared" si="41"/>
        <v/>
      </c>
      <c r="H437" s="109"/>
      <c r="I437" s="109"/>
      <c r="J437" s="109"/>
      <c r="K437" s="109"/>
      <c r="L437" s="109"/>
      <c r="M437" s="91" t="str">
        <f t="shared" si="42"/>
        <v/>
      </c>
      <c r="N437" s="109"/>
      <c r="O437" s="109"/>
      <c r="P437" s="109"/>
      <c r="Q437" s="109"/>
      <c r="R437" s="109"/>
      <c r="S437" s="91" t="str">
        <f t="shared" si="43"/>
        <v/>
      </c>
      <c r="T437" s="109"/>
      <c r="U437" s="109"/>
      <c r="V437" s="109"/>
      <c r="W437" s="109"/>
      <c r="X437" s="109"/>
      <c r="Y437" s="91" t="str">
        <f t="shared" si="44"/>
        <v/>
      </c>
      <c r="Z437" s="109"/>
      <c r="AA437" s="109"/>
      <c r="AB437" s="109"/>
      <c r="AC437" s="109"/>
      <c r="AD437" s="109"/>
      <c r="AG437" s="110">
        <f t="shared" si="45"/>
        <v>5</v>
      </c>
      <c r="AH437" s="110">
        <f t="shared" si="46"/>
        <v>5</v>
      </c>
      <c r="AI437" s="110">
        <f t="shared" si="47"/>
        <v>5</v>
      </c>
      <c r="AJ437" s="110">
        <f t="shared" si="48"/>
        <v>5</v>
      </c>
      <c r="AK437" s="110">
        <f t="shared" si="49"/>
        <v>0</v>
      </c>
      <c r="AL437" s="110">
        <f t="shared" si="50"/>
        <v>0</v>
      </c>
      <c r="AM437" s="110">
        <f t="shared" si="51"/>
        <v>0</v>
      </c>
      <c r="AN437" s="110">
        <f t="shared" si="52"/>
        <v>0</v>
      </c>
      <c r="AO437" s="110">
        <f t="shared" si="53"/>
        <v>0</v>
      </c>
      <c r="AP437" s="110">
        <f t="shared" si="54"/>
        <v>0</v>
      </c>
    </row>
    <row r="438" spans="1:42">
      <c r="A438" s="12"/>
      <c r="B438" s="12"/>
      <c r="C438" s="121" t="s">
        <v>175</v>
      </c>
      <c r="D438" s="301" t="str">
        <f t="shared" si="40"/>
        <v/>
      </c>
      <c r="E438" s="302"/>
      <c r="F438" s="302"/>
      <c r="G438" s="91" t="str">
        <f t="shared" si="41"/>
        <v/>
      </c>
      <c r="H438" s="109"/>
      <c r="I438" s="109"/>
      <c r="J438" s="109"/>
      <c r="K438" s="109"/>
      <c r="L438" s="109"/>
      <c r="M438" s="91" t="str">
        <f t="shared" si="42"/>
        <v/>
      </c>
      <c r="N438" s="109"/>
      <c r="O438" s="109"/>
      <c r="P438" s="109"/>
      <c r="Q438" s="109"/>
      <c r="R438" s="109"/>
      <c r="S438" s="91" t="str">
        <f t="shared" si="43"/>
        <v/>
      </c>
      <c r="T438" s="109"/>
      <c r="U438" s="109"/>
      <c r="V438" s="109"/>
      <c r="W438" s="109"/>
      <c r="X438" s="109"/>
      <c r="Y438" s="91" t="str">
        <f t="shared" si="44"/>
        <v/>
      </c>
      <c r="Z438" s="109"/>
      <c r="AA438" s="109"/>
      <c r="AB438" s="109"/>
      <c r="AC438" s="109"/>
      <c r="AD438" s="109"/>
      <c r="AG438" s="110">
        <f t="shared" si="45"/>
        <v>5</v>
      </c>
      <c r="AH438" s="110">
        <f t="shared" si="46"/>
        <v>5</v>
      </c>
      <c r="AI438" s="110">
        <f t="shared" si="47"/>
        <v>5</v>
      </c>
      <c r="AJ438" s="110">
        <f t="shared" si="48"/>
        <v>5</v>
      </c>
      <c r="AK438" s="110">
        <f t="shared" si="49"/>
        <v>0</v>
      </c>
      <c r="AL438" s="110">
        <f t="shared" si="50"/>
        <v>0</v>
      </c>
      <c r="AM438" s="110">
        <f t="shared" si="51"/>
        <v>0</v>
      </c>
      <c r="AN438" s="110">
        <f t="shared" si="52"/>
        <v>0</v>
      </c>
      <c r="AO438" s="110">
        <f t="shared" si="53"/>
        <v>0</v>
      </c>
      <c r="AP438" s="110">
        <f t="shared" si="54"/>
        <v>0</v>
      </c>
    </row>
    <row r="439" spans="1:42">
      <c r="A439" s="12"/>
      <c r="B439" s="12"/>
      <c r="C439" s="121" t="s">
        <v>176</v>
      </c>
      <c r="D439" s="301" t="str">
        <f t="shared" si="40"/>
        <v/>
      </c>
      <c r="E439" s="302"/>
      <c r="F439" s="302"/>
      <c r="G439" s="91" t="str">
        <f t="shared" si="41"/>
        <v/>
      </c>
      <c r="H439" s="109"/>
      <c r="I439" s="109"/>
      <c r="J439" s="109"/>
      <c r="K439" s="109"/>
      <c r="L439" s="109"/>
      <c r="M439" s="91" t="str">
        <f t="shared" si="42"/>
        <v/>
      </c>
      <c r="N439" s="109"/>
      <c r="O439" s="109"/>
      <c r="P439" s="109"/>
      <c r="Q439" s="109"/>
      <c r="R439" s="109"/>
      <c r="S439" s="91" t="str">
        <f t="shared" si="43"/>
        <v/>
      </c>
      <c r="T439" s="109"/>
      <c r="U439" s="109"/>
      <c r="V439" s="109"/>
      <c r="W439" s="109"/>
      <c r="X439" s="109"/>
      <c r="Y439" s="91" t="str">
        <f t="shared" si="44"/>
        <v/>
      </c>
      <c r="Z439" s="109"/>
      <c r="AA439" s="109"/>
      <c r="AB439" s="109"/>
      <c r="AC439" s="109"/>
      <c r="AD439" s="109"/>
      <c r="AG439" s="110">
        <f t="shared" si="45"/>
        <v>5</v>
      </c>
      <c r="AH439" s="110">
        <f t="shared" si="46"/>
        <v>5</v>
      </c>
      <c r="AI439" s="110">
        <f t="shared" si="47"/>
        <v>5</v>
      </c>
      <c r="AJ439" s="110">
        <f t="shared" si="48"/>
        <v>5</v>
      </c>
      <c r="AK439" s="110">
        <f t="shared" si="49"/>
        <v>0</v>
      </c>
      <c r="AL439" s="110">
        <f t="shared" si="50"/>
        <v>0</v>
      </c>
      <c r="AM439" s="110">
        <f t="shared" si="51"/>
        <v>0</v>
      </c>
      <c r="AN439" s="110">
        <f t="shared" si="52"/>
        <v>0</v>
      </c>
      <c r="AO439" s="110">
        <f t="shared" si="53"/>
        <v>0</v>
      </c>
      <c r="AP439" s="110">
        <f t="shared" si="54"/>
        <v>0</v>
      </c>
    </row>
    <row r="440" spans="1:42">
      <c r="A440" s="12"/>
      <c r="B440" s="12"/>
      <c r="C440" s="121" t="s">
        <v>177</v>
      </c>
      <c r="D440" s="301" t="str">
        <f t="shared" si="40"/>
        <v/>
      </c>
      <c r="E440" s="302"/>
      <c r="F440" s="302"/>
      <c r="G440" s="91" t="str">
        <f t="shared" si="41"/>
        <v/>
      </c>
      <c r="H440" s="109"/>
      <c r="I440" s="109"/>
      <c r="J440" s="109"/>
      <c r="K440" s="109"/>
      <c r="L440" s="109"/>
      <c r="M440" s="91" t="str">
        <f t="shared" si="42"/>
        <v/>
      </c>
      <c r="N440" s="109"/>
      <c r="O440" s="109"/>
      <c r="P440" s="109"/>
      <c r="Q440" s="109"/>
      <c r="R440" s="109"/>
      <c r="S440" s="91" t="str">
        <f t="shared" si="43"/>
        <v/>
      </c>
      <c r="T440" s="109"/>
      <c r="U440" s="109"/>
      <c r="V440" s="109"/>
      <c r="W440" s="109"/>
      <c r="X440" s="109"/>
      <c r="Y440" s="91" t="str">
        <f t="shared" si="44"/>
        <v/>
      </c>
      <c r="Z440" s="109"/>
      <c r="AA440" s="109"/>
      <c r="AB440" s="109"/>
      <c r="AC440" s="109"/>
      <c r="AD440" s="109"/>
      <c r="AG440" s="110">
        <f t="shared" si="45"/>
        <v>5</v>
      </c>
      <c r="AH440" s="110">
        <f t="shared" si="46"/>
        <v>5</v>
      </c>
      <c r="AI440" s="110">
        <f t="shared" si="47"/>
        <v>5</v>
      </c>
      <c r="AJ440" s="110">
        <f t="shared" si="48"/>
        <v>5</v>
      </c>
      <c r="AK440" s="110">
        <f t="shared" si="49"/>
        <v>0</v>
      </c>
      <c r="AL440" s="110">
        <f t="shared" si="50"/>
        <v>0</v>
      </c>
      <c r="AM440" s="110">
        <f t="shared" si="51"/>
        <v>0</v>
      </c>
      <c r="AN440" s="110">
        <f t="shared" si="52"/>
        <v>0</v>
      </c>
      <c r="AO440" s="110">
        <f t="shared" si="53"/>
        <v>0</v>
      </c>
      <c r="AP440" s="110">
        <f t="shared" si="54"/>
        <v>0</v>
      </c>
    </row>
    <row r="441" spans="1:42">
      <c r="A441" s="12"/>
      <c r="B441" s="12"/>
      <c r="C441" s="121" t="s">
        <v>178</v>
      </c>
      <c r="D441" s="301" t="str">
        <f t="shared" si="40"/>
        <v/>
      </c>
      <c r="E441" s="302"/>
      <c r="F441" s="302"/>
      <c r="G441" s="91" t="str">
        <f t="shared" si="41"/>
        <v/>
      </c>
      <c r="H441" s="109"/>
      <c r="I441" s="109"/>
      <c r="J441" s="109"/>
      <c r="K441" s="109"/>
      <c r="L441" s="109"/>
      <c r="M441" s="91" t="str">
        <f t="shared" si="42"/>
        <v/>
      </c>
      <c r="N441" s="109"/>
      <c r="O441" s="109"/>
      <c r="P441" s="109"/>
      <c r="Q441" s="109"/>
      <c r="R441" s="109"/>
      <c r="S441" s="91" t="str">
        <f t="shared" si="43"/>
        <v/>
      </c>
      <c r="T441" s="109"/>
      <c r="U441" s="109"/>
      <c r="V441" s="109"/>
      <c r="W441" s="109"/>
      <c r="X441" s="109"/>
      <c r="Y441" s="91" t="str">
        <f t="shared" si="44"/>
        <v/>
      </c>
      <c r="Z441" s="109"/>
      <c r="AA441" s="109"/>
      <c r="AB441" s="109"/>
      <c r="AC441" s="109"/>
      <c r="AD441" s="109"/>
      <c r="AG441" s="110">
        <f t="shared" si="45"/>
        <v>5</v>
      </c>
      <c r="AH441" s="110">
        <f t="shared" si="46"/>
        <v>5</v>
      </c>
      <c r="AI441" s="110">
        <f t="shared" si="47"/>
        <v>5</v>
      </c>
      <c r="AJ441" s="110">
        <f t="shared" si="48"/>
        <v>5</v>
      </c>
      <c r="AK441" s="110">
        <f t="shared" si="49"/>
        <v>0</v>
      </c>
      <c r="AL441" s="110">
        <f t="shared" si="50"/>
        <v>0</v>
      </c>
      <c r="AM441" s="110">
        <f t="shared" si="51"/>
        <v>0</v>
      </c>
      <c r="AN441" s="110">
        <f t="shared" si="52"/>
        <v>0</v>
      </c>
      <c r="AO441" s="110">
        <f t="shared" si="53"/>
        <v>0</v>
      </c>
      <c r="AP441" s="110">
        <f t="shared" si="54"/>
        <v>0</v>
      </c>
    </row>
    <row r="442" spans="1:42">
      <c r="A442" s="12"/>
      <c r="B442" s="12"/>
      <c r="C442" s="121" t="s">
        <v>179</v>
      </c>
      <c r="D442" s="301" t="str">
        <f t="shared" si="40"/>
        <v/>
      </c>
      <c r="E442" s="302"/>
      <c r="F442" s="302"/>
      <c r="G442" s="91" t="str">
        <f t="shared" si="41"/>
        <v/>
      </c>
      <c r="H442" s="109"/>
      <c r="I442" s="109"/>
      <c r="J442" s="109"/>
      <c r="K442" s="109"/>
      <c r="L442" s="109"/>
      <c r="M442" s="91" t="str">
        <f t="shared" si="42"/>
        <v/>
      </c>
      <c r="N442" s="109"/>
      <c r="O442" s="109"/>
      <c r="P442" s="109"/>
      <c r="Q442" s="109"/>
      <c r="R442" s="109"/>
      <c r="S442" s="91" t="str">
        <f t="shared" si="43"/>
        <v/>
      </c>
      <c r="T442" s="109"/>
      <c r="U442" s="109"/>
      <c r="V442" s="109"/>
      <c r="W442" s="109"/>
      <c r="X442" s="109"/>
      <c r="Y442" s="91" t="str">
        <f t="shared" si="44"/>
        <v/>
      </c>
      <c r="Z442" s="109"/>
      <c r="AA442" s="109"/>
      <c r="AB442" s="109"/>
      <c r="AC442" s="109"/>
      <c r="AD442" s="109"/>
      <c r="AG442" s="110">
        <f t="shared" si="45"/>
        <v>5</v>
      </c>
      <c r="AH442" s="110">
        <f t="shared" si="46"/>
        <v>5</v>
      </c>
      <c r="AI442" s="110">
        <f t="shared" si="47"/>
        <v>5</v>
      </c>
      <c r="AJ442" s="110">
        <f t="shared" si="48"/>
        <v>5</v>
      </c>
      <c r="AK442" s="110">
        <f t="shared" si="49"/>
        <v>0</v>
      </c>
      <c r="AL442" s="110">
        <f t="shared" si="50"/>
        <v>0</v>
      </c>
      <c r="AM442" s="110">
        <f t="shared" si="51"/>
        <v>0</v>
      </c>
      <c r="AN442" s="110">
        <f t="shared" si="52"/>
        <v>0</v>
      </c>
      <c r="AO442" s="110">
        <f t="shared" si="53"/>
        <v>0</v>
      </c>
      <c r="AP442" s="110">
        <f t="shared" si="54"/>
        <v>0</v>
      </c>
    </row>
    <row r="443" spans="1:42">
      <c r="A443" s="12"/>
      <c r="B443" s="12"/>
      <c r="C443" s="137"/>
      <c r="D443" s="138"/>
      <c r="E443" s="138"/>
      <c r="F443" s="1"/>
      <c r="G443" s="1"/>
      <c r="H443" s="1"/>
      <c r="I443" s="1"/>
      <c r="J443" s="1"/>
      <c r="K443" s="44"/>
      <c r="L443" s="44"/>
      <c r="M443" s="44"/>
      <c r="N443" s="44"/>
      <c r="O443" s="44"/>
      <c r="P443" s="44"/>
      <c r="Q443" s="44"/>
      <c r="R443" s="44"/>
      <c r="S443" s="44"/>
      <c r="T443" s="44"/>
      <c r="U443" s="44"/>
      <c r="V443" s="44"/>
      <c r="W443" s="44"/>
      <c r="X443" s="44"/>
      <c r="Y443" s="44"/>
      <c r="Z443" s="44"/>
      <c r="AA443" s="44"/>
      <c r="AB443" s="44"/>
      <c r="AC443" s="44"/>
      <c r="AD443" s="44"/>
      <c r="AK443" s="87">
        <f>SUM(AK323:AK442)</f>
        <v>0</v>
      </c>
      <c r="AL443" s="87">
        <f t="shared" ref="AL443:AP443" si="55">SUM(AL323:AL442)</f>
        <v>0</v>
      </c>
      <c r="AM443" s="87">
        <f t="shared" si="55"/>
        <v>0</v>
      </c>
      <c r="AN443" s="87">
        <f t="shared" si="55"/>
        <v>0</v>
      </c>
      <c r="AO443" s="87">
        <f t="shared" si="55"/>
        <v>0</v>
      </c>
      <c r="AP443" s="87">
        <f t="shared" si="55"/>
        <v>0</v>
      </c>
    </row>
    <row r="444" spans="1:42" ht="24.05" customHeight="1">
      <c r="A444" s="123"/>
      <c r="B444" s="124"/>
      <c r="C444" s="348" t="s">
        <v>284</v>
      </c>
      <c r="D444" s="348"/>
      <c r="E444" s="348"/>
      <c r="F444" s="348"/>
      <c r="G444" s="348"/>
      <c r="H444" s="348"/>
      <c r="I444" s="348"/>
      <c r="J444" s="348"/>
      <c r="K444" s="348"/>
      <c r="L444" s="348"/>
      <c r="M444" s="348"/>
      <c r="N444" s="348"/>
      <c r="O444" s="348"/>
      <c r="P444" s="348"/>
      <c r="Q444" s="348"/>
      <c r="R444" s="348"/>
      <c r="S444" s="348"/>
      <c r="T444" s="348"/>
      <c r="U444" s="348"/>
      <c r="V444" s="348"/>
      <c r="W444" s="348"/>
      <c r="X444" s="348"/>
      <c r="Y444" s="348"/>
      <c r="Z444" s="348"/>
      <c r="AA444" s="348"/>
      <c r="AB444" s="348"/>
      <c r="AC444" s="348"/>
      <c r="AD444" s="348"/>
      <c r="AE444" s="124"/>
      <c r="AF444" s="125"/>
      <c r="AL444" s="87"/>
      <c r="AP444" s="87">
        <f>SUM(AM443:AP443)</f>
        <v>0</v>
      </c>
    </row>
    <row r="445" spans="1:42" ht="60.05" customHeight="1">
      <c r="A445" s="123"/>
      <c r="B445" s="124"/>
      <c r="C445" s="357"/>
      <c r="D445" s="358"/>
      <c r="E445" s="358"/>
      <c r="F445" s="358"/>
      <c r="G445" s="358"/>
      <c r="H445" s="358"/>
      <c r="I445" s="358"/>
      <c r="J445" s="358"/>
      <c r="K445" s="358"/>
      <c r="L445" s="358"/>
      <c r="M445" s="358"/>
      <c r="N445" s="358"/>
      <c r="O445" s="358"/>
      <c r="P445" s="358"/>
      <c r="Q445" s="358"/>
      <c r="R445" s="358"/>
      <c r="S445" s="358"/>
      <c r="T445" s="358"/>
      <c r="U445" s="358"/>
      <c r="V445" s="358"/>
      <c r="W445" s="358"/>
      <c r="X445" s="358"/>
      <c r="Y445" s="358"/>
      <c r="Z445" s="358"/>
      <c r="AA445" s="358"/>
      <c r="AB445" s="358"/>
      <c r="AC445" s="358"/>
      <c r="AD445" s="359"/>
      <c r="AE445" s="124"/>
      <c r="AF445" s="125"/>
    </row>
    <row r="446" spans="1:42" ht="15.05" customHeight="1">
      <c r="B446" s="424" t="str">
        <f>IF(AK443=0, "", "Error: verificar la información ya que se está haciendo mal uso del criterio No aplica.")</f>
        <v/>
      </c>
      <c r="C446" s="424"/>
      <c r="D446" s="424"/>
      <c r="E446" s="424"/>
      <c r="F446" s="424"/>
      <c r="G446" s="424"/>
      <c r="H446" s="424"/>
      <c r="I446" s="424"/>
      <c r="J446" s="424"/>
      <c r="K446" s="424"/>
      <c r="L446" s="424"/>
      <c r="M446" s="424"/>
      <c r="N446" s="424"/>
      <c r="O446" s="424"/>
      <c r="P446" s="424"/>
      <c r="Q446" s="424"/>
      <c r="R446" s="424"/>
      <c r="S446" s="424"/>
      <c r="T446" s="424"/>
      <c r="U446" s="424"/>
      <c r="V446" s="424"/>
      <c r="W446" s="424"/>
      <c r="X446" s="424"/>
      <c r="Y446" s="424"/>
      <c r="Z446" s="424"/>
      <c r="AA446" s="424"/>
      <c r="AB446" s="424"/>
      <c r="AC446" s="424"/>
      <c r="AD446" s="424"/>
    </row>
    <row r="447" spans="1:42" ht="15.05" customHeight="1">
      <c r="B447" s="424" t="str">
        <f>IF(AL443=0, "", "Error: debe verificar la consistencia de las respuestas con la 4ª instrucción de la pregunta.")</f>
        <v/>
      </c>
      <c r="C447" s="424"/>
      <c r="D447" s="424"/>
      <c r="E447" s="424"/>
      <c r="F447" s="424"/>
      <c r="G447" s="424"/>
      <c r="H447" s="424"/>
      <c r="I447" s="424"/>
      <c r="J447" s="424"/>
      <c r="K447" s="424"/>
      <c r="L447" s="424"/>
      <c r="M447" s="424"/>
      <c r="N447" s="424"/>
      <c r="O447" s="424"/>
      <c r="P447" s="424"/>
      <c r="Q447" s="424"/>
      <c r="R447" s="424"/>
      <c r="S447" s="424"/>
      <c r="T447" s="424"/>
      <c r="U447" s="424"/>
      <c r="V447" s="424"/>
      <c r="W447" s="424"/>
      <c r="X447" s="424"/>
      <c r="Y447" s="424"/>
      <c r="Z447" s="424"/>
      <c r="AA447" s="424"/>
      <c r="AB447" s="424"/>
      <c r="AC447" s="424"/>
      <c r="AD447" s="424"/>
    </row>
    <row r="448" spans="1:42" ht="15.05" customHeight="1">
      <c r="B448" s="423" t="str">
        <f>IF(AP444=0, "", "Error: debe completar toda la información requerida.")</f>
        <v/>
      </c>
      <c r="C448" s="423"/>
      <c r="D448" s="423"/>
      <c r="E448" s="423"/>
      <c r="F448" s="423"/>
      <c r="G448" s="423"/>
      <c r="H448" s="423"/>
      <c r="I448" s="423"/>
      <c r="J448" s="423"/>
      <c r="K448" s="423"/>
      <c r="L448" s="423"/>
      <c r="M448" s="423"/>
      <c r="N448" s="423"/>
      <c r="O448" s="423"/>
      <c r="P448" s="423"/>
      <c r="Q448" s="423"/>
      <c r="R448" s="423"/>
      <c r="S448" s="423"/>
      <c r="T448" s="423"/>
      <c r="U448" s="423"/>
      <c r="V448" s="423"/>
      <c r="W448" s="423"/>
      <c r="X448" s="423"/>
      <c r="Y448" s="423"/>
      <c r="Z448" s="423"/>
      <c r="AA448" s="423"/>
      <c r="AB448" s="423"/>
      <c r="AC448" s="423"/>
      <c r="AD448" s="423"/>
    </row>
    <row r="449" spans="1:38" ht="15.05" customHeight="1"/>
    <row r="450" spans="1:38" ht="15.05" customHeight="1"/>
    <row r="451" spans="1:38" ht="15.05" customHeight="1"/>
    <row r="452" spans="1:38" ht="24.05" customHeight="1">
      <c r="A452" s="130" t="s">
        <v>293</v>
      </c>
      <c r="B452" s="360" t="s">
        <v>383</v>
      </c>
      <c r="C452" s="360"/>
      <c r="D452" s="360"/>
      <c r="E452" s="360"/>
      <c r="F452" s="360"/>
      <c r="G452" s="360"/>
      <c r="H452" s="360"/>
      <c r="I452" s="360"/>
      <c r="J452" s="360"/>
      <c r="K452" s="360"/>
      <c r="L452" s="360"/>
      <c r="M452" s="360"/>
      <c r="N452" s="360"/>
      <c r="O452" s="360"/>
      <c r="P452" s="360"/>
      <c r="Q452" s="360"/>
      <c r="R452" s="360"/>
      <c r="S452" s="360"/>
      <c r="T452" s="360"/>
      <c r="U452" s="360"/>
      <c r="V452" s="360"/>
      <c r="W452" s="360"/>
      <c r="X452" s="360"/>
      <c r="Y452" s="360"/>
      <c r="Z452" s="360"/>
      <c r="AA452" s="360"/>
      <c r="AB452" s="360"/>
      <c r="AC452" s="360"/>
      <c r="AD452" s="360"/>
    </row>
    <row r="453" spans="1:38" ht="24.05" customHeight="1">
      <c r="A453" s="12"/>
      <c r="B453" s="12"/>
      <c r="C453" s="332" t="s">
        <v>280</v>
      </c>
      <c r="D453" s="332"/>
      <c r="E453" s="332"/>
      <c r="F453" s="332"/>
      <c r="G453" s="332"/>
      <c r="H453" s="332"/>
      <c r="I453" s="332"/>
      <c r="J453" s="332"/>
      <c r="K453" s="332"/>
      <c r="L453" s="332"/>
      <c r="M453" s="332"/>
      <c r="N453" s="332"/>
      <c r="O453" s="332"/>
      <c r="P453" s="332"/>
      <c r="Q453" s="332"/>
      <c r="R453" s="332"/>
      <c r="S453" s="332"/>
      <c r="T453" s="332"/>
      <c r="U453" s="332"/>
      <c r="V453" s="332"/>
      <c r="W453" s="332"/>
      <c r="X453" s="332"/>
      <c r="Y453" s="332"/>
      <c r="Z453" s="332"/>
      <c r="AA453" s="332"/>
      <c r="AB453" s="332"/>
      <c r="AC453" s="332"/>
      <c r="AD453" s="332"/>
    </row>
    <row r="454" spans="1:38" ht="33.049999999999997" customHeight="1">
      <c r="A454" s="131"/>
      <c r="B454" s="132"/>
      <c r="C454" s="310" t="s">
        <v>377</v>
      </c>
      <c r="D454" s="311"/>
      <c r="E454" s="311"/>
      <c r="F454" s="311"/>
      <c r="G454" s="311"/>
      <c r="H454" s="311"/>
      <c r="I454" s="311"/>
      <c r="J454" s="311"/>
      <c r="K454" s="311"/>
      <c r="L454" s="311"/>
      <c r="M454" s="311"/>
      <c r="N454" s="311"/>
      <c r="O454" s="311"/>
      <c r="P454" s="311"/>
      <c r="Q454" s="311"/>
      <c r="R454" s="311"/>
      <c r="S454" s="311"/>
      <c r="T454" s="311"/>
      <c r="U454" s="311"/>
      <c r="V454" s="311"/>
      <c r="W454" s="311"/>
      <c r="X454" s="311"/>
      <c r="Y454" s="311"/>
      <c r="Z454" s="311"/>
      <c r="AA454" s="311"/>
      <c r="AB454" s="311"/>
      <c r="AC454" s="311"/>
      <c r="AD454" s="311"/>
    </row>
    <row r="455" spans="1:38" ht="15.05" customHeight="1">
      <c r="A455" s="131"/>
      <c r="B455" s="132"/>
      <c r="C455" s="361" t="s">
        <v>374</v>
      </c>
      <c r="D455" s="362"/>
      <c r="E455" s="362"/>
      <c r="F455" s="362"/>
      <c r="G455" s="362"/>
      <c r="H455" s="362"/>
      <c r="I455" s="362"/>
      <c r="J455" s="362"/>
      <c r="K455" s="362"/>
      <c r="L455" s="362"/>
      <c r="M455" s="362"/>
      <c r="N455" s="362"/>
      <c r="O455" s="362"/>
      <c r="P455" s="362"/>
      <c r="Q455" s="362"/>
      <c r="R455" s="362"/>
      <c r="S455" s="362"/>
      <c r="T455" s="362"/>
      <c r="U455" s="362"/>
      <c r="V455" s="362"/>
      <c r="W455" s="362"/>
      <c r="X455" s="362"/>
      <c r="Y455" s="362"/>
      <c r="Z455" s="362"/>
      <c r="AA455" s="362"/>
      <c r="AB455" s="362"/>
      <c r="AC455" s="362"/>
      <c r="AD455" s="362"/>
    </row>
    <row r="456" spans="1:38" ht="24.05" customHeight="1">
      <c r="A456" s="131"/>
      <c r="B456" s="132"/>
      <c r="C456" s="296" t="s">
        <v>378</v>
      </c>
      <c r="D456" s="306"/>
      <c r="E456" s="306"/>
      <c r="F456" s="306"/>
      <c r="G456" s="306"/>
      <c r="H456" s="306"/>
      <c r="I456" s="306"/>
      <c r="J456" s="306"/>
      <c r="K456" s="306"/>
      <c r="L456" s="306"/>
      <c r="M456" s="306"/>
      <c r="N456" s="306"/>
      <c r="O456" s="306"/>
      <c r="P456" s="306"/>
      <c r="Q456" s="306"/>
      <c r="R456" s="306"/>
      <c r="S456" s="306"/>
      <c r="T456" s="306"/>
      <c r="U456" s="306"/>
      <c r="V456" s="306"/>
      <c r="W456" s="306"/>
      <c r="X456" s="306"/>
      <c r="Y456" s="306"/>
      <c r="Z456" s="306"/>
      <c r="AA456" s="306"/>
      <c r="AB456" s="306"/>
      <c r="AC456" s="306"/>
      <c r="AD456" s="306"/>
    </row>
    <row r="457" spans="1:38">
      <c r="A457" s="130"/>
      <c r="B457" s="139"/>
      <c r="C457" s="139"/>
      <c r="D457" s="139"/>
      <c r="E457" s="139"/>
      <c r="F457" s="139"/>
      <c r="G457" s="139"/>
      <c r="H457" s="139"/>
      <c r="I457" s="139"/>
      <c r="J457" s="139"/>
      <c r="K457" s="139"/>
      <c r="L457" s="139"/>
      <c r="M457" s="139"/>
      <c r="N457" s="139"/>
      <c r="O457" s="139"/>
      <c r="P457" s="139"/>
      <c r="Q457" s="139"/>
      <c r="R457" s="139"/>
      <c r="S457" s="139"/>
      <c r="T457" s="139"/>
      <c r="U457" s="139"/>
      <c r="V457" s="139"/>
      <c r="W457" s="139"/>
      <c r="X457" s="139"/>
      <c r="Y457" s="139"/>
      <c r="Z457" s="139"/>
      <c r="AA457" s="139"/>
      <c r="AB457" s="139"/>
      <c r="AC457" s="139"/>
      <c r="AD457" s="139"/>
      <c r="AG457" s="93" t="s">
        <v>573</v>
      </c>
      <c r="AH457" s="94" t="s">
        <v>574</v>
      </c>
    </row>
    <row r="458" spans="1:38">
      <c r="A458" s="130"/>
      <c r="B458" s="139"/>
      <c r="C458" s="139"/>
      <c r="D458" s="139"/>
      <c r="E458" s="139"/>
      <c r="F458" s="139"/>
      <c r="G458" s="139"/>
      <c r="H458" s="139"/>
      <c r="I458" s="139"/>
      <c r="J458" s="139"/>
      <c r="K458" s="139"/>
      <c r="L458" s="139"/>
      <c r="M458" s="139"/>
      <c r="N458" s="139"/>
      <c r="O458" s="139"/>
      <c r="P458" s="139"/>
      <c r="Q458" s="139"/>
      <c r="R458" s="139"/>
      <c r="S458" s="139"/>
      <c r="T458" s="139"/>
      <c r="U458" s="139"/>
      <c r="V458" s="139"/>
      <c r="W458" s="139"/>
      <c r="X458" s="139"/>
      <c r="Y458" s="139"/>
      <c r="Z458" s="139"/>
      <c r="AA458" s="363" t="s">
        <v>291</v>
      </c>
      <c r="AB458" s="363"/>
      <c r="AC458" s="363"/>
      <c r="AD458" s="363"/>
      <c r="AG458" s="110">
        <f>COUNTBLANK(D462:AD581)</f>
        <v>3240</v>
      </c>
      <c r="AH458" s="110">
        <v>3240</v>
      </c>
    </row>
    <row r="459" spans="1:38" ht="15.05" customHeight="1">
      <c r="A459" s="130"/>
      <c r="B459" s="139"/>
      <c r="C459" s="234" t="s">
        <v>58</v>
      </c>
      <c r="D459" s="234"/>
      <c r="E459" s="234"/>
      <c r="F459" s="234"/>
      <c r="G459" s="234"/>
      <c r="H459" s="234"/>
      <c r="I459" s="234"/>
      <c r="J459" s="234"/>
      <c r="K459" s="234"/>
      <c r="L459" s="234"/>
      <c r="M459" s="234"/>
      <c r="N459" s="234"/>
      <c r="O459" s="234"/>
      <c r="P459" s="234"/>
      <c r="Q459" s="364" t="s">
        <v>32</v>
      </c>
      <c r="R459" s="364"/>
      <c r="S459" s="364"/>
      <c r="T459" s="364"/>
      <c r="U459" s="364"/>
      <c r="V459" s="364"/>
      <c r="W459" s="364"/>
      <c r="X459" s="364"/>
      <c r="Y459" s="364"/>
      <c r="Z459" s="364"/>
      <c r="AA459" s="364"/>
      <c r="AB459" s="364"/>
      <c r="AC459" s="364"/>
      <c r="AD459" s="365"/>
      <c r="AG459" s="94" t="s">
        <v>574</v>
      </c>
    </row>
    <row r="460" spans="1:38" ht="24.05" customHeight="1">
      <c r="A460" s="130"/>
      <c r="B460" s="139"/>
      <c r="C460" s="234"/>
      <c r="D460" s="234"/>
      <c r="E460" s="234"/>
      <c r="F460" s="234"/>
      <c r="G460" s="234"/>
      <c r="H460" s="234"/>
      <c r="I460" s="234"/>
      <c r="J460" s="234"/>
      <c r="K460" s="234"/>
      <c r="L460" s="234"/>
      <c r="M460" s="234"/>
      <c r="N460" s="234"/>
      <c r="O460" s="234"/>
      <c r="P460" s="234"/>
      <c r="Q460" s="225" t="s">
        <v>364</v>
      </c>
      <c r="R460" s="225"/>
      <c r="S460" s="225"/>
      <c r="T460" s="225"/>
      <c r="U460" s="225"/>
      <c r="V460" s="225"/>
      <c r="W460" s="226"/>
      <c r="X460" s="224" t="s">
        <v>376</v>
      </c>
      <c r="Y460" s="225"/>
      <c r="Z460" s="225"/>
      <c r="AA460" s="225"/>
      <c r="AB460" s="225"/>
      <c r="AC460" s="225"/>
      <c r="AD460" s="226"/>
      <c r="AG460" s="110">
        <v>6</v>
      </c>
    </row>
    <row r="461" spans="1:38" ht="243.2" customHeight="1">
      <c r="C461" s="234"/>
      <c r="D461" s="234"/>
      <c r="E461" s="234"/>
      <c r="F461" s="234"/>
      <c r="G461" s="234"/>
      <c r="H461" s="234"/>
      <c r="I461" s="234"/>
      <c r="J461" s="234"/>
      <c r="K461" s="234"/>
      <c r="L461" s="234"/>
      <c r="M461" s="234"/>
      <c r="N461" s="234"/>
      <c r="O461" s="234"/>
      <c r="P461" s="234"/>
      <c r="Q461" s="140" t="s">
        <v>289</v>
      </c>
      <c r="R461" s="141" t="s">
        <v>294</v>
      </c>
      <c r="S461" s="141" t="s">
        <v>296</v>
      </c>
      <c r="T461" s="141" t="s">
        <v>295</v>
      </c>
      <c r="U461" s="141" t="s">
        <v>297</v>
      </c>
      <c r="V461" s="141" t="s">
        <v>365</v>
      </c>
      <c r="W461" s="135" t="s">
        <v>366</v>
      </c>
      <c r="X461" s="142" t="s">
        <v>289</v>
      </c>
      <c r="Y461" s="141" t="s">
        <v>294</v>
      </c>
      <c r="Z461" s="141" t="s">
        <v>296</v>
      </c>
      <c r="AA461" s="141" t="s">
        <v>295</v>
      </c>
      <c r="AB461" s="141" t="s">
        <v>297</v>
      </c>
      <c r="AC461" s="141" t="s">
        <v>365</v>
      </c>
      <c r="AD461" s="135" t="s">
        <v>366</v>
      </c>
      <c r="AG461" s="93" t="s">
        <v>573</v>
      </c>
      <c r="AH461" s="93" t="s">
        <v>573</v>
      </c>
      <c r="AI461" s="110" t="s">
        <v>581</v>
      </c>
      <c r="AJ461" s="136" t="s">
        <v>390</v>
      </c>
      <c r="AK461" s="110" t="s">
        <v>579</v>
      </c>
      <c r="AL461" s="110" t="s">
        <v>580</v>
      </c>
    </row>
    <row r="462" spans="1:38">
      <c r="A462" s="12"/>
      <c r="B462" s="12"/>
      <c r="C462" s="121" t="s">
        <v>60</v>
      </c>
      <c r="D462" s="301" t="str">
        <f>IF(D33="", "", D33)</f>
        <v/>
      </c>
      <c r="E462" s="302"/>
      <c r="F462" s="302"/>
      <c r="G462" s="302"/>
      <c r="H462" s="302"/>
      <c r="I462" s="302"/>
      <c r="J462" s="302"/>
      <c r="K462" s="302"/>
      <c r="L462" s="302"/>
      <c r="M462" s="302"/>
      <c r="N462" s="302"/>
      <c r="O462" s="302"/>
      <c r="P462" s="303"/>
      <c r="Q462" s="91" t="str">
        <f>IF(OR(K185=2, K185=9), "X", "")</f>
        <v/>
      </c>
      <c r="R462" s="109"/>
      <c r="S462" s="109"/>
      <c r="T462" s="109"/>
      <c r="U462" s="109"/>
      <c r="V462" s="109"/>
      <c r="W462" s="109"/>
      <c r="X462" s="91" t="str">
        <f>IF(OR(P185=2, P185=9), "X", "")</f>
        <v/>
      </c>
      <c r="Y462" s="109"/>
      <c r="Z462" s="109"/>
      <c r="AA462" s="109"/>
      <c r="AB462" s="109"/>
      <c r="AC462" s="109"/>
      <c r="AD462" s="109"/>
      <c r="AG462" s="110">
        <f>COUNTBLANK(R462:W462)</f>
        <v>6</v>
      </c>
      <c r="AH462" s="110">
        <f>COUNTBLANK(Y462:AD462)</f>
        <v>6</v>
      </c>
      <c r="AI462" s="110">
        <f>IF(
OR(
AND(Q462="X", AG462&lt;$AG$460),
AND(X462="X", AH462&lt;$AG$460)
), 1, 0
)</f>
        <v>0</v>
      </c>
      <c r="AJ462" s="110">
        <f>IF(
OR(
AND(W462="X", AG462&lt;5),
AND(AD462="X", AH462&lt;5)
), 1, 0
)</f>
        <v>0</v>
      </c>
      <c r="AK462" s="110">
        <f>IF($AG$458=$AH$458, 0,
IF(
OR(
AND(D462="", OR(Q462&lt;&gt;"", AG462&lt;$AG$460)),
AND(D462&lt;&gt;"", Q462="", AG462=$AG$460)
), 1, 0))</f>
        <v>0</v>
      </c>
      <c r="AL462" s="110">
        <f>IF($AG$458=$AH$458, 0,
IF(
OR(
AND(D462="", OR(X462&lt;&gt;"", AH462&lt;$AG$460)),
AND(D462&lt;&gt;"", X462="", AH462=$AG$460)
), 1, 0))</f>
        <v>0</v>
      </c>
    </row>
    <row r="463" spans="1:38">
      <c r="A463" s="12"/>
      <c r="B463" s="12"/>
      <c r="C463" s="121" t="s">
        <v>61</v>
      </c>
      <c r="D463" s="301" t="str">
        <f t="shared" ref="D463:D526" si="56">IF(D34="", "", D34)</f>
        <v/>
      </c>
      <c r="E463" s="302"/>
      <c r="F463" s="302"/>
      <c r="G463" s="302"/>
      <c r="H463" s="302"/>
      <c r="I463" s="302"/>
      <c r="J463" s="302"/>
      <c r="K463" s="302"/>
      <c r="L463" s="302"/>
      <c r="M463" s="302"/>
      <c r="N463" s="302"/>
      <c r="O463" s="302"/>
      <c r="P463" s="303"/>
      <c r="Q463" s="91" t="str">
        <f t="shared" ref="Q463:Q526" si="57">IF(OR(K186=2, K186=9), "X", "")</f>
        <v/>
      </c>
      <c r="R463" s="109"/>
      <c r="S463" s="109"/>
      <c r="T463" s="109"/>
      <c r="U463" s="109"/>
      <c r="V463" s="109"/>
      <c r="W463" s="109"/>
      <c r="X463" s="91" t="str">
        <f t="shared" ref="X463:X526" si="58">IF(OR(P186=2, P186=9), "X", "")</f>
        <v/>
      </c>
      <c r="Y463" s="109"/>
      <c r="Z463" s="109"/>
      <c r="AA463" s="109"/>
      <c r="AB463" s="109"/>
      <c r="AC463" s="109"/>
      <c r="AD463" s="109"/>
      <c r="AG463" s="110">
        <f t="shared" ref="AG463:AG526" si="59">COUNTBLANK(R463:W463)</f>
        <v>6</v>
      </c>
      <c r="AH463" s="110">
        <f t="shared" ref="AH463:AH526" si="60">COUNTBLANK(Y463:AD463)</f>
        <v>6</v>
      </c>
      <c r="AI463" s="110">
        <f t="shared" ref="AI463:AI526" si="61">IF(
OR(
AND(Q463="X", AG463&lt;$AG$460),
AND(X463="X", AH463&lt;$AG$460)
), 1, 0
)</f>
        <v>0</v>
      </c>
      <c r="AJ463" s="110">
        <f t="shared" ref="AJ463:AJ526" si="62">IF(
OR(
AND(W463="X", AG463&lt;5),
AND(AD463="X", AH463&lt;5)
), 1, 0
)</f>
        <v>0</v>
      </c>
      <c r="AK463" s="110">
        <f t="shared" ref="AK463:AK526" si="63">IF($AG$458=$AH$458, 0,
IF(
OR(
AND(D463="", OR(Q463&lt;&gt;"", AG463&lt;$AG$460)),
AND(D463&lt;&gt;"", Q463="", AG463=$AG$460)
), 1, 0))</f>
        <v>0</v>
      </c>
      <c r="AL463" s="110">
        <f t="shared" ref="AL463:AL526" si="64">IF($AG$458=$AH$458, 0,
IF(
OR(
AND(D463="", OR(X463&lt;&gt;"", AH463&lt;$AG$460)),
AND(D463&lt;&gt;"", X463="", AH463=$AG$460)
), 1, 0))</f>
        <v>0</v>
      </c>
    </row>
    <row r="464" spans="1:38">
      <c r="A464" s="12"/>
      <c r="B464" s="12"/>
      <c r="C464" s="121" t="s">
        <v>62</v>
      </c>
      <c r="D464" s="301" t="str">
        <f t="shared" si="56"/>
        <v/>
      </c>
      <c r="E464" s="302"/>
      <c r="F464" s="302"/>
      <c r="G464" s="302"/>
      <c r="H464" s="302"/>
      <c r="I464" s="302"/>
      <c r="J464" s="302"/>
      <c r="K464" s="302"/>
      <c r="L464" s="302"/>
      <c r="M464" s="302"/>
      <c r="N464" s="302"/>
      <c r="O464" s="302"/>
      <c r="P464" s="303"/>
      <c r="Q464" s="91" t="str">
        <f t="shared" si="57"/>
        <v/>
      </c>
      <c r="R464" s="109"/>
      <c r="S464" s="109"/>
      <c r="T464" s="109"/>
      <c r="U464" s="109"/>
      <c r="V464" s="109"/>
      <c r="W464" s="109"/>
      <c r="X464" s="91" t="str">
        <f t="shared" si="58"/>
        <v/>
      </c>
      <c r="Y464" s="109"/>
      <c r="Z464" s="109"/>
      <c r="AA464" s="109"/>
      <c r="AB464" s="109"/>
      <c r="AC464" s="109"/>
      <c r="AD464" s="109"/>
      <c r="AG464" s="110">
        <f t="shared" si="59"/>
        <v>6</v>
      </c>
      <c r="AH464" s="110">
        <f t="shared" si="60"/>
        <v>6</v>
      </c>
      <c r="AI464" s="110">
        <f t="shared" si="61"/>
        <v>0</v>
      </c>
      <c r="AJ464" s="110">
        <f t="shared" si="62"/>
        <v>0</v>
      </c>
      <c r="AK464" s="110">
        <f t="shared" si="63"/>
        <v>0</v>
      </c>
      <c r="AL464" s="110">
        <f t="shared" si="64"/>
        <v>0</v>
      </c>
    </row>
    <row r="465" spans="1:38">
      <c r="A465" s="12"/>
      <c r="B465" s="12"/>
      <c r="C465" s="121" t="s">
        <v>63</v>
      </c>
      <c r="D465" s="301" t="str">
        <f t="shared" si="56"/>
        <v/>
      </c>
      <c r="E465" s="302"/>
      <c r="F465" s="302"/>
      <c r="G465" s="302"/>
      <c r="H465" s="302"/>
      <c r="I465" s="302"/>
      <c r="J465" s="302"/>
      <c r="K465" s="302"/>
      <c r="L465" s="302"/>
      <c r="M465" s="302"/>
      <c r="N465" s="302"/>
      <c r="O465" s="302"/>
      <c r="P465" s="303"/>
      <c r="Q465" s="91" t="str">
        <f t="shared" si="57"/>
        <v/>
      </c>
      <c r="R465" s="109"/>
      <c r="S465" s="109"/>
      <c r="T465" s="109"/>
      <c r="U465" s="109"/>
      <c r="V465" s="109"/>
      <c r="W465" s="109"/>
      <c r="X465" s="91" t="str">
        <f t="shared" si="58"/>
        <v/>
      </c>
      <c r="Y465" s="109"/>
      <c r="Z465" s="109"/>
      <c r="AA465" s="109"/>
      <c r="AB465" s="109"/>
      <c r="AC465" s="109"/>
      <c r="AD465" s="109"/>
      <c r="AG465" s="110">
        <f t="shared" si="59"/>
        <v>6</v>
      </c>
      <c r="AH465" s="110">
        <f t="shared" si="60"/>
        <v>6</v>
      </c>
      <c r="AI465" s="110">
        <f t="shared" si="61"/>
        <v>0</v>
      </c>
      <c r="AJ465" s="110">
        <f t="shared" si="62"/>
        <v>0</v>
      </c>
      <c r="AK465" s="110">
        <f t="shared" si="63"/>
        <v>0</v>
      </c>
      <c r="AL465" s="110">
        <f t="shared" si="64"/>
        <v>0</v>
      </c>
    </row>
    <row r="466" spans="1:38">
      <c r="A466" s="12"/>
      <c r="B466" s="12"/>
      <c r="C466" s="121" t="s">
        <v>64</v>
      </c>
      <c r="D466" s="301" t="str">
        <f t="shared" si="56"/>
        <v/>
      </c>
      <c r="E466" s="302"/>
      <c r="F466" s="302"/>
      <c r="G466" s="302"/>
      <c r="H466" s="302"/>
      <c r="I466" s="302"/>
      <c r="J466" s="302"/>
      <c r="K466" s="302"/>
      <c r="L466" s="302"/>
      <c r="M466" s="302"/>
      <c r="N466" s="302"/>
      <c r="O466" s="302"/>
      <c r="P466" s="303"/>
      <c r="Q466" s="91" t="str">
        <f t="shared" si="57"/>
        <v/>
      </c>
      <c r="R466" s="109"/>
      <c r="S466" s="109"/>
      <c r="T466" s="109"/>
      <c r="U466" s="109"/>
      <c r="V466" s="109"/>
      <c r="W466" s="109"/>
      <c r="X466" s="91" t="str">
        <f t="shared" si="58"/>
        <v/>
      </c>
      <c r="Y466" s="109"/>
      <c r="Z466" s="109"/>
      <c r="AA466" s="109"/>
      <c r="AB466" s="109"/>
      <c r="AC466" s="109"/>
      <c r="AD466" s="109"/>
      <c r="AG466" s="110">
        <f t="shared" si="59"/>
        <v>6</v>
      </c>
      <c r="AH466" s="110">
        <f t="shared" si="60"/>
        <v>6</v>
      </c>
      <c r="AI466" s="110">
        <f t="shared" si="61"/>
        <v>0</v>
      </c>
      <c r="AJ466" s="110">
        <f t="shared" si="62"/>
        <v>0</v>
      </c>
      <c r="AK466" s="110">
        <f t="shared" si="63"/>
        <v>0</v>
      </c>
      <c r="AL466" s="110">
        <f t="shared" si="64"/>
        <v>0</v>
      </c>
    </row>
    <row r="467" spans="1:38">
      <c r="A467" s="12"/>
      <c r="B467" s="12"/>
      <c r="C467" s="121" t="s">
        <v>65</v>
      </c>
      <c r="D467" s="301" t="str">
        <f t="shared" si="56"/>
        <v/>
      </c>
      <c r="E467" s="302"/>
      <c r="F467" s="302"/>
      <c r="G467" s="302"/>
      <c r="H467" s="302"/>
      <c r="I467" s="302"/>
      <c r="J467" s="302"/>
      <c r="K467" s="302"/>
      <c r="L467" s="302"/>
      <c r="M467" s="302"/>
      <c r="N467" s="302"/>
      <c r="O467" s="302"/>
      <c r="P467" s="303"/>
      <c r="Q467" s="91" t="str">
        <f t="shared" si="57"/>
        <v/>
      </c>
      <c r="R467" s="109"/>
      <c r="S467" s="109"/>
      <c r="T467" s="109"/>
      <c r="U467" s="109"/>
      <c r="V467" s="109"/>
      <c r="W467" s="109"/>
      <c r="X467" s="91" t="str">
        <f t="shared" si="58"/>
        <v/>
      </c>
      <c r="Y467" s="109"/>
      <c r="Z467" s="109"/>
      <c r="AA467" s="109"/>
      <c r="AB467" s="109"/>
      <c r="AC467" s="109"/>
      <c r="AD467" s="109"/>
      <c r="AG467" s="110">
        <f t="shared" si="59"/>
        <v>6</v>
      </c>
      <c r="AH467" s="110">
        <f t="shared" si="60"/>
        <v>6</v>
      </c>
      <c r="AI467" s="110">
        <f t="shared" si="61"/>
        <v>0</v>
      </c>
      <c r="AJ467" s="110">
        <f t="shared" si="62"/>
        <v>0</v>
      </c>
      <c r="AK467" s="110">
        <f t="shared" si="63"/>
        <v>0</v>
      </c>
      <c r="AL467" s="110">
        <f t="shared" si="64"/>
        <v>0</v>
      </c>
    </row>
    <row r="468" spans="1:38">
      <c r="A468" s="12"/>
      <c r="B468" s="12"/>
      <c r="C468" s="121" t="s">
        <v>66</v>
      </c>
      <c r="D468" s="301" t="str">
        <f t="shared" si="56"/>
        <v/>
      </c>
      <c r="E468" s="302"/>
      <c r="F468" s="302"/>
      <c r="G468" s="302"/>
      <c r="H468" s="302"/>
      <c r="I468" s="302"/>
      <c r="J468" s="302"/>
      <c r="K468" s="302"/>
      <c r="L468" s="302"/>
      <c r="M468" s="302"/>
      <c r="N468" s="302"/>
      <c r="O468" s="302"/>
      <c r="P468" s="303"/>
      <c r="Q468" s="91" t="str">
        <f t="shared" si="57"/>
        <v/>
      </c>
      <c r="R468" s="109"/>
      <c r="S468" s="109"/>
      <c r="T468" s="109"/>
      <c r="U468" s="109"/>
      <c r="V468" s="109"/>
      <c r="W468" s="109"/>
      <c r="X468" s="91" t="str">
        <f t="shared" si="58"/>
        <v/>
      </c>
      <c r="Y468" s="109"/>
      <c r="Z468" s="109"/>
      <c r="AA468" s="109"/>
      <c r="AB468" s="109"/>
      <c r="AC468" s="109"/>
      <c r="AD468" s="109"/>
      <c r="AG468" s="110">
        <f t="shared" si="59"/>
        <v>6</v>
      </c>
      <c r="AH468" s="110">
        <f t="shared" si="60"/>
        <v>6</v>
      </c>
      <c r="AI468" s="110">
        <f t="shared" si="61"/>
        <v>0</v>
      </c>
      <c r="AJ468" s="110">
        <f t="shared" si="62"/>
        <v>0</v>
      </c>
      <c r="AK468" s="110">
        <f t="shared" si="63"/>
        <v>0</v>
      </c>
      <c r="AL468" s="110">
        <f t="shared" si="64"/>
        <v>0</v>
      </c>
    </row>
    <row r="469" spans="1:38">
      <c r="A469" s="12"/>
      <c r="B469" s="12"/>
      <c r="C469" s="121" t="s">
        <v>67</v>
      </c>
      <c r="D469" s="301" t="str">
        <f t="shared" si="56"/>
        <v/>
      </c>
      <c r="E469" s="302"/>
      <c r="F469" s="302"/>
      <c r="G469" s="302"/>
      <c r="H469" s="302"/>
      <c r="I469" s="302"/>
      <c r="J469" s="302"/>
      <c r="K469" s="302"/>
      <c r="L469" s="302"/>
      <c r="M469" s="302"/>
      <c r="N469" s="302"/>
      <c r="O469" s="302"/>
      <c r="P469" s="303"/>
      <c r="Q469" s="91" t="str">
        <f t="shared" si="57"/>
        <v/>
      </c>
      <c r="R469" s="109"/>
      <c r="S469" s="109"/>
      <c r="T469" s="109"/>
      <c r="U469" s="109"/>
      <c r="V469" s="109"/>
      <c r="W469" s="109"/>
      <c r="X469" s="91" t="str">
        <f t="shared" si="58"/>
        <v/>
      </c>
      <c r="Y469" s="109"/>
      <c r="Z469" s="109"/>
      <c r="AA469" s="109"/>
      <c r="AB469" s="109"/>
      <c r="AC469" s="109"/>
      <c r="AD469" s="109"/>
      <c r="AG469" s="110">
        <f t="shared" si="59"/>
        <v>6</v>
      </c>
      <c r="AH469" s="110">
        <f t="shared" si="60"/>
        <v>6</v>
      </c>
      <c r="AI469" s="110">
        <f t="shared" si="61"/>
        <v>0</v>
      </c>
      <c r="AJ469" s="110">
        <f t="shared" si="62"/>
        <v>0</v>
      </c>
      <c r="AK469" s="110">
        <f t="shared" si="63"/>
        <v>0</v>
      </c>
      <c r="AL469" s="110">
        <f t="shared" si="64"/>
        <v>0</v>
      </c>
    </row>
    <row r="470" spans="1:38">
      <c r="A470" s="12"/>
      <c r="B470" s="12"/>
      <c r="C470" s="121" t="s">
        <v>68</v>
      </c>
      <c r="D470" s="301" t="str">
        <f t="shared" si="56"/>
        <v/>
      </c>
      <c r="E470" s="302"/>
      <c r="F470" s="302"/>
      <c r="G470" s="302"/>
      <c r="H470" s="302"/>
      <c r="I470" s="302"/>
      <c r="J470" s="302"/>
      <c r="K470" s="302"/>
      <c r="L470" s="302"/>
      <c r="M470" s="302"/>
      <c r="N470" s="302"/>
      <c r="O470" s="302"/>
      <c r="P470" s="303"/>
      <c r="Q470" s="91" t="str">
        <f t="shared" si="57"/>
        <v/>
      </c>
      <c r="R470" s="109"/>
      <c r="S470" s="109"/>
      <c r="T470" s="109"/>
      <c r="U470" s="109"/>
      <c r="V470" s="109"/>
      <c r="W470" s="109"/>
      <c r="X470" s="91" t="str">
        <f t="shared" si="58"/>
        <v/>
      </c>
      <c r="Y470" s="109"/>
      <c r="Z470" s="109"/>
      <c r="AA470" s="109"/>
      <c r="AB470" s="109"/>
      <c r="AC470" s="109"/>
      <c r="AD470" s="109"/>
      <c r="AG470" s="110">
        <f t="shared" si="59"/>
        <v>6</v>
      </c>
      <c r="AH470" s="110">
        <f t="shared" si="60"/>
        <v>6</v>
      </c>
      <c r="AI470" s="110">
        <f t="shared" si="61"/>
        <v>0</v>
      </c>
      <c r="AJ470" s="110">
        <f t="shared" si="62"/>
        <v>0</v>
      </c>
      <c r="AK470" s="110">
        <f t="shared" si="63"/>
        <v>0</v>
      </c>
      <c r="AL470" s="110">
        <f t="shared" si="64"/>
        <v>0</v>
      </c>
    </row>
    <row r="471" spans="1:38">
      <c r="A471" s="12"/>
      <c r="B471" s="12"/>
      <c r="C471" s="121" t="s">
        <v>69</v>
      </c>
      <c r="D471" s="301" t="str">
        <f t="shared" si="56"/>
        <v/>
      </c>
      <c r="E471" s="302"/>
      <c r="F471" s="302"/>
      <c r="G471" s="302"/>
      <c r="H471" s="302"/>
      <c r="I471" s="302"/>
      <c r="J471" s="302"/>
      <c r="K471" s="302"/>
      <c r="L471" s="302"/>
      <c r="M471" s="302"/>
      <c r="N471" s="302"/>
      <c r="O471" s="302"/>
      <c r="P471" s="303"/>
      <c r="Q471" s="91" t="str">
        <f t="shared" si="57"/>
        <v/>
      </c>
      <c r="R471" s="109"/>
      <c r="S471" s="109"/>
      <c r="T471" s="109"/>
      <c r="U471" s="109"/>
      <c r="V471" s="109"/>
      <c r="W471" s="109"/>
      <c r="X471" s="91" t="str">
        <f t="shared" si="58"/>
        <v/>
      </c>
      <c r="Y471" s="109"/>
      <c r="Z471" s="109"/>
      <c r="AA471" s="109"/>
      <c r="AB471" s="109"/>
      <c r="AC471" s="109"/>
      <c r="AD471" s="109"/>
      <c r="AG471" s="110">
        <f t="shared" si="59"/>
        <v>6</v>
      </c>
      <c r="AH471" s="110">
        <f t="shared" si="60"/>
        <v>6</v>
      </c>
      <c r="AI471" s="110">
        <f t="shared" si="61"/>
        <v>0</v>
      </c>
      <c r="AJ471" s="110">
        <f t="shared" si="62"/>
        <v>0</v>
      </c>
      <c r="AK471" s="110">
        <f t="shared" si="63"/>
        <v>0</v>
      </c>
      <c r="AL471" s="110">
        <f t="shared" si="64"/>
        <v>0</v>
      </c>
    </row>
    <row r="472" spans="1:38">
      <c r="A472" s="12"/>
      <c r="B472" s="12"/>
      <c r="C472" s="121" t="s">
        <v>70</v>
      </c>
      <c r="D472" s="301" t="str">
        <f t="shared" si="56"/>
        <v/>
      </c>
      <c r="E472" s="302"/>
      <c r="F472" s="302"/>
      <c r="G472" s="302"/>
      <c r="H472" s="302"/>
      <c r="I472" s="302"/>
      <c r="J472" s="302"/>
      <c r="K472" s="302"/>
      <c r="L472" s="302"/>
      <c r="M472" s="302"/>
      <c r="N472" s="302"/>
      <c r="O472" s="302"/>
      <c r="P472" s="303"/>
      <c r="Q472" s="91" t="str">
        <f t="shared" si="57"/>
        <v/>
      </c>
      <c r="R472" s="109"/>
      <c r="S472" s="109"/>
      <c r="T472" s="109"/>
      <c r="U472" s="109"/>
      <c r="V472" s="109"/>
      <c r="W472" s="109"/>
      <c r="X472" s="91" t="str">
        <f t="shared" si="58"/>
        <v/>
      </c>
      <c r="Y472" s="109"/>
      <c r="Z472" s="109"/>
      <c r="AA472" s="109"/>
      <c r="AB472" s="109"/>
      <c r="AC472" s="109"/>
      <c r="AD472" s="109"/>
      <c r="AG472" s="110">
        <f t="shared" si="59"/>
        <v>6</v>
      </c>
      <c r="AH472" s="110">
        <f t="shared" si="60"/>
        <v>6</v>
      </c>
      <c r="AI472" s="110">
        <f t="shared" si="61"/>
        <v>0</v>
      </c>
      <c r="AJ472" s="110">
        <f t="shared" si="62"/>
        <v>0</v>
      </c>
      <c r="AK472" s="110">
        <f t="shared" si="63"/>
        <v>0</v>
      </c>
      <c r="AL472" s="110">
        <f t="shared" si="64"/>
        <v>0</v>
      </c>
    </row>
    <row r="473" spans="1:38">
      <c r="A473" s="12"/>
      <c r="B473" s="12"/>
      <c r="C473" s="121" t="s">
        <v>71</v>
      </c>
      <c r="D473" s="301" t="str">
        <f t="shared" si="56"/>
        <v/>
      </c>
      <c r="E473" s="302"/>
      <c r="F473" s="302"/>
      <c r="G473" s="302"/>
      <c r="H473" s="302"/>
      <c r="I473" s="302"/>
      <c r="J473" s="302"/>
      <c r="K473" s="302"/>
      <c r="L473" s="302"/>
      <c r="M473" s="302"/>
      <c r="N473" s="302"/>
      <c r="O473" s="302"/>
      <c r="P473" s="303"/>
      <c r="Q473" s="91" t="str">
        <f t="shared" si="57"/>
        <v/>
      </c>
      <c r="R473" s="109"/>
      <c r="S473" s="109"/>
      <c r="T473" s="109"/>
      <c r="U473" s="109"/>
      <c r="V473" s="109"/>
      <c r="W473" s="109"/>
      <c r="X473" s="91" t="str">
        <f t="shared" si="58"/>
        <v/>
      </c>
      <c r="Y473" s="109"/>
      <c r="Z473" s="109"/>
      <c r="AA473" s="109"/>
      <c r="AB473" s="109"/>
      <c r="AC473" s="109"/>
      <c r="AD473" s="109"/>
      <c r="AG473" s="110">
        <f t="shared" si="59"/>
        <v>6</v>
      </c>
      <c r="AH473" s="110">
        <f t="shared" si="60"/>
        <v>6</v>
      </c>
      <c r="AI473" s="110">
        <f t="shared" si="61"/>
        <v>0</v>
      </c>
      <c r="AJ473" s="110">
        <f t="shared" si="62"/>
        <v>0</v>
      </c>
      <c r="AK473" s="110">
        <f t="shared" si="63"/>
        <v>0</v>
      </c>
      <c r="AL473" s="110">
        <f t="shared" si="64"/>
        <v>0</v>
      </c>
    </row>
    <row r="474" spans="1:38">
      <c r="A474" s="12"/>
      <c r="B474" s="12"/>
      <c r="C474" s="121" t="s">
        <v>72</v>
      </c>
      <c r="D474" s="301" t="str">
        <f t="shared" si="56"/>
        <v/>
      </c>
      <c r="E474" s="302"/>
      <c r="F474" s="302"/>
      <c r="G474" s="302"/>
      <c r="H474" s="302"/>
      <c r="I474" s="302"/>
      <c r="J474" s="302"/>
      <c r="K474" s="302"/>
      <c r="L474" s="302"/>
      <c r="M474" s="302"/>
      <c r="N474" s="302"/>
      <c r="O474" s="302"/>
      <c r="P474" s="303"/>
      <c r="Q474" s="91" t="str">
        <f t="shared" si="57"/>
        <v/>
      </c>
      <c r="R474" s="109"/>
      <c r="S474" s="109"/>
      <c r="T474" s="109"/>
      <c r="U474" s="109"/>
      <c r="V474" s="109"/>
      <c r="W474" s="109"/>
      <c r="X474" s="91" t="str">
        <f t="shared" si="58"/>
        <v/>
      </c>
      <c r="Y474" s="109"/>
      <c r="Z474" s="109"/>
      <c r="AA474" s="109"/>
      <c r="AB474" s="109"/>
      <c r="AC474" s="109"/>
      <c r="AD474" s="109"/>
      <c r="AG474" s="110">
        <f t="shared" si="59"/>
        <v>6</v>
      </c>
      <c r="AH474" s="110">
        <f t="shared" si="60"/>
        <v>6</v>
      </c>
      <c r="AI474" s="110">
        <f t="shared" si="61"/>
        <v>0</v>
      </c>
      <c r="AJ474" s="110">
        <f t="shared" si="62"/>
        <v>0</v>
      </c>
      <c r="AK474" s="110">
        <f t="shared" si="63"/>
        <v>0</v>
      </c>
      <c r="AL474" s="110">
        <f t="shared" si="64"/>
        <v>0</v>
      </c>
    </row>
    <row r="475" spans="1:38">
      <c r="A475" s="12"/>
      <c r="B475" s="12"/>
      <c r="C475" s="121" t="s">
        <v>73</v>
      </c>
      <c r="D475" s="301" t="str">
        <f t="shared" si="56"/>
        <v/>
      </c>
      <c r="E475" s="302"/>
      <c r="F475" s="302"/>
      <c r="G475" s="302"/>
      <c r="H475" s="302"/>
      <c r="I475" s="302"/>
      <c r="J475" s="302"/>
      <c r="K475" s="302"/>
      <c r="L475" s="302"/>
      <c r="M475" s="302"/>
      <c r="N475" s="302"/>
      <c r="O475" s="302"/>
      <c r="P475" s="303"/>
      <c r="Q475" s="91" t="str">
        <f t="shared" si="57"/>
        <v/>
      </c>
      <c r="R475" s="109"/>
      <c r="S475" s="109"/>
      <c r="T475" s="109"/>
      <c r="U475" s="109"/>
      <c r="V475" s="109"/>
      <c r="W475" s="109"/>
      <c r="X475" s="91" t="str">
        <f t="shared" si="58"/>
        <v/>
      </c>
      <c r="Y475" s="109"/>
      <c r="Z475" s="109"/>
      <c r="AA475" s="109"/>
      <c r="AB475" s="109"/>
      <c r="AC475" s="109"/>
      <c r="AD475" s="109"/>
      <c r="AG475" s="110">
        <f t="shared" si="59"/>
        <v>6</v>
      </c>
      <c r="AH475" s="110">
        <f t="shared" si="60"/>
        <v>6</v>
      </c>
      <c r="AI475" s="110">
        <f t="shared" si="61"/>
        <v>0</v>
      </c>
      <c r="AJ475" s="110">
        <f t="shared" si="62"/>
        <v>0</v>
      </c>
      <c r="AK475" s="110">
        <f t="shared" si="63"/>
        <v>0</v>
      </c>
      <c r="AL475" s="110">
        <f t="shared" si="64"/>
        <v>0</v>
      </c>
    </row>
    <row r="476" spans="1:38">
      <c r="A476" s="12"/>
      <c r="B476" s="12"/>
      <c r="C476" s="121" t="s">
        <v>74</v>
      </c>
      <c r="D476" s="301" t="str">
        <f t="shared" si="56"/>
        <v/>
      </c>
      <c r="E476" s="302"/>
      <c r="F476" s="302"/>
      <c r="G476" s="302"/>
      <c r="H476" s="302"/>
      <c r="I476" s="302"/>
      <c r="J476" s="302"/>
      <c r="K476" s="302"/>
      <c r="L476" s="302"/>
      <c r="M476" s="302"/>
      <c r="N476" s="302"/>
      <c r="O476" s="302"/>
      <c r="P476" s="303"/>
      <c r="Q476" s="91" t="str">
        <f t="shared" si="57"/>
        <v/>
      </c>
      <c r="R476" s="109"/>
      <c r="S476" s="109"/>
      <c r="T476" s="109"/>
      <c r="U476" s="109"/>
      <c r="V476" s="109"/>
      <c r="W476" s="109"/>
      <c r="X476" s="91" t="str">
        <f t="shared" si="58"/>
        <v/>
      </c>
      <c r="Y476" s="109"/>
      <c r="Z476" s="109"/>
      <c r="AA476" s="109"/>
      <c r="AB476" s="109"/>
      <c r="AC476" s="109"/>
      <c r="AD476" s="109"/>
      <c r="AG476" s="110">
        <f t="shared" si="59"/>
        <v>6</v>
      </c>
      <c r="AH476" s="110">
        <f t="shared" si="60"/>
        <v>6</v>
      </c>
      <c r="AI476" s="110">
        <f t="shared" si="61"/>
        <v>0</v>
      </c>
      <c r="AJ476" s="110">
        <f t="shared" si="62"/>
        <v>0</v>
      </c>
      <c r="AK476" s="110">
        <f t="shared" si="63"/>
        <v>0</v>
      </c>
      <c r="AL476" s="110">
        <f t="shared" si="64"/>
        <v>0</v>
      </c>
    </row>
    <row r="477" spans="1:38">
      <c r="A477" s="12"/>
      <c r="B477" s="12"/>
      <c r="C477" s="121" t="s">
        <v>75</v>
      </c>
      <c r="D477" s="301" t="str">
        <f t="shared" si="56"/>
        <v/>
      </c>
      <c r="E477" s="302"/>
      <c r="F477" s="302"/>
      <c r="G477" s="302"/>
      <c r="H477" s="302"/>
      <c r="I477" s="302"/>
      <c r="J477" s="302"/>
      <c r="K477" s="302"/>
      <c r="L477" s="302"/>
      <c r="M477" s="302"/>
      <c r="N477" s="302"/>
      <c r="O477" s="302"/>
      <c r="P477" s="303"/>
      <c r="Q477" s="91" t="str">
        <f t="shared" si="57"/>
        <v/>
      </c>
      <c r="R477" s="109"/>
      <c r="S477" s="109"/>
      <c r="T477" s="109"/>
      <c r="U477" s="109"/>
      <c r="V477" s="109"/>
      <c r="W477" s="109"/>
      <c r="X477" s="91" t="str">
        <f t="shared" si="58"/>
        <v/>
      </c>
      <c r="Y477" s="109"/>
      <c r="Z477" s="109"/>
      <c r="AA477" s="109"/>
      <c r="AB477" s="109"/>
      <c r="AC477" s="109"/>
      <c r="AD477" s="109"/>
      <c r="AG477" s="110">
        <f t="shared" si="59"/>
        <v>6</v>
      </c>
      <c r="AH477" s="110">
        <f t="shared" si="60"/>
        <v>6</v>
      </c>
      <c r="AI477" s="110">
        <f t="shared" si="61"/>
        <v>0</v>
      </c>
      <c r="AJ477" s="110">
        <f t="shared" si="62"/>
        <v>0</v>
      </c>
      <c r="AK477" s="110">
        <f t="shared" si="63"/>
        <v>0</v>
      </c>
      <c r="AL477" s="110">
        <f t="shared" si="64"/>
        <v>0</v>
      </c>
    </row>
    <row r="478" spans="1:38">
      <c r="A478" s="12"/>
      <c r="B478" s="12"/>
      <c r="C478" s="121" t="s">
        <v>76</v>
      </c>
      <c r="D478" s="301" t="str">
        <f t="shared" si="56"/>
        <v/>
      </c>
      <c r="E478" s="302"/>
      <c r="F478" s="302"/>
      <c r="G478" s="302"/>
      <c r="H478" s="302"/>
      <c r="I478" s="302"/>
      <c r="J478" s="302"/>
      <c r="K478" s="302"/>
      <c r="L478" s="302"/>
      <c r="M478" s="302"/>
      <c r="N478" s="302"/>
      <c r="O478" s="302"/>
      <c r="P478" s="303"/>
      <c r="Q478" s="91" t="str">
        <f t="shared" si="57"/>
        <v/>
      </c>
      <c r="R478" s="109"/>
      <c r="S478" s="109"/>
      <c r="T478" s="109"/>
      <c r="U478" s="109"/>
      <c r="V478" s="109"/>
      <c r="W478" s="109"/>
      <c r="X478" s="91" t="str">
        <f t="shared" si="58"/>
        <v/>
      </c>
      <c r="Y478" s="109"/>
      <c r="Z478" s="109"/>
      <c r="AA478" s="109"/>
      <c r="AB478" s="109"/>
      <c r="AC478" s="109"/>
      <c r="AD478" s="109"/>
      <c r="AG478" s="110">
        <f t="shared" si="59"/>
        <v>6</v>
      </c>
      <c r="AH478" s="110">
        <f t="shared" si="60"/>
        <v>6</v>
      </c>
      <c r="AI478" s="110">
        <f t="shared" si="61"/>
        <v>0</v>
      </c>
      <c r="AJ478" s="110">
        <f t="shared" si="62"/>
        <v>0</v>
      </c>
      <c r="AK478" s="110">
        <f t="shared" si="63"/>
        <v>0</v>
      </c>
      <c r="AL478" s="110">
        <f t="shared" si="64"/>
        <v>0</v>
      </c>
    </row>
    <row r="479" spans="1:38">
      <c r="A479" s="12"/>
      <c r="B479" s="12"/>
      <c r="C479" s="121" t="s">
        <v>77</v>
      </c>
      <c r="D479" s="301" t="str">
        <f t="shared" si="56"/>
        <v/>
      </c>
      <c r="E479" s="302"/>
      <c r="F479" s="302"/>
      <c r="G479" s="302"/>
      <c r="H479" s="302"/>
      <c r="I479" s="302"/>
      <c r="J479" s="302"/>
      <c r="K479" s="302"/>
      <c r="L479" s="302"/>
      <c r="M479" s="302"/>
      <c r="N479" s="302"/>
      <c r="O479" s="302"/>
      <c r="P479" s="303"/>
      <c r="Q479" s="91" t="str">
        <f t="shared" si="57"/>
        <v/>
      </c>
      <c r="R479" s="109"/>
      <c r="S479" s="109"/>
      <c r="T479" s="109"/>
      <c r="U479" s="109"/>
      <c r="V479" s="109"/>
      <c r="W479" s="109"/>
      <c r="X479" s="91" t="str">
        <f t="shared" si="58"/>
        <v/>
      </c>
      <c r="Y479" s="109"/>
      <c r="Z479" s="109"/>
      <c r="AA479" s="109"/>
      <c r="AB479" s="109"/>
      <c r="AC479" s="109"/>
      <c r="AD479" s="109"/>
      <c r="AG479" s="110">
        <f t="shared" si="59"/>
        <v>6</v>
      </c>
      <c r="AH479" s="110">
        <f t="shared" si="60"/>
        <v>6</v>
      </c>
      <c r="AI479" s="110">
        <f t="shared" si="61"/>
        <v>0</v>
      </c>
      <c r="AJ479" s="110">
        <f t="shared" si="62"/>
        <v>0</v>
      </c>
      <c r="AK479" s="110">
        <f t="shared" si="63"/>
        <v>0</v>
      </c>
      <c r="AL479" s="110">
        <f t="shared" si="64"/>
        <v>0</v>
      </c>
    </row>
    <row r="480" spans="1:38">
      <c r="A480" s="12"/>
      <c r="B480" s="12"/>
      <c r="C480" s="121" t="s">
        <v>78</v>
      </c>
      <c r="D480" s="301" t="str">
        <f t="shared" si="56"/>
        <v/>
      </c>
      <c r="E480" s="302"/>
      <c r="F480" s="302"/>
      <c r="G480" s="302"/>
      <c r="H480" s="302"/>
      <c r="I480" s="302"/>
      <c r="J480" s="302"/>
      <c r="K480" s="302"/>
      <c r="L480" s="302"/>
      <c r="M480" s="302"/>
      <c r="N480" s="302"/>
      <c r="O480" s="302"/>
      <c r="P480" s="303"/>
      <c r="Q480" s="91" t="str">
        <f t="shared" si="57"/>
        <v/>
      </c>
      <c r="R480" s="109"/>
      <c r="S480" s="109"/>
      <c r="T480" s="109"/>
      <c r="U480" s="109"/>
      <c r="V480" s="109"/>
      <c r="W480" s="109"/>
      <c r="X480" s="91" t="str">
        <f t="shared" si="58"/>
        <v/>
      </c>
      <c r="Y480" s="109"/>
      <c r="Z480" s="109"/>
      <c r="AA480" s="109"/>
      <c r="AB480" s="109"/>
      <c r="AC480" s="109"/>
      <c r="AD480" s="109"/>
      <c r="AG480" s="110">
        <f t="shared" si="59"/>
        <v>6</v>
      </c>
      <c r="AH480" s="110">
        <f t="shared" si="60"/>
        <v>6</v>
      </c>
      <c r="AI480" s="110">
        <f t="shared" si="61"/>
        <v>0</v>
      </c>
      <c r="AJ480" s="110">
        <f t="shared" si="62"/>
        <v>0</v>
      </c>
      <c r="AK480" s="110">
        <f t="shared" si="63"/>
        <v>0</v>
      </c>
      <c r="AL480" s="110">
        <f t="shared" si="64"/>
        <v>0</v>
      </c>
    </row>
    <row r="481" spans="1:38">
      <c r="A481" s="12"/>
      <c r="B481" s="12"/>
      <c r="C481" s="121" t="s">
        <v>79</v>
      </c>
      <c r="D481" s="301" t="str">
        <f t="shared" si="56"/>
        <v/>
      </c>
      <c r="E481" s="302"/>
      <c r="F481" s="302"/>
      <c r="G481" s="302"/>
      <c r="H481" s="302"/>
      <c r="I481" s="302"/>
      <c r="J481" s="302"/>
      <c r="K481" s="302"/>
      <c r="L481" s="302"/>
      <c r="M481" s="302"/>
      <c r="N481" s="302"/>
      <c r="O481" s="302"/>
      <c r="P481" s="303"/>
      <c r="Q481" s="91" t="str">
        <f t="shared" si="57"/>
        <v/>
      </c>
      <c r="R481" s="109"/>
      <c r="S481" s="109"/>
      <c r="T481" s="109"/>
      <c r="U481" s="109"/>
      <c r="V481" s="109"/>
      <c r="W481" s="109"/>
      <c r="X481" s="91" t="str">
        <f t="shared" si="58"/>
        <v/>
      </c>
      <c r="Y481" s="109"/>
      <c r="Z481" s="109"/>
      <c r="AA481" s="109"/>
      <c r="AB481" s="109"/>
      <c r="AC481" s="109"/>
      <c r="AD481" s="109"/>
      <c r="AG481" s="110">
        <f t="shared" si="59"/>
        <v>6</v>
      </c>
      <c r="AH481" s="110">
        <f t="shared" si="60"/>
        <v>6</v>
      </c>
      <c r="AI481" s="110">
        <f t="shared" si="61"/>
        <v>0</v>
      </c>
      <c r="AJ481" s="110">
        <f t="shared" si="62"/>
        <v>0</v>
      </c>
      <c r="AK481" s="110">
        <f t="shared" si="63"/>
        <v>0</v>
      </c>
      <c r="AL481" s="110">
        <f t="shared" si="64"/>
        <v>0</v>
      </c>
    </row>
    <row r="482" spans="1:38">
      <c r="A482" s="12"/>
      <c r="B482" s="12"/>
      <c r="C482" s="121" t="s">
        <v>80</v>
      </c>
      <c r="D482" s="301" t="str">
        <f t="shared" si="56"/>
        <v/>
      </c>
      <c r="E482" s="302"/>
      <c r="F482" s="302"/>
      <c r="G482" s="302"/>
      <c r="H482" s="302"/>
      <c r="I482" s="302"/>
      <c r="J482" s="302"/>
      <c r="K482" s="302"/>
      <c r="L482" s="302"/>
      <c r="M482" s="302"/>
      <c r="N482" s="302"/>
      <c r="O482" s="302"/>
      <c r="P482" s="303"/>
      <c r="Q482" s="91" t="str">
        <f t="shared" si="57"/>
        <v/>
      </c>
      <c r="R482" s="109"/>
      <c r="S482" s="109"/>
      <c r="T482" s="109"/>
      <c r="U482" s="109"/>
      <c r="V482" s="109"/>
      <c r="W482" s="109"/>
      <c r="X482" s="91" t="str">
        <f t="shared" si="58"/>
        <v/>
      </c>
      <c r="Y482" s="109"/>
      <c r="Z482" s="109"/>
      <c r="AA482" s="109"/>
      <c r="AB482" s="109"/>
      <c r="AC482" s="109"/>
      <c r="AD482" s="109"/>
      <c r="AG482" s="110">
        <f t="shared" si="59"/>
        <v>6</v>
      </c>
      <c r="AH482" s="110">
        <f t="shared" si="60"/>
        <v>6</v>
      </c>
      <c r="AI482" s="110">
        <f t="shared" si="61"/>
        <v>0</v>
      </c>
      <c r="AJ482" s="110">
        <f t="shared" si="62"/>
        <v>0</v>
      </c>
      <c r="AK482" s="110">
        <f t="shared" si="63"/>
        <v>0</v>
      </c>
      <c r="AL482" s="110">
        <f t="shared" si="64"/>
        <v>0</v>
      </c>
    </row>
    <row r="483" spans="1:38">
      <c r="A483" s="12"/>
      <c r="B483" s="12"/>
      <c r="C483" s="121" t="s">
        <v>81</v>
      </c>
      <c r="D483" s="301" t="str">
        <f t="shared" si="56"/>
        <v/>
      </c>
      <c r="E483" s="302"/>
      <c r="F483" s="302"/>
      <c r="G483" s="302"/>
      <c r="H483" s="302"/>
      <c r="I483" s="302"/>
      <c r="J483" s="302"/>
      <c r="K483" s="302"/>
      <c r="L483" s="302"/>
      <c r="M483" s="302"/>
      <c r="N483" s="302"/>
      <c r="O483" s="302"/>
      <c r="P483" s="303"/>
      <c r="Q483" s="91" t="str">
        <f t="shared" si="57"/>
        <v/>
      </c>
      <c r="R483" s="109"/>
      <c r="S483" s="109"/>
      <c r="T483" s="109"/>
      <c r="U483" s="109"/>
      <c r="V483" s="109"/>
      <c r="W483" s="109"/>
      <c r="X483" s="91" t="str">
        <f t="shared" si="58"/>
        <v/>
      </c>
      <c r="Y483" s="109"/>
      <c r="Z483" s="109"/>
      <c r="AA483" s="109"/>
      <c r="AB483" s="109"/>
      <c r="AC483" s="109"/>
      <c r="AD483" s="109"/>
      <c r="AG483" s="110">
        <f t="shared" si="59"/>
        <v>6</v>
      </c>
      <c r="AH483" s="110">
        <f t="shared" si="60"/>
        <v>6</v>
      </c>
      <c r="AI483" s="110">
        <f t="shared" si="61"/>
        <v>0</v>
      </c>
      <c r="AJ483" s="110">
        <f t="shared" si="62"/>
        <v>0</v>
      </c>
      <c r="AK483" s="110">
        <f t="shared" si="63"/>
        <v>0</v>
      </c>
      <c r="AL483" s="110">
        <f t="shared" si="64"/>
        <v>0</v>
      </c>
    </row>
    <row r="484" spans="1:38">
      <c r="A484" s="12"/>
      <c r="B484" s="12"/>
      <c r="C484" s="121" t="s">
        <v>82</v>
      </c>
      <c r="D484" s="301" t="str">
        <f t="shared" si="56"/>
        <v/>
      </c>
      <c r="E484" s="302"/>
      <c r="F484" s="302"/>
      <c r="G484" s="302"/>
      <c r="H484" s="302"/>
      <c r="I484" s="302"/>
      <c r="J484" s="302"/>
      <c r="K484" s="302"/>
      <c r="L484" s="302"/>
      <c r="M484" s="302"/>
      <c r="N484" s="302"/>
      <c r="O484" s="302"/>
      <c r="P484" s="303"/>
      <c r="Q484" s="91" t="str">
        <f t="shared" si="57"/>
        <v/>
      </c>
      <c r="R484" s="109"/>
      <c r="S484" s="109"/>
      <c r="T484" s="109"/>
      <c r="U484" s="109"/>
      <c r="V484" s="109"/>
      <c r="W484" s="109"/>
      <c r="X484" s="91" t="str">
        <f t="shared" si="58"/>
        <v/>
      </c>
      <c r="Y484" s="109"/>
      <c r="Z484" s="109"/>
      <c r="AA484" s="109"/>
      <c r="AB484" s="109"/>
      <c r="AC484" s="109"/>
      <c r="AD484" s="109"/>
      <c r="AG484" s="110">
        <f t="shared" si="59"/>
        <v>6</v>
      </c>
      <c r="AH484" s="110">
        <f t="shared" si="60"/>
        <v>6</v>
      </c>
      <c r="AI484" s="110">
        <f t="shared" si="61"/>
        <v>0</v>
      </c>
      <c r="AJ484" s="110">
        <f t="shared" si="62"/>
        <v>0</v>
      </c>
      <c r="AK484" s="110">
        <f t="shared" si="63"/>
        <v>0</v>
      </c>
      <c r="AL484" s="110">
        <f t="shared" si="64"/>
        <v>0</v>
      </c>
    </row>
    <row r="485" spans="1:38">
      <c r="A485" s="12"/>
      <c r="B485" s="12"/>
      <c r="C485" s="121" t="s">
        <v>83</v>
      </c>
      <c r="D485" s="301" t="str">
        <f t="shared" si="56"/>
        <v/>
      </c>
      <c r="E485" s="302"/>
      <c r="F485" s="302"/>
      <c r="G485" s="302"/>
      <c r="H485" s="302"/>
      <c r="I485" s="302"/>
      <c r="J485" s="302"/>
      <c r="K485" s="302"/>
      <c r="L485" s="302"/>
      <c r="M485" s="302"/>
      <c r="N485" s="302"/>
      <c r="O485" s="302"/>
      <c r="P485" s="303"/>
      <c r="Q485" s="91" t="str">
        <f t="shared" si="57"/>
        <v/>
      </c>
      <c r="R485" s="109"/>
      <c r="S485" s="109"/>
      <c r="T485" s="109"/>
      <c r="U485" s="109"/>
      <c r="V485" s="109"/>
      <c r="W485" s="109"/>
      <c r="X485" s="91" t="str">
        <f t="shared" si="58"/>
        <v/>
      </c>
      <c r="Y485" s="109"/>
      <c r="Z485" s="109"/>
      <c r="AA485" s="109"/>
      <c r="AB485" s="109"/>
      <c r="AC485" s="109"/>
      <c r="AD485" s="109"/>
      <c r="AG485" s="110">
        <f t="shared" si="59"/>
        <v>6</v>
      </c>
      <c r="AH485" s="110">
        <f t="shared" si="60"/>
        <v>6</v>
      </c>
      <c r="AI485" s="110">
        <f t="shared" si="61"/>
        <v>0</v>
      </c>
      <c r="AJ485" s="110">
        <f t="shared" si="62"/>
        <v>0</v>
      </c>
      <c r="AK485" s="110">
        <f t="shared" si="63"/>
        <v>0</v>
      </c>
      <c r="AL485" s="110">
        <f t="shared" si="64"/>
        <v>0</v>
      </c>
    </row>
    <row r="486" spans="1:38">
      <c r="A486" s="12"/>
      <c r="B486" s="12"/>
      <c r="C486" s="121" t="s">
        <v>84</v>
      </c>
      <c r="D486" s="301" t="str">
        <f t="shared" si="56"/>
        <v/>
      </c>
      <c r="E486" s="302"/>
      <c r="F486" s="302"/>
      <c r="G486" s="302"/>
      <c r="H486" s="302"/>
      <c r="I486" s="302"/>
      <c r="J486" s="302"/>
      <c r="K486" s="302"/>
      <c r="L486" s="302"/>
      <c r="M486" s="302"/>
      <c r="N486" s="302"/>
      <c r="O486" s="302"/>
      <c r="P486" s="303"/>
      <c r="Q486" s="91" t="str">
        <f t="shared" si="57"/>
        <v/>
      </c>
      <c r="R486" s="109"/>
      <c r="S486" s="109"/>
      <c r="T486" s="109"/>
      <c r="U486" s="109"/>
      <c r="V486" s="109"/>
      <c r="W486" s="109"/>
      <c r="X486" s="91" t="str">
        <f t="shared" si="58"/>
        <v/>
      </c>
      <c r="Y486" s="109"/>
      <c r="Z486" s="109"/>
      <c r="AA486" s="109"/>
      <c r="AB486" s="109"/>
      <c r="AC486" s="109"/>
      <c r="AD486" s="109"/>
      <c r="AG486" s="110">
        <f t="shared" si="59"/>
        <v>6</v>
      </c>
      <c r="AH486" s="110">
        <f t="shared" si="60"/>
        <v>6</v>
      </c>
      <c r="AI486" s="110">
        <f t="shared" si="61"/>
        <v>0</v>
      </c>
      <c r="AJ486" s="110">
        <f t="shared" si="62"/>
        <v>0</v>
      </c>
      <c r="AK486" s="110">
        <f t="shared" si="63"/>
        <v>0</v>
      </c>
      <c r="AL486" s="110">
        <f t="shared" si="64"/>
        <v>0</v>
      </c>
    </row>
    <row r="487" spans="1:38">
      <c r="A487" s="12"/>
      <c r="B487" s="12"/>
      <c r="C487" s="121" t="s">
        <v>85</v>
      </c>
      <c r="D487" s="301" t="str">
        <f t="shared" si="56"/>
        <v/>
      </c>
      <c r="E487" s="302"/>
      <c r="F487" s="302"/>
      <c r="G487" s="302"/>
      <c r="H487" s="302"/>
      <c r="I487" s="302"/>
      <c r="J487" s="302"/>
      <c r="K487" s="302"/>
      <c r="L487" s="302"/>
      <c r="M487" s="302"/>
      <c r="N487" s="302"/>
      <c r="O487" s="302"/>
      <c r="P487" s="303"/>
      <c r="Q487" s="91" t="str">
        <f t="shared" si="57"/>
        <v/>
      </c>
      <c r="R487" s="109"/>
      <c r="S487" s="109"/>
      <c r="T487" s="109"/>
      <c r="U487" s="109"/>
      <c r="V487" s="109"/>
      <c r="W487" s="109"/>
      <c r="X487" s="91" t="str">
        <f t="shared" si="58"/>
        <v/>
      </c>
      <c r="Y487" s="109"/>
      <c r="Z487" s="109"/>
      <c r="AA487" s="109"/>
      <c r="AB487" s="109"/>
      <c r="AC487" s="109"/>
      <c r="AD487" s="109"/>
      <c r="AG487" s="110">
        <f t="shared" si="59"/>
        <v>6</v>
      </c>
      <c r="AH487" s="110">
        <f t="shared" si="60"/>
        <v>6</v>
      </c>
      <c r="AI487" s="110">
        <f t="shared" si="61"/>
        <v>0</v>
      </c>
      <c r="AJ487" s="110">
        <f t="shared" si="62"/>
        <v>0</v>
      </c>
      <c r="AK487" s="110">
        <f t="shared" si="63"/>
        <v>0</v>
      </c>
      <c r="AL487" s="110">
        <f t="shared" si="64"/>
        <v>0</v>
      </c>
    </row>
    <row r="488" spans="1:38">
      <c r="A488" s="12"/>
      <c r="B488" s="12"/>
      <c r="C488" s="121" t="s">
        <v>86</v>
      </c>
      <c r="D488" s="301" t="str">
        <f t="shared" si="56"/>
        <v/>
      </c>
      <c r="E488" s="302"/>
      <c r="F488" s="302"/>
      <c r="G488" s="302"/>
      <c r="H488" s="302"/>
      <c r="I488" s="302"/>
      <c r="J488" s="302"/>
      <c r="K488" s="302"/>
      <c r="L488" s="302"/>
      <c r="M488" s="302"/>
      <c r="N488" s="302"/>
      <c r="O488" s="302"/>
      <c r="P488" s="303"/>
      <c r="Q488" s="91" t="str">
        <f t="shared" si="57"/>
        <v/>
      </c>
      <c r="R488" s="109"/>
      <c r="S488" s="109"/>
      <c r="T488" s="109"/>
      <c r="U488" s="109"/>
      <c r="V488" s="109"/>
      <c r="W488" s="109"/>
      <c r="X488" s="91" t="str">
        <f t="shared" si="58"/>
        <v/>
      </c>
      <c r="Y488" s="109"/>
      <c r="Z488" s="109"/>
      <c r="AA488" s="109"/>
      <c r="AB488" s="109"/>
      <c r="AC488" s="109"/>
      <c r="AD488" s="109"/>
      <c r="AG488" s="110">
        <f t="shared" si="59"/>
        <v>6</v>
      </c>
      <c r="AH488" s="110">
        <f t="shared" si="60"/>
        <v>6</v>
      </c>
      <c r="AI488" s="110">
        <f t="shared" si="61"/>
        <v>0</v>
      </c>
      <c r="AJ488" s="110">
        <f t="shared" si="62"/>
        <v>0</v>
      </c>
      <c r="AK488" s="110">
        <f t="shared" si="63"/>
        <v>0</v>
      </c>
      <c r="AL488" s="110">
        <f t="shared" si="64"/>
        <v>0</v>
      </c>
    </row>
    <row r="489" spans="1:38">
      <c r="A489" s="12"/>
      <c r="B489" s="12"/>
      <c r="C489" s="121" t="s">
        <v>87</v>
      </c>
      <c r="D489" s="301" t="str">
        <f t="shared" si="56"/>
        <v/>
      </c>
      <c r="E489" s="302"/>
      <c r="F489" s="302"/>
      <c r="G489" s="302"/>
      <c r="H489" s="302"/>
      <c r="I489" s="302"/>
      <c r="J489" s="302"/>
      <c r="K489" s="302"/>
      <c r="L489" s="302"/>
      <c r="M489" s="302"/>
      <c r="N489" s="302"/>
      <c r="O489" s="302"/>
      <c r="P489" s="303"/>
      <c r="Q489" s="91" t="str">
        <f t="shared" si="57"/>
        <v/>
      </c>
      <c r="R489" s="109"/>
      <c r="S489" s="109"/>
      <c r="T489" s="109"/>
      <c r="U489" s="109"/>
      <c r="V489" s="109"/>
      <c r="W489" s="109"/>
      <c r="X489" s="91" t="str">
        <f t="shared" si="58"/>
        <v/>
      </c>
      <c r="Y489" s="109"/>
      <c r="Z489" s="109"/>
      <c r="AA489" s="109"/>
      <c r="AB489" s="109"/>
      <c r="AC489" s="109"/>
      <c r="AD489" s="109"/>
      <c r="AG489" s="110">
        <f t="shared" si="59"/>
        <v>6</v>
      </c>
      <c r="AH489" s="110">
        <f t="shared" si="60"/>
        <v>6</v>
      </c>
      <c r="AI489" s="110">
        <f t="shared" si="61"/>
        <v>0</v>
      </c>
      <c r="AJ489" s="110">
        <f t="shared" si="62"/>
        <v>0</v>
      </c>
      <c r="AK489" s="110">
        <f t="shared" si="63"/>
        <v>0</v>
      </c>
      <c r="AL489" s="110">
        <f t="shared" si="64"/>
        <v>0</v>
      </c>
    </row>
    <row r="490" spans="1:38">
      <c r="A490" s="12"/>
      <c r="B490" s="12"/>
      <c r="C490" s="121" t="s">
        <v>88</v>
      </c>
      <c r="D490" s="301" t="str">
        <f t="shared" si="56"/>
        <v/>
      </c>
      <c r="E490" s="302"/>
      <c r="F490" s="302"/>
      <c r="G490" s="302"/>
      <c r="H490" s="302"/>
      <c r="I490" s="302"/>
      <c r="J490" s="302"/>
      <c r="K490" s="302"/>
      <c r="L490" s="302"/>
      <c r="M490" s="302"/>
      <c r="N490" s="302"/>
      <c r="O490" s="302"/>
      <c r="P490" s="303"/>
      <c r="Q490" s="91" t="str">
        <f t="shared" si="57"/>
        <v/>
      </c>
      <c r="R490" s="109"/>
      <c r="S490" s="109"/>
      <c r="T490" s="109"/>
      <c r="U490" s="109"/>
      <c r="V490" s="109"/>
      <c r="W490" s="109"/>
      <c r="X490" s="91" t="str">
        <f t="shared" si="58"/>
        <v/>
      </c>
      <c r="Y490" s="109"/>
      <c r="Z490" s="109"/>
      <c r="AA490" s="109"/>
      <c r="AB490" s="109"/>
      <c r="AC490" s="109"/>
      <c r="AD490" s="109"/>
      <c r="AG490" s="110">
        <f t="shared" si="59"/>
        <v>6</v>
      </c>
      <c r="AH490" s="110">
        <f t="shared" si="60"/>
        <v>6</v>
      </c>
      <c r="AI490" s="110">
        <f t="shared" si="61"/>
        <v>0</v>
      </c>
      <c r="AJ490" s="110">
        <f t="shared" si="62"/>
        <v>0</v>
      </c>
      <c r="AK490" s="110">
        <f t="shared" si="63"/>
        <v>0</v>
      </c>
      <c r="AL490" s="110">
        <f t="shared" si="64"/>
        <v>0</v>
      </c>
    </row>
    <row r="491" spans="1:38">
      <c r="A491" s="12"/>
      <c r="B491" s="12"/>
      <c r="C491" s="121" t="s">
        <v>89</v>
      </c>
      <c r="D491" s="301" t="str">
        <f t="shared" si="56"/>
        <v/>
      </c>
      <c r="E491" s="302"/>
      <c r="F491" s="302"/>
      <c r="G491" s="302"/>
      <c r="H491" s="302"/>
      <c r="I491" s="302"/>
      <c r="J491" s="302"/>
      <c r="K491" s="302"/>
      <c r="L491" s="302"/>
      <c r="M491" s="302"/>
      <c r="N491" s="302"/>
      <c r="O491" s="302"/>
      <c r="P491" s="303"/>
      <c r="Q491" s="91" t="str">
        <f t="shared" si="57"/>
        <v/>
      </c>
      <c r="R491" s="109"/>
      <c r="S491" s="109"/>
      <c r="T491" s="109"/>
      <c r="U491" s="109"/>
      <c r="V491" s="109"/>
      <c r="W491" s="109"/>
      <c r="X491" s="91" t="str">
        <f t="shared" si="58"/>
        <v/>
      </c>
      <c r="Y491" s="109"/>
      <c r="Z491" s="109"/>
      <c r="AA491" s="109"/>
      <c r="AB491" s="109"/>
      <c r="AC491" s="109"/>
      <c r="AD491" s="109"/>
      <c r="AG491" s="110">
        <f t="shared" si="59"/>
        <v>6</v>
      </c>
      <c r="AH491" s="110">
        <f t="shared" si="60"/>
        <v>6</v>
      </c>
      <c r="AI491" s="110">
        <f t="shared" si="61"/>
        <v>0</v>
      </c>
      <c r="AJ491" s="110">
        <f t="shared" si="62"/>
        <v>0</v>
      </c>
      <c r="AK491" s="110">
        <f t="shared" si="63"/>
        <v>0</v>
      </c>
      <c r="AL491" s="110">
        <f t="shared" si="64"/>
        <v>0</v>
      </c>
    </row>
    <row r="492" spans="1:38">
      <c r="A492" s="12"/>
      <c r="B492" s="12"/>
      <c r="C492" s="121" t="s">
        <v>90</v>
      </c>
      <c r="D492" s="301" t="str">
        <f t="shared" si="56"/>
        <v/>
      </c>
      <c r="E492" s="302"/>
      <c r="F492" s="302"/>
      <c r="G492" s="302"/>
      <c r="H492" s="302"/>
      <c r="I492" s="302"/>
      <c r="J492" s="302"/>
      <c r="K492" s="302"/>
      <c r="L492" s="302"/>
      <c r="M492" s="302"/>
      <c r="N492" s="302"/>
      <c r="O492" s="302"/>
      <c r="P492" s="303"/>
      <c r="Q492" s="91" t="str">
        <f t="shared" si="57"/>
        <v/>
      </c>
      <c r="R492" s="109"/>
      <c r="S492" s="109"/>
      <c r="T492" s="109"/>
      <c r="U492" s="109"/>
      <c r="V492" s="109"/>
      <c r="W492" s="109"/>
      <c r="X492" s="91" t="str">
        <f t="shared" si="58"/>
        <v/>
      </c>
      <c r="Y492" s="109"/>
      <c r="Z492" s="109"/>
      <c r="AA492" s="109"/>
      <c r="AB492" s="109"/>
      <c r="AC492" s="109"/>
      <c r="AD492" s="109"/>
      <c r="AG492" s="110">
        <f t="shared" si="59"/>
        <v>6</v>
      </c>
      <c r="AH492" s="110">
        <f t="shared" si="60"/>
        <v>6</v>
      </c>
      <c r="AI492" s="110">
        <f t="shared" si="61"/>
        <v>0</v>
      </c>
      <c r="AJ492" s="110">
        <f t="shared" si="62"/>
        <v>0</v>
      </c>
      <c r="AK492" s="110">
        <f t="shared" si="63"/>
        <v>0</v>
      </c>
      <c r="AL492" s="110">
        <f t="shared" si="64"/>
        <v>0</v>
      </c>
    </row>
    <row r="493" spans="1:38">
      <c r="A493" s="12"/>
      <c r="B493" s="12"/>
      <c r="C493" s="121" t="s">
        <v>91</v>
      </c>
      <c r="D493" s="301" t="str">
        <f t="shared" si="56"/>
        <v/>
      </c>
      <c r="E493" s="302"/>
      <c r="F493" s="302"/>
      <c r="G493" s="302"/>
      <c r="H493" s="302"/>
      <c r="I493" s="302"/>
      <c r="J493" s="302"/>
      <c r="K493" s="302"/>
      <c r="L493" s="302"/>
      <c r="M493" s="302"/>
      <c r="N493" s="302"/>
      <c r="O493" s="302"/>
      <c r="P493" s="303"/>
      <c r="Q493" s="91" t="str">
        <f t="shared" si="57"/>
        <v/>
      </c>
      <c r="R493" s="109"/>
      <c r="S493" s="109"/>
      <c r="T493" s="109"/>
      <c r="U493" s="109"/>
      <c r="V493" s="109"/>
      <c r="W493" s="109"/>
      <c r="X493" s="91" t="str">
        <f t="shared" si="58"/>
        <v/>
      </c>
      <c r="Y493" s="109"/>
      <c r="Z493" s="109"/>
      <c r="AA493" s="109"/>
      <c r="AB493" s="109"/>
      <c r="AC493" s="109"/>
      <c r="AD493" s="109"/>
      <c r="AG493" s="110">
        <f t="shared" si="59"/>
        <v>6</v>
      </c>
      <c r="AH493" s="110">
        <f t="shared" si="60"/>
        <v>6</v>
      </c>
      <c r="AI493" s="110">
        <f t="shared" si="61"/>
        <v>0</v>
      </c>
      <c r="AJ493" s="110">
        <f t="shared" si="62"/>
        <v>0</v>
      </c>
      <c r="AK493" s="110">
        <f t="shared" si="63"/>
        <v>0</v>
      </c>
      <c r="AL493" s="110">
        <f t="shared" si="64"/>
        <v>0</v>
      </c>
    </row>
    <row r="494" spans="1:38">
      <c r="A494" s="12"/>
      <c r="B494" s="12"/>
      <c r="C494" s="121" t="s">
        <v>92</v>
      </c>
      <c r="D494" s="301" t="str">
        <f t="shared" si="56"/>
        <v/>
      </c>
      <c r="E494" s="302"/>
      <c r="F494" s="302"/>
      <c r="G494" s="302"/>
      <c r="H494" s="302"/>
      <c r="I494" s="302"/>
      <c r="J494" s="302"/>
      <c r="K494" s="302"/>
      <c r="L494" s="302"/>
      <c r="M494" s="302"/>
      <c r="N494" s="302"/>
      <c r="O494" s="302"/>
      <c r="P494" s="303"/>
      <c r="Q494" s="91" t="str">
        <f t="shared" si="57"/>
        <v/>
      </c>
      <c r="R494" s="109"/>
      <c r="S494" s="109"/>
      <c r="T494" s="109"/>
      <c r="U494" s="109"/>
      <c r="V494" s="109"/>
      <c r="W494" s="109"/>
      <c r="X494" s="91" t="str">
        <f t="shared" si="58"/>
        <v/>
      </c>
      <c r="Y494" s="109"/>
      <c r="Z494" s="109"/>
      <c r="AA494" s="109"/>
      <c r="AB494" s="109"/>
      <c r="AC494" s="109"/>
      <c r="AD494" s="109"/>
      <c r="AG494" s="110">
        <f t="shared" si="59"/>
        <v>6</v>
      </c>
      <c r="AH494" s="110">
        <f t="shared" si="60"/>
        <v>6</v>
      </c>
      <c r="AI494" s="110">
        <f t="shared" si="61"/>
        <v>0</v>
      </c>
      <c r="AJ494" s="110">
        <f t="shared" si="62"/>
        <v>0</v>
      </c>
      <c r="AK494" s="110">
        <f t="shared" si="63"/>
        <v>0</v>
      </c>
      <c r="AL494" s="110">
        <f t="shared" si="64"/>
        <v>0</v>
      </c>
    </row>
    <row r="495" spans="1:38">
      <c r="A495" s="12"/>
      <c r="B495" s="12"/>
      <c r="C495" s="121" t="s">
        <v>93</v>
      </c>
      <c r="D495" s="301" t="str">
        <f t="shared" si="56"/>
        <v/>
      </c>
      <c r="E495" s="302"/>
      <c r="F495" s="302"/>
      <c r="G495" s="302"/>
      <c r="H495" s="302"/>
      <c r="I495" s="302"/>
      <c r="J495" s="302"/>
      <c r="K495" s="302"/>
      <c r="L495" s="302"/>
      <c r="M495" s="302"/>
      <c r="N495" s="302"/>
      <c r="O495" s="302"/>
      <c r="P495" s="303"/>
      <c r="Q495" s="91" t="str">
        <f t="shared" si="57"/>
        <v/>
      </c>
      <c r="R495" s="109"/>
      <c r="S495" s="109"/>
      <c r="T495" s="109"/>
      <c r="U495" s="109"/>
      <c r="V495" s="109"/>
      <c r="W495" s="109"/>
      <c r="X495" s="91" t="str">
        <f t="shared" si="58"/>
        <v/>
      </c>
      <c r="Y495" s="109"/>
      <c r="Z495" s="109"/>
      <c r="AA495" s="109"/>
      <c r="AB495" s="109"/>
      <c r="AC495" s="109"/>
      <c r="AD495" s="109"/>
      <c r="AG495" s="110">
        <f t="shared" si="59"/>
        <v>6</v>
      </c>
      <c r="AH495" s="110">
        <f t="shared" si="60"/>
        <v>6</v>
      </c>
      <c r="AI495" s="110">
        <f t="shared" si="61"/>
        <v>0</v>
      </c>
      <c r="AJ495" s="110">
        <f t="shared" si="62"/>
        <v>0</v>
      </c>
      <c r="AK495" s="110">
        <f t="shared" si="63"/>
        <v>0</v>
      </c>
      <c r="AL495" s="110">
        <f t="shared" si="64"/>
        <v>0</v>
      </c>
    </row>
    <row r="496" spans="1:38">
      <c r="A496" s="12"/>
      <c r="B496" s="12"/>
      <c r="C496" s="121" t="s">
        <v>94</v>
      </c>
      <c r="D496" s="301" t="str">
        <f t="shared" si="56"/>
        <v/>
      </c>
      <c r="E496" s="302"/>
      <c r="F496" s="302"/>
      <c r="G496" s="302"/>
      <c r="H496" s="302"/>
      <c r="I496" s="302"/>
      <c r="J496" s="302"/>
      <c r="K496" s="302"/>
      <c r="L496" s="302"/>
      <c r="M496" s="302"/>
      <c r="N496" s="302"/>
      <c r="O496" s="302"/>
      <c r="P496" s="303"/>
      <c r="Q496" s="91" t="str">
        <f t="shared" si="57"/>
        <v/>
      </c>
      <c r="R496" s="109"/>
      <c r="S496" s="109"/>
      <c r="T496" s="109"/>
      <c r="U496" s="109"/>
      <c r="V496" s="109"/>
      <c r="W496" s="109"/>
      <c r="X496" s="91" t="str">
        <f t="shared" si="58"/>
        <v/>
      </c>
      <c r="Y496" s="109"/>
      <c r="Z496" s="109"/>
      <c r="AA496" s="109"/>
      <c r="AB496" s="109"/>
      <c r="AC496" s="109"/>
      <c r="AD496" s="109"/>
      <c r="AG496" s="110">
        <f t="shared" si="59"/>
        <v>6</v>
      </c>
      <c r="AH496" s="110">
        <f t="shared" si="60"/>
        <v>6</v>
      </c>
      <c r="AI496" s="110">
        <f t="shared" si="61"/>
        <v>0</v>
      </c>
      <c r="AJ496" s="110">
        <f t="shared" si="62"/>
        <v>0</v>
      </c>
      <c r="AK496" s="110">
        <f t="shared" si="63"/>
        <v>0</v>
      </c>
      <c r="AL496" s="110">
        <f t="shared" si="64"/>
        <v>0</v>
      </c>
    </row>
    <row r="497" spans="1:38">
      <c r="A497" s="12"/>
      <c r="B497" s="12"/>
      <c r="C497" s="121" t="s">
        <v>95</v>
      </c>
      <c r="D497" s="301" t="str">
        <f t="shared" si="56"/>
        <v/>
      </c>
      <c r="E497" s="302"/>
      <c r="F497" s="302"/>
      <c r="G497" s="302"/>
      <c r="H497" s="302"/>
      <c r="I497" s="302"/>
      <c r="J497" s="302"/>
      <c r="K497" s="302"/>
      <c r="L497" s="302"/>
      <c r="M497" s="302"/>
      <c r="N497" s="302"/>
      <c r="O497" s="302"/>
      <c r="P497" s="303"/>
      <c r="Q497" s="91" t="str">
        <f t="shared" si="57"/>
        <v/>
      </c>
      <c r="R497" s="109"/>
      <c r="S497" s="109"/>
      <c r="T497" s="109"/>
      <c r="U497" s="109"/>
      <c r="V497" s="109"/>
      <c r="W497" s="109"/>
      <c r="X497" s="91" t="str">
        <f t="shared" si="58"/>
        <v/>
      </c>
      <c r="Y497" s="109"/>
      <c r="Z497" s="109"/>
      <c r="AA497" s="109"/>
      <c r="AB497" s="109"/>
      <c r="AC497" s="109"/>
      <c r="AD497" s="109"/>
      <c r="AG497" s="110">
        <f t="shared" si="59"/>
        <v>6</v>
      </c>
      <c r="AH497" s="110">
        <f t="shared" si="60"/>
        <v>6</v>
      </c>
      <c r="AI497" s="110">
        <f t="shared" si="61"/>
        <v>0</v>
      </c>
      <c r="AJ497" s="110">
        <f t="shared" si="62"/>
        <v>0</v>
      </c>
      <c r="AK497" s="110">
        <f t="shared" si="63"/>
        <v>0</v>
      </c>
      <c r="AL497" s="110">
        <f t="shared" si="64"/>
        <v>0</v>
      </c>
    </row>
    <row r="498" spans="1:38">
      <c r="A498" s="12"/>
      <c r="B498" s="12"/>
      <c r="C498" s="121" t="s">
        <v>96</v>
      </c>
      <c r="D498" s="301" t="str">
        <f t="shared" si="56"/>
        <v/>
      </c>
      <c r="E498" s="302"/>
      <c r="F498" s="302"/>
      <c r="G498" s="302"/>
      <c r="H498" s="302"/>
      <c r="I498" s="302"/>
      <c r="J498" s="302"/>
      <c r="K498" s="302"/>
      <c r="L498" s="302"/>
      <c r="M498" s="302"/>
      <c r="N498" s="302"/>
      <c r="O498" s="302"/>
      <c r="P498" s="303"/>
      <c r="Q498" s="91" t="str">
        <f t="shared" si="57"/>
        <v/>
      </c>
      <c r="R498" s="109"/>
      <c r="S498" s="109"/>
      <c r="T498" s="109"/>
      <c r="U498" s="109"/>
      <c r="V498" s="109"/>
      <c r="W498" s="109"/>
      <c r="X498" s="91" t="str">
        <f t="shared" si="58"/>
        <v/>
      </c>
      <c r="Y498" s="109"/>
      <c r="Z498" s="109"/>
      <c r="AA498" s="109"/>
      <c r="AB498" s="109"/>
      <c r="AC498" s="109"/>
      <c r="AD498" s="109"/>
      <c r="AG498" s="110">
        <f t="shared" si="59"/>
        <v>6</v>
      </c>
      <c r="AH498" s="110">
        <f t="shared" si="60"/>
        <v>6</v>
      </c>
      <c r="AI498" s="110">
        <f t="shared" si="61"/>
        <v>0</v>
      </c>
      <c r="AJ498" s="110">
        <f t="shared" si="62"/>
        <v>0</v>
      </c>
      <c r="AK498" s="110">
        <f t="shared" si="63"/>
        <v>0</v>
      </c>
      <c r="AL498" s="110">
        <f t="shared" si="64"/>
        <v>0</v>
      </c>
    </row>
    <row r="499" spans="1:38">
      <c r="A499" s="12"/>
      <c r="B499" s="12"/>
      <c r="C499" s="121" t="s">
        <v>97</v>
      </c>
      <c r="D499" s="301" t="str">
        <f t="shared" si="56"/>
        <v/>
      </c>
      <c r="E499" s="302"/>
      <c r="F499" s="302"/>
      <c r="G499" s="302"/>
      <c r="H499" s="302"/>
      <c r="I499" s="302"/>
      <c r="J499" s="302"/>
      <c r="K499" s="302"/>
      <c r="L499" s="302"/>
      <c r="M499" s="302"/>
      <c r="N499" s="302"/>
      <c r="O499" s="302"/>
      <c r="P499" s="303"/>
      <c r="Q499" s="91" t="str">
        <f t="shared" si="57"/>
        <v/>
      </c>
      <c r="R499" s="109"/>
      <c r="S499" s="109"/>
      <c r="T499" s="109"/>
      <c r="U499" s="109"/>
      <c r="V499" s="109"/>
      <c r="W499" s="109"/>
      <c r="X499" s="91" t="str">
        <f t="shared" si="58"/>
        <v/>
      </c>
      <c r="Y499" s="109"/>
      <c r="Z499" s="109"/>
      <c r="AA499" s="109"/>
      <c r="AB499" s="109"/>
      <c r="AC499" s="109"/>
      <c r="AD499" s="109"/>
      <c r="AG499" s="110">
        <f t="shared" si="59"/>
        <v>6</v>
      </c>
      <c r="AH499" s="110">
        <f t="shared" si="60"/>
        <v>6</v>
      </c>
      <c r="AI499" s="110">
        <f t="shared" si="61"/>
        <v>0</v>
      </c>
      <c r="AJ499" s="110">
        <f t="shared" si="62"/>
        <v>0</v>
      </c>
      <c r="AK499" s="110">
        <f t="shared" si="63"/>
        <v>0</v>
      </c>
      <c r="AL499" s="110">
        <f t="shared" si="64"/>
        <v>0</v>
      </c>
    </row>
    <row r="500" spans="1:38">
      <c r="A500" s="12"/>
      <c r="B500" s="12"/>
      <c r="C500" s="121" t="s">
        <v>98</v>
      </c>
      <c r="D500" s="301" t="str">
        <f t="shared" si="56"/>
        <v/>
      </c>
      <c r="E500" s="302"/>
      <c r="F500" s="302"/>
      <c r="G500" s="302"/>
      <c r="H500" s="302"/>
      <c r="I500" s="302"/>
      <c r="J500" s="302"/>
      <c r="K500" s="302"/>
      <c r="L500" s="302"/>
      <c r="M500" s="302"/>
      <c r="N500" s="302"/>
      <c r="O500" s="302"/>
      <c r="P500" s="303"/>
      <c r="Q500" s="91" t="str">
        <f t="shared" si="57"/>
        <v/>
      </c>
      <c r="R500" s="109"/>
      <c r="S500" s="109"/>
      <c r="T500" s="109"/>
      <c r="U500" s="109"/>
      <c r="V500" s="109"/>
      <c r="W500" s="109"/>
      <c r="X500" s="91" t="str">
        <f t="shared" si="58"/>
        <v/>
      </c>
      <c r="Y500" s="109"/>
      <c r="Z500" s="109"/>
      <c r="AA500" s="109"/>
      <c r="AB500" s="109"/>
      <c r="AC500" s="109"/>
      <c r="AD500" s="109"/>
      <c r="AG500" s="110">
        <f t="shared" si="59"/>
        <v>6</v>
      </c>
      <c r="AH500" s="110">
        <f t="shared" si="60"/>
        <v>6</v>
      </c>
      <c r="AI500" s="110">
        <f t="shared" si="61"/>
        <v>0</v>
      </c>
      <c r="AJ500" s="110">
        <f t="shared" si="62"/>
        <v>0</v>
      </c>
      <c r="AK500" s="110">
        <f t="shared" si="63"/>
        <v>0</v>
      </c>
      <c r="AL500" s="110">
        <f t="shared" si="64"/>
        <v>0</v>
      </c>
    </row>
    <row r="501" spans="1:38">
      <c r="A501" s="12"/>
      <c r="B501" s="12"/>
      <c r="C501" s="121" t="s">
        <v>99</v>
      </c>
      <c r="D501" s="301" t="str">
        <f t="shared" si="56"/>
        <v/>
      </c>
      <c r="E501" s="302"/>
      <c r="F501" s="302"/>
      <c r="G501" s="302"/>
      <c r="H501" s="302"/>
      <c r="I501" s="302"/>
      <c r="J501" s="302"/>
      <c r="K501" s="302"/>
      <c r="L501" s="302"/>
      <c r="M501" s="302"/>
      <c r="N501" s="302"/>
      <c r="O501" s="302"/>
      <c r="P501" s="303"/>
      <c r="Q501" s="91" t="str">
        <f t="shared" si="57"/>
        <v/>
      </c>
      <c r="R501" s="109"/>
      <c r="S501" s="109"/>
      <c r="T501" s="109"/>
      <c r="U501" s="109"/>
      <c r="V501" s="109"/>
      <c r="W501" s="109"/>
      <c r="X501" s="91" t="str">
        <f t="shared" si="58"/>
        <v/>
      </c>
      <c r="Y501" s="109"/>
      <c r="Z501" s="109"/>
      <c r="AA501" s="109"/>
      <c r="AB501" s="109"/>
      <c r="AC501" s="109"/>
      <c r="AD501" s="109"/>
      <c r="AG501" s="110">
        <f t="shared" si="59"/>
        <v>6</v>
      </c>
      <c r="AH501" s="110">
        <f t="shared" si="60"/>
        <v>6</v>
      </c>
      <c r="AI501" s="110">
        <f t="shared" si="61"/>
        <v>0</v>
      </c>
      <c r="AJ501" s="110">
        <f t="shared" si="62"/>
        <v>0</v>
      </c>
      <c r="AK501" s="110">
        <f t="shared" si="63"/>
        <v>0</v>
      </c>
      <c r="AL501" s="110">
        <f t="shared" si="64"/>
        <v>0</v>
      </c>
    </row>
    <row r="502" spans="1:38">
      <c r="A502" s="12"/>
      <c r="B502" s="12"/>
      <c r="C502" s="121" t="s">
        <v>100</v>
      </c>
      <c r="D502" s="301" t="str">
        <f t="shared" si="56"/>
        <v/>
      </c>
      <c r="E502" s="302"/>
      <c r="F502" s="302"/>
      <c r="G502" s="302"/>
      <c r="H502" s="302"/>
      <c r="I502" s="302"/>
      <c r="J502" s="302"/>
      <c r="K502" s="302"/>
      <c r="L502" s="302"/>
      <c r="M502" s="302"/>
      <c r="N502" s="302"/>
      <c r="O502" s="302"/>
      <c r="P502" s="303"/>
      <c r="Q502" s="91" t="str">
        <f t="shared" si="57"/>
        <v/>
      </c>
      <c r="R502" s="109"/>
      <c r="S502" s="109"/>
      <c r="T502" s="109"/>
      <c r="U502" s="109"/>
      <c r="V502" s="109"/>
      <c r="W502" s="109"/>
      <c r="X502" s="91" t="str">
        <f t="shared" si="58"/>
        <v/>
      </c>
      <c r="Y502" s="109"/>
      <c r="Z502" s="109"/>
      <c r="AA502" s="109"/>
      <c r="AB502" s="109"/>
      <c r="AC502" s="109"/>
      <c r="AD502" s="109"/>
      <c r="AG502" s="110">
        <f t="shared" si="59"/>
        <v>6</v>
      </c>
      <c r="AH502" s="110">
        <f t="shared" si="60"/>
        <v>6</v>
      </c>
      <c r="AI502" s="110">
        <f t="shared" si="61"/>
        <v>0</v>
      </c>
      <c r="AJ502" s="110">
        <f t="shared" si="62"/>
        <v>0</v>
      </c>
      <c r="AK502" s="110">
        <f t="shared" si="63"/>
        <v>0</v>
      </c>
      <c r="AL502" s="110">
        <f t="shared" si="64"/>
        <v>0</v>
      </c>
    </row>
    <row r="503" spans="1:38">
      <c r="A503" s="12"/>
      <c r="B503" s="12"/>
      <c r="C503" s="121" t="s">
        <v>101</v>
      </c>
      <c r="D503" s="301" t="str">
        <f t="shared" si="56"/>
        <v/>
      </c>
      <c r="E503" s="302"/>
      <c r="F503" s="302"/>
      <c r="G503" s="302"/>
      <c r="H503" s="302"/>
      <c r="I503" s="302"/>
      <c r="J503" s="302"/>
      <c r="K503" s="302"/>
      <c r="L503" s="302"/>
      <c r="M503" s="302"/>
      <c r="N503" s="302"/>
      <c r="O503" s="302"/>
      <c r="P503" s="303"/>
      <c r="Q503" s="91" t="str">
        <f t="shared" si="57"/>
        <v/>
      </c>
      <c r="R503" s="109"/>
      <c r="S503" s="109"/>
      <c r="T503" s="109"/>
      <c r="U503" s="109"/>
      <c r="V503" s="109"/>
      <c r="W503" s="109"/>
      <c r="X503" s="91" t="str">
        <f t="shared" si="58"/>
        <v/>
      </c>
      <c r="Y503" s="109"/>
      <c r="Z503" s="109"/>
      <c r="AA503" s="109"/>
      <c r="AB503" s="109"/>
      <c r="AC503" s="109"/>
      <c r="AD503" s="109"/>
      <c r="AG503" s="110">
        <f t="shared" si="59"/>
        <v>6</v>
      </c>
      <c r="AH503" s="110">
        <f t="shared" si="60"/>
        <v>6</v>
      </c>
      <c r="AI503" s="110">
        <f t="shared" si="61"/>
        <v>0</v>
      </c>
      <c r="AJ503" s="110">
        <f t="shared" si="62"/>
        <v>0</v>
      </c>
      <c r="AK503" s="110">
        <f t="shared" si="63"/>
        <v>0</v>
      </c>
      <c r="AL503" s="110">
        <f t="shared" si="64"/>
        <v>0</v>
      </c>
    </row>
    <row r="504" spans="1:38">
      <c r="A504" s="12"/>
      <c r="B504" s="12"/>
      <c r="C504" s="121" t="s">
        <v>102</v>
      </c>
      <c r="D504" s="301" t="str">
        <f t="shared" si="56"/>
        <v/>
      </c>
      <c r="E504" s="302"/>
      <c r="F504" s="302"/>
      <c r="G504" s="302"/>
      <c r="H504" s="302"/>
      <c r="I504" s="302"/>
      <c r="J504" s="302"/>
      <c r="K504" s="302"/>
      <c r="L504" s="302"/>
      <c r="M504" s="302"/>
      <c r="N504" s="302"/>
      <c r="O504" s="302"/>
      <c r="P504" s="303"/>
      <c r="Q504" s="91" t="str">
        <f t="shared" si="57"/>
        <v/>
      </c>
      <c r="R504" s="109"/>
      <c r="S504" s="109"/>
      <c r="T504" s="109"/>
      <c r="U504" s="109"/>
      <c r="V504" s="109"/>
      <c r="W504" s="109"/>
      <c r="X504" s="91" t="str">
        <f t="shared" si="58"/>
        <v/>
      </c>
      <c r="Y504" s="109"/>
      <c r="Z504" s="109"/>
      <c r="AA504" s="109"/>
      <c r="AB504" s="109"/>
      <c r="AC504" s="109"/>
      <c r="AD504" s="109"/>
      <c r="AG504" s="110">
        <f t="shared" si="59"/>
        <v>6</v>
      </c>
      <c r="AH504" s="110">
        <f t="shared" si="60"/>
        <v>6</v>
      </c>
      <c r="AI504" s="110">
        <f t="shared" si="61"/>
        <v>0</v>
      </c>
      <c r="AJ504" s="110">
        <f t="shared" si="62"/>
        <v>0</v>
      </c>
      <c r="AK504" s="110">
        <f t="shared" si="63"/>
        <v>0</v>
      </c>
      <c r="AL504" s="110">
        <f t="shared" si="64"/>
        <v>0</v>
      </c>
    </row>
    <row r="505" spans="1:38">
      <c r="A505" s="12"/>
      <c r="B505" s="12"/>
      <c r="C505" s="121" t="s">
        <v>103</v>
      </c>
      <c r="D505" s="301" t="str">
        <f t="shared" si="56"/>
        <v/>
      </c>
      <c r="E505" s="302"/>
      <c r="F505" s="302"/>
      <c r="G505" s="302"/>
      <c r="H505" s="302"/>
      <c r="I505" s="302"/>
      <c r="J505" s="302"/>
      <c r="K505" s="302"/>
      <c r="L505" s="302"/>
      <c r="M505" s="302"/>
      <c r="N505" s="302"/>
      <c r="O505" s="302"/>
      <c r="P505" s="303"/>
      <c r="Q505" s="91" t="str">
        <f t="shared" si="57"/>
        <v/>
      </c>
      <c r="R505" s="109"/>
      <c r="S505" s="109"/>
      <c r="T505" s="109"/>
      <c r="U505" s="109"/>
      <c r="V505" s="109"/>
      <c r="W505" s="109"/>
      <c r="X505" s="91" t="str">
        <f t="shared" si="58"/>
        <v/>
      </c>
      <c r="Y505" s="109"/>
      <c r="Z505" s="109"/>
      <c r="AA505" s="109"/>
      <c r="AB505" s="109"/>
      <c r="AC505" s="109"/>
      <c r="AD505" s="109"/>
      <c r="AG505" s="110">
        <f t="shared" si="59"/>
        <v>6</v>
      </c>
      <c r="AH505" s="110">
        <f t="shared" si="60"/>
        <v>6</v>
      </c>
      <c r="AI505" s="110">
        <f t="shared" si="61"/>
        <v>0</v>
      </c>
      <c r="AJ505" s="110">
        <f t="shared" si="62"/>
        <v>0</v>
      </c>
      <c r="AK505" s="110">
        <f t="shared" si="63"/>
        <v>0</v>
      </c>
      <c r="AL505" s="110">
        <f t="shared" si="64"/>
        <v>0</v>
      </c>
    </row>
    <row r="506" spans="1:38">
      <c r="A506" s="12"/>
      <c r="B506" s="12"/>
      <c r="C506" s="121" t="s">
        <v>104</v>
      </c>
      <c r="D506" s="301" t="str">
        <f t="shared" si="56"/>
        <v/>
      </c>
      <c r="E506" s="302"/>
      <c r="F506" s="302"/>
      <c r="G506" s="302"/>
      <c r="H506" s="302"/>
      <c r="I506" s="302"/>
      <c r="J506" s="302"/>
      <c r="K506" s="302"/>
      <c r="L506" s="302"/>
      <c r="M506" s="302"/>
      <c r="N506" s="302"/>
      <c r="O506" s="302"/>
      <c r="P506" s="303"/>
      <c r="Q506" s="91" t="str">
        <f t="shared" si="57"/>
        <v/>
      </c>
      <c r="R506" s="109"/>
      <c r="S506" s="109"/>
      <c r="T506" s="109"/>
      <c r="U506" s="109"/>
      <c r="V506" s="109"/>
      <c r="W506" s="109"/>
      <c r="X506" s="91" t="str">
        <f t="shared" si="58"/>
        <v/>
      </c>
      <c r="Y506" s="109"/>
      <c r="Z506" s="109"/>
      <c r="AA506" s="109"/>
      <c r="AB506" s="109"/>
      <c r="AC506" s="109"/>
      <c r="AD506" s="109"/>
      <c r="AG506" s="110">
        <f t="shared" si="59"/>
        <v>6</v>
      </c>
      <c r="AH506" s="110">
        <f t="shared" si="60"/>
        <v>6</v>
      </c>
      <c r="AI506" s="110">
        <f t="shared" si="61"/>
        <v>0</v>
      </c>
      <c r="AJ506" s="110">
        <f t="shared" si="62"/>
        <v>0</v>
      </c>
      <c r="AK506" s="110">
        <f t="shared" si="63"/>
        <v>0</v>
      </c>
      <c r="AL506" s="110">
        <f t="shared" si="64"/>
        <v>0</v>
      </c>
    </row>
    <row r="507" spans="1:38">
      <c r="A507" s="12"/>
      <c r="B507" s="12"/>
      <c r="C507" s="121" t="s">
        <v>105</v>
      </c>
      <c r="D507" s="301" t="str">
        <f t="shared" si="56"/>
        <v/>
      </c>
      <c r="E507" s="302"/>
      <c r="F507" s="302"/>
      <c r="G507" s="302"/>
      <c r="H507" s="302"/>
      <c r="I507" s="302"/>
      <c r="J507" s="302"/>
      <c r="K507" s="302"/>
      <c r="L507" s="302"/>
      <c r="M507" s="302"/>
      <c r="N507" s="302"/>
      <c r="O507" s="302"/>
      <c r="P507" s="303"/>
      <c r="Q507" s="91" t="str">
        <f t="shared" si="57"/>
        <v/>
      </c>
      <c r="R507" s="109"/>
      <c r="S507" s="109"/>
      <c r="T507" s="109"/>
      <c r="U507" s="109"/>
      <c r="V507" s="109"/>
      <c r="W507" s="109"/>
      <c r="X507" s="91" t="str">
        <f t="shared" si="58"/>
        <v/>
      </c>
      <c r="Y507" s="109"/>
      <c r="Z507" s="109"/>
      <c r="AA507" s="109"/>
      <c r="AB507" s="109"/>
      <c r="AC507" s="109"/>
      <c r="AD507" s="109"/>
      <c r="AG507" s="110">
        <f t="shared" si="59"/>
        <v>6</v>
      </c>
      <c r="AH507" s="110">
        <f t="shared" si="60"/>
        <v>6</v>
      </c>
      <c r="AI507" s="110">
        <f t="shared" si="61"/>
        <v>0</v>
      </c>
      <c r="AJ507" s="110">
        <f t="shared" si="62"/>
        <v>0</v>
      </c>
      <c r="AK507" s="110">
        <f t="shared" si="63"/>
        <v>0</v>
      </c>
      <c r="AL507" s="110">
        <f t="shared" si="64"/>
        <v>0</v>
      </c>
    </row>
    <row r="508" spans="1:38">
      <c r="A508" s="12"/>
      <c r="B508" s="12"/>
      <c r="C508" s="121" t="s">
        <v>106</v>
      </c>
      <c r="D508" s="301" t="str">
        <f t="shared" si="56"/>
        <v/>
      </c>
      <c r="E508" s="302"/>
      <c r="F508" s="302"/>
      <c r="G508" s="302"/>
      <c r="H508" s="302"/>
      <c r="I508" s="302"/>
      <c r="J508" s="302"/>
      <c r="K508" s="302"/>
      <c r="L508" s="302"/>
      <c r="M508" s="302"/>
      <c r="N508" s="302"/>
      <c r="O508" s="302"/>
      <c r="P508" s="303"/>
      <c r="Q508" s="91" t="str">
        <f t="shared" si="57"/>
        <v/>
      </c>
      <c r="R508" s="109"/>
      <c r="S508" s="109"/>
      <c r="T508" s="109"/>
      <c r="U508" s="109"/>
      <c r="V508" s="109"/>
      <c r="W508" s="109"/>
      <c r="X508" s="91" t="str">
        <f t="shared" si="58"/>
        <v/>
      </c>
      <c r="Y508" s="109"/>
      <c r="Z508" s="109"/>
      <c r="AA508" s="109"/>
      <c r="AB508" s="109"/>
      <c r="AC508" s="109"/>
      <c r="AD508" s="109"/>
      <c r="AG508" s="110">
        <f t="shared" si="59"/>
        <v>6</v>
      </c>
      <c r="AH508" s="110">
        <f t="shared" si="60"/>
        <v>6</v>
      </c>
      <c r="AI508" s="110">
        <f t="shared" si="61"/>
        <v>0</v>
      </c>
      <c r="AJ508" s="110">
        <f t="shared" si="62"/>
        <v>0</v>
      </c>
      <c r="AK508" s="110">
        <f t="shared" si="63"/>
        <v>0</v>
      </c>
      <c r="AL508" s="110">
        <f t="shared" si="64"/>
        <v>0</v>
      </c>
    </row>
    <row r="509" spans="1:38">
      <c r="A509" s="12"/>
      <c r="B509" s="12"/>
      <c r="C509" s="121" t="s">
        <v>107</v>
      </c>
      <c r="D509" s="301" t="str">
        <f t="shared" si="56"/>
        <v/>
      </c>
      <c r="E509" s="302"/>
      <c r="F509" s="302"/>
      <c r="G509" s="302"/>
      <c r="H509" s="302"/>
      <c r="I509" s="302"/>
      <c r="J509" s="302"/>
      <c r="K509" s="302"/>
      <c r="L509" s="302"/>
      <c r="M509" s="302"/>
      <c r="N509" s="302"/>
      <c r="O509" s="302"/>
      <c r="P509" s="303"/>
      <c r="Q509" s="91" t="str">
        <f t="shared" si="57"/>
        <v/>
      </c>
      <c r="R509" s="109"/>
      <c r="S509" s="109"/>
      <c r="T509" s="109"/>
      <c r="U509" s="109"/>
      <c r="V509" s="109"/>
      <c r="W509" s="109"/>
      <c r="X509" s="91" t="str">
        <f t="shared" si="58"/>
        <v/>
      </c>
      <c r="Y509" s="109"/>
      <c r="Z509" s="109"/>
      <c r="AA509" s="109"/>
      <c r="AB509" s="109"/>
      <c r="AC509" s="109"/>
      <c r="AD509" s="109"/>
      <c r="AG509" s="110">
        <f t="shared" si="59"/>
        <v>6</v>
      </c>
      <c r="AH509" s="110">
        <f t="shared" si="60"/>
        <v>6</v>
      </c>
      <c r="AI509" s="110">
        <f t="shared" si="61"/>
        <v>0</v>
      </c>
      <c r="AJ509" s="110">
        <f t="shared" si="62"/>
        <v>0</v>
      </c>
      <c r="AK509" s="110">
        <f t="shared" si="63"/>
        <v>0</v>
      </c>
      <c r="AL509" s="110">
        <f t="shared" si="64"/>
        <v>0</v>
      </c>
    </row>
    <row r="510" spans="1:38">
      <c r="A510" s="12"/>
      <c r="B510" s="12"/>
      <c r="C510" s="121" t="s">
        <v>108</v>
      </c>
      <c r="D510" s="301" t="str">
        <f t="shared" si="56"/>
        <v/>
      </c>
      <c r="E510" s="302"/>
      <c r="F510" s="302"/>
      <c r="G510" s="302"/>
      <c r="H510" s="302"/>
      <c r="I510" s="302"/>
      <c r="J510" s="302"/>
      <c r="K510" s="302"/>
      <c r="L510" s="302"/>
      <c r="M510" s="302"/>
      <c r="N510" s="302"/>
      <c r="O510" s="302"/>
      <c r="P510" s="303"/>
      <c r="Q510" s="91" t="str">
        <f t="shared" si="57"/>
        <v/>
      </c>
      <c r="R510" s="109"/>
      <c r="S510" s="109"/>
      <c r="T510" s="109"/>
      <c r="U510" s="109"/>
      <c r="V510" s="109"/>
      <c r="W510" s="109"/>
      <c r="X510" s="91" t="str">
        <f t="shared" si="58"/>
        <v/>
      </c>
      <c r="Y510" s="109"/>
      <c r="Z510" s="109"/>
      <c r="AA510" s="109"/>
      <c r="AB510" s="109"/>
      <c r="AC510" s="109"/>
      <c r="AD510" s="109"/>
      <c r="AG510" s="110">
        <f t="shared" si="59"/>
        <v>6</v>
      </c>
      <c r="AH510" s="110">
        <f t="shared" si="60"/>
        <v>6</v>
      </c>
      <c r="AI510" s="110">
        <f t="shared" si="61"/>
        <v>0</v>
      </c>
      <c r="AJ510" s="110">
        <f t="shared" si="62"/>
        <v>0</v>
      </c>
      <c r="AK510" s="110">
        <f t="shared" si="63"/>
        <v>0</v>
      </c>
      <c r="AL510" s="110">
        <f t="shared" si="64"/>
        <v>0</v>
      </c>
    </row>
    <row r="511" spans="1:38">
      <c r="A511" s="12"/>
      <c r="B511" s="12"/>
      <c r="C511" s="121" t="s">
        <v>109</v>
      </c>
      <c r="D511" s="301" t="str">
        <f t="shared" si="56"/>
        <v/>
      </c>
      <c r="E511" s="302"/>
      <c r="F511" s="302"/>
      <c r="G511" s="302"/>
      <c r="H511" s="302"/>
      <c r="I511" s="302"/>
      <c r="J511" s="302"/>
      <c r="K511" s="302"/>
      <c r="L511" s="302"/>
      <c r="M511" s="302"/>
      <c r="N511" s="302"/>
      <c r="O511" s="302"/>
      <c r="P511" s="303"/>
      <c r="Q511" s="91" t="str">
        <f t="shared" si="57"/>
        <v/>
      </c>
      <c r="R511" s="109"/>
      <c r="S511" s="109"/>
      <c r="T511" s="109"/>
      <c r="U511" s="109"/>
      <c r="V511" s="109"/>
      <c r="W511" s="109"/>
      <c r="X511" s="91" t="str">
        <f t="shared" si="58"/>
        <v/>
      </c>
      <c r="Y511" s="109"/>
      <c r="Z511" s="109"/>
      <c r="AA511" s="109"/>
      <c r="AB511" s="109"/>
      <c r="AC511" s="109"/>
      <c r="AD511" s="109"/>
      <c r="AG511" s="110">
        <f t="shared" si="59"/>
        <v>6</v>
      </c>
      <c r="AH511" s="110">
        <f t="shared" si="60"/>
        <v>6</v>
      </c>
      <c r="AI511" s="110">
        <f t="shared" si="61"/>
        <v>0</v>
      </c>
      <c r="AJ511" s="110">
        <f t="shared" si="62"/>
        <v>0</v>
      </c>
      <c r="AK511" s="110">
        <f t="shared" si="63"/>
        <v>0</v>
      </c>
      <c r="AL511" s="110">
        <f t="shared" si="64"/>
        <v>0</v>
      </c>
    </row>
    <row r="512" spans="1:38">
      <c r="A512" s="12"/>
      <c r="B512" s="12"/>
      <c r="C512" s="121" t="s">
        <v>110</v>
      </c>
      <c r="D512" s="301" t="str">
        <f t="shared" si="56"/>
        <v/>
      </c>
      <c r="E512" s="302"/>
      <c r="F512" s="302"/>
      <c r="G512" s="302"/>
      <c r="H512" s="302"/>
      <c r="I512" s="302"/>
      <c r="J512" s="302"/>
      <c r="K512" s="302"/>
      <c r="L512" s="302"/>
      <c r="M512" s="302"/>
      <c r="N512" s="302"/>
      <c r="O512" s="302"/>
      <c r="P512" s="303"/>
      <c r="Q512" s="91" t="str">
        <f t="shared" si="57"/>
        <v/>
      </c>
      <c r="R512" s="109"/>
      <c r="S512" s="109"/>
      <c r="T512" s="109"/>
      <c r="U512" s="109"/>
      <c r="V512" s="109"/>
      <c r="W512" s="109"/>
      <c r="X512" s="91" t="str">
        <f t="shared" si="58"/>
        <v/>
      </c>
      <c r="Y512" s="109"/>
      <c r="Z512" s="109"/>
      <c r="AA512" s="109"/>
      <c r="AB512" s="109"/>
      <c r="AC512" s="109"/>
      <c r="AD512" s="109"/>
      <c r="AG512" s="110">
        <f t="shared" si="59"/>
        <v>6</v>
      </c>
      <c r="AH512" s="110">
        <f t="shared" si="60"/>
        <v>6</v>
      </c>
      <c r="AI512" s="110">
        <f t="shared" si="61"/>
        <v>0</v>
      </c>
      <c r="AJ512" s="110">
        <f t="shared" si="62"/>
        <v>0</v>
      </c>
      <c r="AK512" s="110">
        <f t="shared" si="63"/>
        <v>0</v>
      </c>
      <c r="AL512" s="110">
        <f t="shared" si="64"/>
        <v>0</v>
      </c>
    </row>
    <row r="513" spans="1:38">
      <c r="A513" s="12"/>
      <c r="B513" s="12"/>
      <c r="C513" s="121" t="s">
        <v>111</v>
      </c>
      <c r="D513" s="301" t="str">
        <f t="shared" si="56"/>
        <v/>
      </c>
      <c r="E513" s="302"/>
      <c r="F513" s="302"/>
      <c r="G513" s="302"/>
      <c r="H513" s="302"/>
      <c r="I513" s="302"/>
      <c r="J513" s="302"/>
      <c r="K513" s="302"/>
      <c r="L513" s="302"/>
      <c r="M513" s="302"/>
      <c r="N513" s="302"/>
      <c r="O513" s="302"/>
      <c r="P513" s="303"/>
      <c r="Q513" s="91" t="str">
        <f t="shared" si="57"/>
        <v/>
      </c>
      <c r="R513" s="109"/>
      <c r="S513" s="109"/>
      <c r="T513" s="109"/>
      <c r="U513" s="109"/>
      <c r="V513" s="109"/>
      <c r="W513" s="109"/>
      <c r="X513" s="91" t="str">
        <f t="shared" si="58"/>
        <v/>
      </c>
      <c r="Y513" s="109"/>
      <c r="Z513" s="109"/>
      <c r="AA513" s="109"/>
      <c r="AB513" s="109"/>
      <c r="AC513" s="109"/>
      <c r="AD513" s="109"/>
      <c r="AG513" s="110">
        <f t="shared" si="59"/>
        <v>6</v>
      </c>
      <c r="AH513" s="110">
        <f t="shared" si="60"/>
        <v>6</v>
      </c>
      <c r="AI513" s="110">
        <f t="shared" si="61"/>
        <v>0</v>
      </c>
      <c r="AJ513" s="110">
        <f t="shared" si="62"/>
        <v>0</v>
      </c>
      <c r="AK513" s="110">
        <f t="shared" si="63"/>
        <v>0</v>
      </c>
      <c r="AL513" s="110">
        <f t="shared" si="64"/>
        <v>0</v>
      </c>
    </row>
    <row r="514" spans="1:38">
      <c r="A514" s="12"/>
      <c r="B514" s="12"/>
      <c r="C514" s="121" t="s">
        <v>112</v>
      </c>
      <c r="D514" s="301" t="str">
        <f t="shared" si="56"/>
        <v/>
      </c>
      <c r="E514" s="302"/>
      <c r="F514" s="302"/>
      <c r="G514" s="302"/>
      <c r="H514" s="302"/>
      <c r="I514" s="302"/>
      <c r="J514" s="302"/>
      <c r="K514" s="302"/>
      <c r="L514" s="302"/>
      <c r="M514" s="302"/>
      <c r="N514" s="302"/>
      <c r="O514" s="302"/>
      <c r="P514" s="303"/>
      <c r="Q514" s="91" t="str">
        <f t="shared" si="57"/>
        <v/>
      </c>
      <c r="R514" s="109"/>
      <c r="S514" s="109"/>
      <c r="T514" s="109"/>
      <c r="U514" s="109"/>
      <c r="V514" s="109"/>
      <c r="W514" s="109"/>
      <c r="X514" s="91" t="str">
        <f t="shared" si="58"/>
        <v/>
      </c>
      <c r="Y514" s="109"/>
      <c r="Z514" s="109"/>
      <c r="AA514" s="109"/>
      <c r="AB514" s="109"/>
      <c r="AC514" s="109"/>
      <c r="AD514" s="109"/>
      <c r="AG514" s="110">
        <f t="shared" si="59"/>
        <v>6</v>
      </c>
      <c r="AH514" s="110">
        <f t="shared" si="60"/>
        <v>6</v>
      </c>
      <c r="AI514" s="110">
        <f t="shared" si="61"/>
        <v>0</v>
      </c>
      <c r="AJ514" s="110">
        <f t="shared" si="62"/>
        <v>0</v>
      </c>
      <c r="AK514" s="110">
        <f t="shared" si="63"/>
        <v>0</v>
      </c>
      <c r="AL514" s="110">
        <f t="shared" si="64"/>
        <v>0</v>
      </c>
    </row>
    <row r="515" spans="1:38">
      <c r="A515" s="12"/>
      <c r="B515" s="12"/>
      <c r="C515" s="128" t="s">
        <v>113</v>
      </c>
      <c r="D515" s="301" t="str">
        <f t="shared" si="56"/>
        <v/>
      </c>
      <c r="E515" s="302"/>
      <c r="F515" s="302"/>
      <c r="G515" s="302"/>
      <c r="H515" s="302"/>
      <c r="I515" s="302"/>
      <c r="J515" s="302"/>
      <c r="K515" s="302"/>
      <c r="L515" s="302"/>
      <c r="M515" s="302"/>
      <c r="N515" s="302"/>
      <c r="O515" s="302"/>
      <c r="P515" s="303"/>
      <c r="Q515" s="91" t="str">
        <f t="shared" si="57"/>
        <v/>
      </c>
      <c r="R515" s="109"/>
      <c r="S515" s="109"/>
      <c r="T515" s="109"/>
      <c r="U515" s="109"/>
      <c r="V515" s="109"/>
      <c r="W515" s="109"/>
      <c r="X515" s="91" t="str">
        <f t="shared" si="58"/>
        <v/>
      </c>
      <c r="Y515" s="109"/>
      <c r="Z515" s="109"/>
      <c r="AA515" s="109"/>
      <c r="AB515" s="109"/>
      <c r="AC515" s="109"/>
      <c r="AD515" s="109"/>
      <c r="AG515" s="110">
        <f t="shared" si="59"/>
        <v>6</v>
      </c>
      <c r="AH515" s="110">
        <f t="shared" si="60"/>
        <v>6</v>
      </c>
      <c r="AI515" s="110">
        <f t="shared" si="61"/>
        <v>0</v>
      </c>
      <c r="AJ515" s="110">
        <f t="shared" si="62"/>
        <v>0</v>
      </c>
      <c r="AK515" s="110">
        <f t="shared" si="63"/>
        <v>0</v>
      </c>
      <c r="AL515" s="110">
        <f t="shared" si="64"/>
        <v>0</v>
      </c>
    </row>
    <row r="516" spans="1:38">
      <c r="A516" s="12"/>
      <c r="B516" s="12"/>
      <c r="C516" s="128" t="s">
        <v>114</v>
      </c>
      <c r="D516" s="301" t="str">
        <f t="shared" si="56"/>
        <v/>
      </c>
      <c r="E516" s="302"/>
      <c r="F516" s="302"/>
      <c r="G516" s="302"/>
      <c r="H516" s="302"/>
      <c r="I516" s="302"/>
      <c r="J516" s="302"/>
      <c r="K516" s="302"/>
      <c r="L516" s="302"/>
      <c r="M516" s="302"/>
      <c r="N516" s="302"/>
      <c r="O516" s="302"/>
      <c r="P516" s="303"/>
      <c r="Q516" s="91" t="str">
        <f t="shared" si="57"/>
        <v/>
      </c>
      <c r="R516" s="109"/>
      <c r="S516" s="109"/>
      <c r="T516" s="109"/>
      <c r="U516" s="109"/>
      <c r="V516" s="109"/>
      <c r="W516" s="109"/>
      <c r="X516" s="91" t="str">
        <f t="shared" si="58"/>
        <v/>
      </c>
      <c r="Y516" s="109"/>
      <c r="Z516" s="109"/>
      <c r="AA516" s="109"/>
      <c r="AB516" s="109"/>
      <c r="AC516" s="109"/>
      <c r="AD516" s="109"/>
      <c r="AG516" s="110">
        <f t="shared" si="59"/>
        <v>6</v>
      </c>
      <c r="AH516" s="110">
        <f t="shared" si="60"/>
        <v>6</v>
      </c>
      <c r="AI516" s="110">
        <f t="shared" si="61"/>
        <v>0</v>
      </c>
      <c r="AJ516" s="110">
        <f t="shared" si="62"/>
        <v>0</v>
      </c>
      <c r="AK516" s="110">
        <f t="shared" si="63"/>
        <v>0</v>
      </c>
      <c r="AL516" s="110">
        <f t="shared" si="64"/>
        <v>0</v>
      </c>
    </row>
    <row r="517" spans="1:38">
      <c r="A517" s="12"/>
      <c r="B517" s="12"/>
      <c r="C517" s="128" t="s">
        <v>115</v>
      </c>
      <c r="D517" s="301" t="str">
        <f t="shared" si="56"/>
        <v/>
      </c>
      <c r="E517" s="302"/>
      <c r="F517" s="302"/>
      <c r="G517" s="302"/>
      <c r="H517" s="302"/>
      <c r="I517" s="302"/>
      <c r="J517" s="302"/>
      <c r="K517" s="302"/>
      <c r="L517" s="302"/>
      <c r="M517" s="302"/>
      <c r="N517" s="302"/>
      <c r="O517" s="302"/>
      <c r="P517" s="303"/>
      <c r="Q517" s="91" t="str">
        <f t="shared" si="57"/>
        <v/>
      </c>
      <c r="R517" s="109"/>
      <c r="S517" s="109"/>
      <c r="T517" s="109"/>
      <c r="U517" s="109"/>
      <c r="V517" s="109"/>
      <c r="W517" s="109"/>
      <c r="X517" s="91" t="str">
        <f t="shared" si="58"/>
        <v/>
      </c>
      <c r="Y517" s="109"/>
      <c r="Z517" s="109"/>
      <c r="AA517" s="109"/>
      <c r="AB517" s="109"/>
      <c r="AC517" s="109"/>
      <c r="AD517" s="109"/>
      <c r="AG517" s="110">
        <f t="shared" si="59"/>
        <v>6</v>
      </c>
      <c r="AH517" s="110">
        <f t="shared" si="60"/>
        <v>6</v>
      </c>
      <c r="AI517" s="110">
        <f t="shared" si="61"/>
        <v>0</v>
      </c>
      <c r="AJ517" s="110">
        <f t="shared" si="62"/>
        <v>0</v>
      </c>
      <c r="AK517" s="110">
        <f t="shared" si="63"/>
        <v>0</v>
      </c>
      <c r="AL517" s="110">
        <f t="shared" si="64"/>
        <v>0</v>
      </c>
    </row>
    <row r="518" spans="1:38">
      <c r="A518" s="12"/>
      <c r="B518" s="12"/>
      <c r="C518" s="128" t="s">
        <v>116</v>
      </c>
      <c r="D518" s="301" t="str">
        <f t="shared" si="56"/>
        <v/>
      </c>
      <c r="E518" s="302"/>
      <c r="F518" s="302"/>
      <c r="G518" s="302"/>
      <c r="H518" s="302"/>
      <c r="I518" s="302"/>
      <c r="J518" s="302"/>
      <c r="K518" s="302"/>
      <c r="L518" s="302"/>
      <c r="M518" s="302"/>
      <c r="N518" s="302"/>
      <c r="O518" s="302"/>
      <c r="P518" s="303"/>
      <c r="Q518" s="91" t="str">
        <f t="shared" si="57"/>
        <v/>
      </c>
      <c r="R518" s="109"/>
      <c r="S518" s="109"/>
      <c r="T518" s="109"/>
      <c r="U518" s="109"/>
      <c r="V518" s="109"/>
      <c r="W518" s="109"/>
      <c r="X518" s="91" t="str">
        <f t="shared" si="58"/>
        <v/>
      </c>
      <c r="Y518" s="109"/>
      <c r="Z518" s="109"/>
      <c r="AA518" s="109"/>
      <c r="AB518" s="109"/>
      <c r="AC518" s="109"/>
      <c r="AD518" s="109"/>
      <c r="AG518" s="110">
        <f t="shared" si="59"/>
        <v>6</v>
      </c>
      <c r="AH518" s="110">
        <f t="shared" si="60"/>
        <v>6</v>
      </c>
      <c r="AI518" s="110">
        <f t="shared" si="61"/>
        <v>0</v>
      </c>
      <c r="AJ518" s="110">
        <f t="shared" si="62"/>
        <v>0</v>
      </c>
      <c r="AK518" s="110">
        <f t="shared" si="63"/>
        <v>0</v>
      </c>
      <c r="AL518" s="110">
        <f t="shared" si="64"/>
        <v>0</v>
      </c>
    </row>
    <row r="519" spans="1:38">
      <c r="A519" s="12"/>
      <c r="B519" s="12"/>
      <c r="C519" s="128" t="s">
        <v>117</v>
      </c>
      <c r="D519" s="301" t="str">
        <f t="shared" si="56"/>
        <v/>
      </c>
      <c r="E519" s="302"/>
      <c r="F519" s="302"/>
      <c r="G519" s="302"/>
      <c r="H519" s="302"/>
      <c r="I519" s="302"/>
      <c r="J519" s="302"/>
      <c r="K519" s="302"/>
      <c r="L519" s="302"/>
      <c r="M519" s="302"/>
      <c r="N519" s="302"/>
      <c r="O519" s="302"/>
      <c r="P519" s="303"/>
      <c r="Q519" s="91" t="str">
        <f t="shared" si="57"/>
        <v/>
      </c>
      <c r="R519" s="109"/>
      <c r="S519" s="109"/>
      <c r="T519" s="109"/>
      <c r="U519" s="109"/>
      <c r="V519" s="109"/>
      <c r="W519" s="109"/>
      <c r="X519" s="91" t="str">
        <f t="shared" si="58"/>
        <v/>
      </c>
      <c r="Y519" s="109"/>
      <c r="Z519" s="109"/>
      <c r="AA519" s="109"/>
      <c r="AB519" s="109"/>
      <c r="AC519" s="109"/>
      <c r="AD519" s="109"/>
      <c r="AG519" s="110">
        <f t="shared" si="59"/>
        <v>6</v>
      </c>
      <c r="AH519" s="110">
        <f t="shared" si="60"/>
        <v>6</v>
      </c>
      <c r="AI519" s="110">
        <f t="shared" si="61"/>
        <v>0</v>
      </c>
      <c r="AJ519" s="110">
        <f t="shared" si="62"/>
        <v>0</v>
      </c>
      <c r="AK519" s="110">
        <f t="shared" si="63"/>
        <v>0</v>
      </c>
      <c r="AL519" s="110">
        <f t="shared" si="64"/>
        <v>0</v>
      </c>
    </row>
    <row r="520" spans="1:38">
      <c r="A520" s="12"/>
      <c r="B520" s="12"/>
      <c r="C520" s="128" t="s">
        <v>118</v>
      </c>
      <c r="D520" s="301" t="str">
        <f t="shared" si="56"/>
        <v/>
      </c>
      <c r="E520" s="302"/>
      <c r="F520" s="302"/>
      <c r="G520" s="302"/>
      <c r="H520" s="302"/>
      <c r="I520" s="302"/>
      <c r="J520" s="302"/>
      <c r="K520" s="302"/>
      <c r="L520" s="302"/>
      <c r="M520" s="302"/>
      <c r="N520" s="302"/>
      <c r="O520" s="302"/>
      <c r="P520" s="303"/>
      <c r="Q520" s="91" t="str">
        <f t="shared" si="57"/>
        <v/>
      </c>
      <c r="R520" s="109"/>
      <c r="S520" s="109"/>
      <c r="T520" s="109"/>
      <c r="U520" s="109"/>
      <c r="V520" s="109"/>
      <c r="W520" s="109"/>
      <c r="X520" s="91" t="str">
        <f t="shared" si="58"/>
        <v/>
      </c>
      <c r="Y520" s="109"/>
      <c r="Z520" s="109"/>
      <c r="AA520" s="109"/>
      <c r="AB520" s="109"/>
      <c r="AC520" s="109"/>
      <c r="AD520" s="109"/>
      <c r="AG520" s="110">
        <f t="shared" si="59"/>
        <v>6</v>
      </c>
      <c r="AH520" s="110">
        <f t="shared" si="60"/>
        <v>6</v>
      </c>
      <c r="AI520" s="110">
        <f t="shared" si="61"/>
        <v>0</v>
      </c>
      <c r="AJ520" s="110">
        <f t="shared" si="62"/>
        <v>0</v>
      </c>
      <c r="AK520" s="110">
        <f t="shared" si="63"/>
        <v>0</v>
      </c>
      <c r="AL520" s="110">
        <f t="shared" si="64"/>
        <v>0</v>
      </c>
    </row>
    <row r="521" spans="1:38">
      <c r="A521" s="12"/>
      <c r="B521" s="12"/>
      <c r="C521" s="128" t="s">
        <v>119</v>
      </c>
      <c r="D521" s="301" t="str">
        <f t="shared" si="56"/>
        <v/>
      </c>
      <c r="E521" s="302"/>
      <c r="F521" s="302"/>
      <c r="G521" s="302"/>
      <c r="H521" s="302"/>
      <c r="I521" s="302"/>
      <c r="J521" s="302"/>
      <c r="K521" s="302"/>
      <c r="L521" s="302"/>
      <c r="M521" s="302"/>
      <c r="N521" s="302"/>
      <c r="O521" s="302"/>
      <c r="P521" s="303"/>
      <c r="Q521" s="91" t="str">
        <f t="shared" si="57"/>
        <v/>
      </c>
      <c r="R521" s="109"/>
      <c r="S521" s="109"/>
      <c r="T521" s="109"/>
      <c r="U521" s="109"/>
      <c r="V521" s="109"/>
      <c r="W521" s="109"/>
      <c r="X521" s="91" t="str">
        <f t="shared" si="58"/>
        <v/>
      </c>
      <c r="Y521" s="109"/>
      <c r="Z521" s="109"/>
      <c r="AA521" s="109"/>
      <c r="AB521" s="109"/>
      <c r="AC521" s="109"/>
      <c r="AD521" s="109"/>
      <c r="AG521" s="110">
        <f t="shared" si="59"/>
        <v>6</v>
      </c>
      <c r="AH521" s="110">
        <f t="shared" si="60"/>
        <v>6</v>
      </c>
      <c r="AI521" s="110">
        <f t="shared" si="61"/>
        <v>0</v>
      </c>
      <c r="AJ521" s="110">
        <f t="shared" si="62"/>
        <v>0</v>
      </c>
      <c r="AK521" s="110">
        <f t="shared" si="63"/>
        <v>0</v>
      </c>
      <c r="AL521" s="110">
        <f t="shared" si="64"/>
        <v>0</v>
      </c>
    </row>
    <row r="522" spans="1:38">
      <c r="A522" s="12"/>
      <c r="B522" s="12"/>
      <c r="C522" s="128" t="s">
        <v>120</v>
      </c>
      <c r="D522" s="301" t="str">
        <f t="shared" si="56"/>
        <v/>
      </c>
      <c r="E522" s="302"/>
      <c r="F522" s="302"/>
      <c r="G522" s="302"/>
      <c r="H522" s="302"/>
      <c r="I522" s="302"/>
      <c r="J522" s="302"/>
      <c r="K522" s="302"/>
      <c r="L522" s="302"/>
      <c r="M522" s="302"/>
      <c r="N522" s="302"/>
      <c r="O522" s="302"/>
      <c r="P522" s="303"/>
      <c r="Q522" s="91" t="str">
        <f t="shared" si="57"/>
        <v/>
      </c>
      <c r="R522" s="109"/>
      <c r="S522" s="109"/>
      <c r="T522" s="109"/>
      <c r="U522" s="109"/>
      <c r="V522" s="109"/>
      <c r="W522" s="109"/>
      <c r="X522" s="91" t="str">
        <f t="shared" si="58"/>
        <v/>
      </c>
      <c r="Y522" s="109"/>
      <c r="Z522" s="109"/>
      <c r="AA522" s="109"/>
      <c r="AB522" s="109"/>
      <c r="AC522" s="109"/>
      <c r="AD522" s="109"/>
      <c r="AG522" s="110">
        <f t="shared" si="59"/>
        <v>6</v>
      </c>
      <c r="AH522" s="110">
        <f t="shared" si="60"/>
        <v>6</v>
      </c>
      <c r="AI522" s="110">
        <f t="shared" si="61"/>
        <v>0</v>
      </c>
      <c r="AJ522" s="110">
        <f t="shared" si="62"/>
        <v>0</v>
      </c>
      <c r="AK522" s="110">
        <f t="shared" si="63"/>
        <v>0</v>
      </c>
      <c r="AL522" s="110">
        <f t="shared" si="64"/>
        <v>0</v>
      </c>
    </row>
    <row r="523" spans="1:38">
      <c r="A523" s="12"/>
      <c r="B523" s="12"/>
      <c r="C523" s="128" t="s">
        <v>121</v>
      </c>
      <c r="D523" s="301" t="str">
        <f t="shared" si="56"/>
        <v/>
      </c>
      <c r="E523" s="302"/>
      <c r="F523" s="302"/>
      <c r="G523" s="302"/>
      <c r="H523" s="302"/>
      <c r="I523" s="302"/>
      <c r="J523" s="302"/>
      <c r="K523" s="302"/>
      <c r="L523" s="302"/>
      <c r="M523" s="302"/>
      <c r="N523" s="302"/>
      <c r="O523" s="302"/>
      <c r="P523" s="303"/>
      <c r="Q523" s="91" t="str">
        <f t="shared" si="57"/>
        <v/>
      </c>
      <c r="R523" s="109"/>
      <c r="S523" s="109"/>
      <c r="T523" s="109"/>
      <c r="U523" s="109"/>
      <c r="V523" s="109"/>
      <c r="W523" s="109"/>
      <c r="X523" s="91" t="str">
        <f t="shared" si="58"/>
        <v/>
      </c>
      <c r="Y523" s="109"/>
      <c r="Z523" s="109"/>
      <c r="AA523" s="109"/>
      <c r="AB523" s="109"/>
      <c r="AC523" s="109"/>
      <c r="AD523" s="109"/>
      <c r="AG523" s="110">
        <f t="shared" si="59"/>
        <v>6</v>
      </c>
      <c r="AH523" s="110">
        <f t="shared" si="60"/>
        <v>6</v>
      </c>
      <c r="AI523" s="110">
        <f t="shared" si="61"/>
        <v>0</v>
      </c>
      <c r="AJ523" s="110">
        <f t="shared" si="62"/>
        <v>0</v>
      </c>
      <c r="AK523" s="110">
        <f t="shared" si="63"/>
        <v>0</v>
      </c>
      <c r="AL523" s="110">
        <f t="shared" si="64"/>
        <v>0</v>
      </c>
    </row>
    <row r="524" spans="1:38">
      <c r="A524" s="12"/>
      <c r="B524" s="12"/>
      <c r="C524" s="128" t="s">
        <v>122</v>
      </c>
      <c r="D524" s="301" t="str">
        <f t="shared" si="56"/>
        <v/>
      </c>
      <c r="E524" s="302"/>
      <c r="F524" s="302"/>
      <c r="G524" s="302"/>
      <c r="H524" s="302"/>
      <c r="I524" s="302"/>
      <c r="J524" s="302"/>
      <c r="K524" s="302"/>
      <c r="L524" s="302"/>
      <c r="M524" s="302"/>
      <c r="N524" s="302"/>
      <c r="O524" s="302"/>
      <c r="P524" s="303"/>
      <c r="Q524" s="91" t="str">
        <f t="shared" si="57"/>
        <v/>
      </c>
      <c r="R524" s="109"/>
      <c r="S524" s="109"/>
      <c r="T524" s="109"/>
      <c r="U524" s="109"/>
      <c r="V524" s="109"/>
      <c r="W524" s="109"/>
      <c r="X524" s="91" t="str">
        <f t="shared" si="58"/>
        <v/>
      </c>
      <c r="Y524" s="109"/>
      <c r="Z524" s="109"/>
      <c r="AA524" s="109"/>
      <c r="AB524" s="109"/>
      <c r="AC524" s="109"/>
      <c r="AD524" s="109"/>
      <c r="AG524" s="110">
        <f t="shared" si="59"/>
        <v>6</v>
      </c>
      <c r="AH524" s="110">
        <f t="shared" si="60"/>
        <v>6</v>
      </c>
      <c r="AI524" s="110">
        <f t="shared" si="61"/>
        <v>0</v>
      </c>
      <c r="AJ524" s="110">
        <f t="shared" si="62"/>
        <v>0</v>
      </c>
      <c r="AK524" s="110">
        <f t="shared" si="63"/>
        <v>0</v>
      </c>
      <c r="AL524" s="110">
        <f t="shared" si="64"/>
        <v>0</v>
      </c>
    </row>
    <row r="525" spans="1:38">
      <c r="A525" s="12"/>
      <c r="B525" s="12"/>
      <c r="C525" s="128" t="s">
        <v>123</v>
      </c>
      <c r="D525" s="301" t="str">
        <f t="shared" si="56"/>
        <v/>
      </c>
      <c r="E525" s="302"/>
      <c r="F525" s="302"/>
      <c r="G525" s="302"/>
      <c r="H525" s="302"/>
      <c r="I525" s="302"/>
      <c r="J525" s="302"/>
      <c r="K525" s="302"/>
      <c r="L525" s="302"/>
      <c r="M525" s="302"/>
      <c r="N525" s="302"/>
      <c r="O525" s="302"/>
      <c r="P525" s="303"/>
      <c r="Q525" s="91" t="str">
        <f t="shared" si="57"/>
        <v/>
      </c>
      <c r="R525" s="109"/>
      <c r="S525" s="109"/>
      <c r="T525" s="109"/>
      <c r="U525" s="109"/>
      <c r="V525" s="109"/>
      <c r="W525" s="109"/>
      <c r="X525" s="91" t="str">
        <f t="shared" si="58"/>
        <v/>
      </c>
      <c r="Y525" s="109"/>
      <c r="Z525" s="109"/>
      <c r="AA525" s="109"/>
      <c r="AB525" s="109"/>
      <c r="AC525" s="109"/>
      <c r="AD525" s="109"/>
      <c r="AG525" s="110">
        <f t="shared" si="59"/>
        <v>6</v>
      </c>
      <c r="AH525" s="110">
        <f t="shared" si="60"/>
        <v>6</v>
      </c>
      <c r="AI525" s="110">
        <f t="shared" si="61"/>
        <v>0</v>
      </c>
      <c r="AJ525" s="110">
        <f t="shared" si="62"/>
        <v>0</v>
      </c>
      <c r="AK525" s="110">
        <f t="shared" si="63"/>
        <v>0</v>
      </c>
      <c r="AL525" s="110">
        <f t="shared" si="64"/>
        <v>0</v>
      </c>
    </row>
    <row r="526" spans="1:38">
      <c r="A526" s="12"/>
      <c r="B526" s="12"/>
      <c r="C526" s="128" t="s">
        <v>124</v>
      </c>
      <c r="D526" s="301" t="str">
        <f t="shared" si="56"/>
        <v/>
      </c>
      <c r="E526" s="302"/>
      <c r="F526" s="302"/>
      <c r="G526" s="302"/>
      <c r="H526" s="302"/>
      <c r="I526" s="302"/>
      <c r="J526" s="302"/>
      <c r="K526" s="302"/>
      <c r="L526" s="302"/>
      <c r="M526" s="302"/>
      <c r="N526" s="302"/>
      <c r="O526" s="302"/>
      <c r="P526" s="303"/>
      <c r="Q526" s="91" t="str">
        <f t="shared" si="57"/>
        <v/>
      </c>
      <c r="R526" s="109"/>
      <c r="S526" s="109"/>
      <c r="T526" s="109"/>
      <c r="U526" s="109"/>
      <c r="V526" s="109"/>
      <c r="W526" s="109"/>
      <c r="X526" s="91" t="str">
        <f t="shared" si="58"/>
        <v/>
      </c>
      <c r="Y526" s="109"/>
      <c r="Z526" s="109"/>
      <c r="AA526" s="109"/>
      <c r="AB526" s="109"/>
      <c r="AC526" s="109"/>
      <c r="AD526" s="109"/>
      <c r="AG526" s="110">
        <f t="shared" si="59"/>
        <v>6</v>
      </c>
      <c r="AH526" s="110">
        <f t="shared" si="60"/>
        <v>6</v>
      </c>
      <c r="AI526" s="110">
        <f t="shared" si="61"/>
        <v>0</v>
      </c>
      <c r="AJ526" s="110">
        <f t="shared" si="62"/>
        <v>0</v>
      </c>
      <c r="AK526" s="110">
        <f t="shared" si="63"/>
        <v>0</v>
      </c>
      <c r="AL526" s="110">
        <f t="shared" si="64"/>
        <v>0</v>
      </c>
    </row>
    <row r="527" spans="1:38">
      <c r="A527" s="12"/>
      <c r="B527" s="12"/>
      <c r="C527" s="128" t="s">
        <v>125</v>
      </c>
      <c r="D527" s="301" t="str">
        <f t="shared" ref="D527:D581" si="65">IF(D98="", "", D98)</f>
        <v/>
      </c>
      <c r="E527" s="302"/>
      <c r="F527" s="302"/>
      <c r="G527" s="302"/>
      <c r="H527" s="302"/>
      <c r="I527" s="302"/>
      <c r="J527" s="302"/>
      <c r="K527" s="302"/>
      <c r="L527" s="302"/>
      <c r="M527" s="302"/>
      <c r="N527" s="302"/>
      <c r="O527" s="302"/>
      <c r="P527" s="303"/>
      <c r="Q527" s="91" t="str">
        <f t="shared" ref="Q527:Q581" si="66">IF(OR(K250=2, K250=9), "X", "")</f>
        <v/>
      </c>
      <c r="R527" s="109"/>
      <c r="S527" s="109"/>
      <c r="T527" s="109"/>
      <c r="U527" s="109"/>
      <c r="V527" s="109"/>
      <c r="W527" s="109"/>
      <c r="X527" s="91" t="str">
        <f t="shared" ref="X527:X581" si="67">IF(OR(P250=2, P250=9), "X", "")</f>
        <v/>
      </c>
      <c r="Y527" s="109"/>
      <c r="Z527" s="109"/>
      <c r="AA527" s="109"/>
      <c r="AB527" s="109"/>
      <c r="AC527" s="109"/>
      <c r="AD527" s="109"/>
      <c r="AG527" s="110">
        <f t="shared" ref="AG527:AG581" si="68">COUNTBLANK(R527:W527)</f>
        <v>6</v>
      </c>
      <c r="AH527" s="110">
        <f t="shared" ref="AH527:AH581" si="69">COUNTBLANK(Y527:AD527)</f>
        <v>6</v>
      </c>
      <c r="AI527" s="110">
        <f t="shared" ref="AI527:AI581" si="70">IF(
OR(
AND(Q527="X", AG527&lt;$AG$460),
AND(X527="X", AH527&lt;$AG$460)
), 1, 0
)</f>
        <v>0</v>
      </c>
      <c r="AJ527" s="110">
        <f t="shared" ref="AJ527:AJ581" si="71">IF(
OR(
AND(W527="X", AG527&lt;5),
AND(AD527="X", AH527&lt;5)
), 1, 0
)</f>
        <v>0</v>
      </c>
      <c r="AK527" s="110">
        <f t="shared" ref="AK527:AK581" si="72">IF($AG$458=$AH$458, 0,
IF(
OR(
AND(D527="", OR(Q527&lt;&gt;"", AG527&lt;$AG$460)),
AND(D527&lt;&gt;"", Q527="", AG527=$AG$460)
), 1, 0))</f>
        <v>0</v>
      </c>
      <c r="AL527" s="110">
        <f t="shared" ref="AL527:AL581" si="73">IF($AG$458=$AH$458, 0,
IF(
OR(
AND(D527="", OR(X527&lt;&gt;"", AH527&lt;$AG$460)),
AND(D527&lt;&gt;"", X527="", AH527=$AG$460)
), 1, 0))</f>
        <v>0</v>
      </c>
    </row>
    <row r="528" spans="1:38">
      <c r="A528" s="12"/>
      <c r="B528" s="12"/>
      <c r="C528" s="128" t="s">
        <v>126</v>
      </c>
      <c r="D528" s="301" t="str">
        <f t="shared" si="65"/>
        <v/>
      </c>
      <c r="E528" s="302"/>
      <c r="F528" s="302"/>
      <c r="G528" s="302"/>
      <c r="H528" s="302"/>
      <c r="I528" s="302"/>
      <c r="J528" s="302"/>
      <c r="K528" s="302"/>
      <c r="L528" s="302"/>
      <c r="M528" s="302"/>
      <c r="N528" s="302"/>
      <c r="O528" s="302"/>
      <c r="P528" s="303"/>
      <c r="Q528" s="91" t="str">
        <f t="shared" si="66"/>
        <v/>
      </c>
      <c r="R528" s="109"/>
      <c r="S528" s="109"/>
      <c r="T528" s="109"/>
      <c r="U528" s="109"/>
      <c r="V528" s="109"/>
      <c r="W528" s="109"/>
      <c r="X528" s="91" t="str">
        <f t="shared" si="67"/>
        <v/>
      </c>
      <c r="Y528" s="109"/>
      <c r="Z528" s="109"/>
      <c r="AA528" s="109"/>
      <c r="AB528" s="109"/>
      <c r="AC528" s="109"/>
      <c r="AD528" s="109"/>
      <c r="AG528" s="110">
        <f t="shared" si="68"/>
        <v>6</v>
      </c>
      <c r="AH528" s="110">
        <f t="shared" si="69"/>
        <v>6</v>
      </c>
      <c r="AI528" s="110">
        <f t="shared" si="70"/>
        <v>0</v>
      </c>
      <c r="AJ528" s="110">
        <f t="shared" si="71"/>
        <v>0</v>
      </c>
      <c r="AK528" s="110">
        <f t="shared" si="72"/>
        <v>0</v>
      </c>
      <c r="AL528" s="110">
        <f t="shared" si="73"/>
        <v>0</v>
      </c>
    </row>
    <row r="529" spans="1:38">
      <c r="A529" s="12"/>
      <c r="B529" s="12"/>
      <c r="C529" s="128" t="s">
        <v>127</v>
      </c>
      <c r="D529" s="301" t="str">
        <f t="shared" si="65"/>
        <v/>
      </c>
      <c r="E529" s="302"/>
      <c r="F529" s="302"/>
      <c r="G529" s="302"/>
      <c r="H529" s="302"/>
      <c r="I529" s="302"/>
      <c r="J529" s="302"/>
      <c r="K529" s="302"/>
      <c r="L529" s="302"/>
      <c r="M529" s="302"/>
      <c r="N529" s="302"/>
      <c r="O529" s="302"/>
      <c r="P529" s="303"/>
      <c r="Q529" s="91" t="str">
        <f t="shared" si="66"/>
        <v/>
      </c>
      <c r="R529" s="109"/>
      <c r="S529" s="109"/>
      <c r="T529" s="109"/>
      <c r="U529" s="109"/>
      <c r="V529" s="109"/>
      <c r="W529" s="109"/>
      <c r="X529" s="91" t="str">
        <f t="shared" si="67"/>
        <v/>
      </c>
      <c r="Y529" s="109"/>
      <c r="Z529" s="109"/>
      <c r="AA529" s="109"/>
      <c r="AB529" s="109"/>
      <c r="AC529" s="109"/>
      <c r="AD529" s="109"/>
      <c r="AG529" s="110">
        <f t="shared" si="68"/>
        <v>6</v>
      </c>
      <c r="AH529" s="110">
        <f t="shared" si="69"/>
        <v>6</v>
      </c>
      <c r="AI529" s="110">
        <f t="shared" si="70"/>
        <v>0</v>
      </c>
      <c r="AJ529" s="110">
        <f t="shared" si="71"/>
        <v>0</v>
      </c>
      <c r="AK529" s="110">
        <f t="shared" si="72"/>
        <v>0</v>
      </c>
      <c r="AL529" s="110">
        <f t="shared" si="73"/>
        <v>0</v>
      </c>
    </row>
    <row r="530" spans="1:38">
      <c r="A530" s="12"/>
      <c r="B530" s="12"/>
      <c r="C530" s="128" t="s">
        <v>128</v>
      </c>
      <c r="D530" s="301" t="str">
        <f t="shared" si="65"/>
        <v/>
      </c>
      <c r="E530" s="302"/>
      <c r="F530" s="302"/>
      <c r="G530" s="302"/>
      <c r="H530" s="302"/>
      <c r="I530" s="302"/>
      <c r="J530" s="302"/>
      <c r="K530" s="302"/>
      <c r="L530" s="302"/>
      <c r="M530" s="302"/>
      <c r="N530" s="302"/>
      <c r="O530" s="302"/>
      <c r="P530" s="303"/>
      <c r="Q530" s="91" t="str">
        <f t="shared" si="66"/>
        <v/>
      </c>
      <c r="R530" s="109"/>
      <c r="S530" s="109"/>
      <c r="T530" s="109"/>
      <c r="U530" s="109"/>
      <c r="V530" s="109"/>
      <c r="W530" s="109"/>
      <c r="X530" s="91" t="str">
        <f t="shared" si="67"/>
        <v/>
      </c>
      <c r="Y530" s="109"/>
      <c r="Z530" s="109"/>
      <c r="AA530" s="109"/>
      <c r="AB530" s="109"/>
      <c r="AC530" s="109"/>
      <c r="AD530" s="109"/>
      <c r="AG530" s="110">
        <f t="shared" si="68"/>
        <v>6</v>
      </c>
      <c r="AH530" s="110">
        <f t="shared" si="69"/>
        <v>6</v>
      </c>
      <c r="AI530" s="110">
        <f t="shared" si="70"/>
        <v>0</v>
      </c>
      <c r="AJ530" s="110">
        <f t="shared" si="71"/>
        <v>0</v>
      </c>
      <c r="AK530" s="110">
        <f t="shared" si="72"/>
        <v>0</v>
      </c>
      <c r="AL530" s="110">
        <f t="shared" si="73"/>
        <v>0</v>
      </c>
    </row>
    <row r="531" spans="1:38">
      <c r="A531" s="12"/>
      <c r="B531" s="12"/>
      <c r="C531" s="128" t="s">
        <v>129</v>
      </c>
      <c r="D531" s="301" t="str">
        <f t="shared" si="65"/>
        <v/>
      </c>
      <c r="E531" s="302"/>
      <c r="F531" s="302"/>
      <c r="G531" s="302"/>
      <c r="H531" s="302"/>
      <c r="I531" s="302"/>
      <c r="J531" s="302"/>
      <c r="K531" s="302"/>
      <c r="L531" s="302"/>
      <c r="M531" s="302"/>
      <c r="N531" s="302"/>
      <c r="O531" s="302"/>
      <c r="P531" s="303"/>
      <c r="Q531" s="91" t="str">
        <f t="shared" si="66"/>
        <v/>
      </c>
      <c r="R531" s="109"/>
      <c r="S531" s="109"/>
      <c r="T531" s="109"/>
      <c r="U531" s="109"/>
      <c r="V531" s="109"/>
      <c r="W531" s="109"/>
      <c r="X531" s="91" t="str">
        <f t="shared" si="67"/>
        <v/>
      </c>
      <c r="Y531" s="109"/>
      <c r="Z531" s="109"/>
      <c r="AA531" s="109"/>
      <c r="AB531" s="109"/>
      <c r="AC531" s="109"/>
      <c r="AD531" s="109"/>
      <c r="AG531" s="110">
        <f t="shared" si="68"/>
        <v>6</v>
      </c>
      <c r="AH531" s="110">
        <f t="shared" si="69"/>
        <v>6</v>
      </c>
      <c r="AI531" s="110">
        <f t="shared" si="70"/>
        <v>0</v>
      </c>
      <c r="AJ531" s="110">
        <f t="shared" si="71"/>
        <v>0</v>
      </c>
      <c r="AK531" s="110">
        <f t="shared" si="72"/>
        <v>0</v>
      </c>
      <c r="AL531" s="110">
        <f t="shared" si="73"/>
        <v>0</v>
      </c>
    </row>
    <row r="532" spans="1:38">
      <c r="A532" s="12"/>
      <c r="B532" s="12"/>
      <c r="C532" s="128" t="s">
        <v>130</v>
      </c>
      <c r="D532" s="301" t="str">
        <f t="shared" si="65"/>
        <v/>
      </c>
      <c r="E532" s="302"/>
      <c r="F532" s="302"/>
      <c r="G532" s="302"/>
      <c r="H532" s="302"/>
      <c r="I532" s="302"/>
      <c r="J532" s="302"/>
      <c r="K532" s="302"/>
      <c r="L532" s="302"/>
      <c r="M532" s="302"/>
      <c r="N532" s="302"/>
      <c r="O532" s="302"/>
      <c r="P532" s="303"/>
      <c r="Q532" s="91" t="str">
        <f t="shared" si="66"/>
        <v/>
      </c>
      <c r="R532" s="109"/>
      <c r="S532" s="109"/>
      <c r="T532" s="109"/>
      <c r="U532" s="109"/>
      <c r="V532" s="109"/>
      <c r="W532" s="109"/>
      <c r="X532" s="91" t="str">
        <f t="shared" si="67"/>
        <v/>
      </c>
      <c r="Y532" s="109"/>
      <c r="Z532" s="109"/>
      <c r="AA532" s="109"/>
      <c r="AB532" s="109"/>
      <c r="AC532" s="109"/>
      <c r="AD532" s="109"/>
      <c r="AG532" s="110">
        <f t="shared" si="68"/>
        <v>6</v>
      </c>
      <c r="AH532" s="110">
        <f t="shared" si="69"/>
        <v>6</v>
      </c>
      <c r="AI532" s="110">
        <f t="shared" si="70"/>
        <v>0</v>
      </c>
      <c r="AJ532" s="110">
        <f t="shared" si="71"/>
        <v>0</v>
      </c>
      <c r="AK532" s="110">
        <f t="shared" si="72"/>
        <v>0</v>
      </c>
      <c r="AL532" s="110">
        <f t="shared" si="73"/>
        <v>0</v>
      </c>
    </row>
    <row r="533" spans="1:38">
      <c r="A533" s="12"/>
      <c r="B533" s="12"/>
      <c r="C533" s="128" t="s">
        <v>131</v>
      </c>
      <c r="D533" s="301" t="str">
        <f t="shared" si="65"/>
        <v/>
      </c>
      <c r="E533" s="302"/>
      <c r="F533" s="302"/>
      <c r="G533" s="302"/>
      <c r="H533" s="302"/>
      <c r="I533" s="302"/>
      <c r="J533" s="302"/>
      <c r="K533" s="302"/>
      <c r="L533" s="302"/>
      <c r="M533" s="302"/>
      <c r="N533" s="302"/>
      <c r="O533" s="302"/>
      <c r="P533" s="303"/>
      <c r="Q533" s="91" t="str">
        <f t="shared" si="66"/>
        <v/>
      </c>
      <c r="R533" s="109"/>
      <c r="S533" s="109"/>
      <c r="T533" s="109"/>
      <c r="U533" s="109"/>
      <c r="V533" s="109"/>
      <c r="W533" s="109"/>
      <c r="X533" s="91" t="str">
        <f t="shared" si="67"/>
        <v/>
      </c>
      <c r="Y533" s="109"/>
      <c r="Z533" s="109"/>
      <c r="AA533" s="109"/>
      <c r="AB533" s="109"/>
      <c r="AC533" s="109"/>
      <c r="AD533" s="109"/>
      <c r="AG533" s="110">
        <f t="shared" si="68"/>
        <v>6</v>
      </c>
      <c r="AH533" s="110">
        <f t="shared" si="69"/>
        <v>6</v>
      </c>
      <c r="AI533" s="110">
        <f t="shared" si="70"/>
        <v>0</v>
      </c>
      <c r="AJ533" s="110">
        <f t="shared" si="71"/>
        <v>0</v>
      </c>
      <c r="AK533" s="110">
        <f t="shared" si="72"/>
        <v>0</v>
      </c>
      <c r="AL533" s="110">
        <f t="shared" si="73"/>
        <v>0</v>
      </c>
    </row>
    <row r="534" spans="1:38">
      <c r="A534" s="12"/>
      <c r="B534" s="12"/>
      <c r="C534" s="128" t="s">
        <v>132</v>
      </c>
      <c r="D534" s="301" t="str">
        <f t="shared" si="65"/>
        <v/>
      </c>
      <c r="E534" s="302"/>
      <c r="F534" s="302"/>
      <c r="G534" s="302"/>
      <c r="H534" s="302"/>
      <c r="I534" s="302"/>
      <c r="J534" s="302"/>
      <c r="K534" s="302"/>
      <c r="L534" s="302"/>
      <c r="M534" s="302"/>
      <c r="N534" s="302"/>
      <c r="O534" s="302"/>
      <c r="P534" s="303"/>
      <c r="Q534" s="91" t="str">
        <f t="shared" si="66"/>
        <v/>
      </c>
      <c r="R534" s="109"/>
      <c r="S534" s="109"/>
      <c r="T534" s="109"/>
      <c r="U534" s="109"/>
      <c r="V534" s="109"/>
      <c r="W534" s="109"/>
      <c r="X534" s="91" t="str">
        <f t="shared" si="67"/>
        <v/>
      </c>
      <c r="Y534" s="109"/>
      <c r="Z534" s="109"/>
      <c r="AA534" s="109"/>
      <c r="AB534" s="109"/>
      <c r="AC534" s="109"/>
      <c r="AD534" s="109"/>
      <c r="AG534" s="110">
        <f t="shared" si="68"/>
        <v>6</v>
      </c>
      <c r="AH534" s="110">
        <f t="shared" si="69"/>
        <v>6</v>
      </c>
      <c r="AI534" s="110">
        <f t="shared" si="70"/>
        <v>0</v>
      </c>
      <c r="AJ534" s="110">
        <f t="shared" si="71"/>
        <v>0</v>
      </c>
      <c r="AK534" s="110">
        <f t="shared" si="72"/>
        <v>0</v>
      </c>
      <c r="AL534" s="110">
        <f t="shared" si="73"/>
        <v>0</v>
      </c>
    </row>
    <row r="535" spans="1:38">
      <c r="A535" s="12"/>
      <c r="B535" s="12"/>
      <c r="C535" s="128" t="s">
        <v>133</v>
      </c>
      <c r="D535" s="301" t="str">
        <f t="shared" si="65"/>
        <v/>
      </c>
      <c r="E535" s="302"/>
      <c r="F535" s="302"/>
      <c r="G535" s="302"/>
      <c r="H535" s="302"/>
      <c r="I535" s="302"/>
      <c r="J535" s="302"/>
      <c r="K535" s="302"/>
      <c r="L535" s="302"/>
      <c r="M535" s="302"/>
      <c r="N535" s="302"/>
      <c r="O535" s="302"/>
      <c r="P535" s="303"/>
      <c r="Q535" s="91" t="str">
        <f t="shared" si="66"/>
        <v/>
      </c>
      <c r="R535" s="109"/>
      <c r="S535" s="109"/>
      <c r="T535" s="109"/>
      <c r="U535" s="109"/>
      <c r="V535" s="109"/>
      <c r="W535" s="109"/>
      <c r="X535" s="91" t="str">
        <f t="shared" si="67"/>
        <v/>
      </c>
      <c r="Y535" s="109"/>
      <c r="Z535" s="109"/>
      <c r="AA535" s="109"/>
      <c r="AB535" s="109"/>
      <c r="AC535" s="109"/>
      <c r="AD535" s="109"/>
      <c r="AG535" s="110">
        <f t="shared" si="68"/>
        <v>6</v>
      </c>
      <c r="AH535" s="110">
        <f t="shared" si="69"/>
        <v>6</v>
      </c>
      <c r="AI535" s="110">
        <f t="shared" si="70"/>
        <v>0</v>
      </c>
      <c r="AJ535" s="110">
        <f t="shared" si="71"/>
        <v>0</v>
      </c>
      <c r="AK535" s="110">
        <f t="shared" si="72"/>
        <v>0</v>
      </c>
      <c r="AL535" s="110">
        <f t="shared" si="73"/>
        <v>0</v>
      </c>
    </row>
    <row r="536" spans="1:38">
      <c r="A536" s="12"/>
      <c r="B536" s="12"/>
      <c r="C536" s="128" t="s">
        <v>134</v>
      </c>
      <c r="D536" s="301" t="str">
        <f t="shared" si="65"/>
        <v/>
      </c>
      <c r="E536" s="302"/>
      <c r="F536" s="302"/>
      <c r="G536" s="302"/>
      <c r="H536" s="302"/>
      <c r="I536" s="302"/>
      <c r="J536" s="302"/>
      <c r="K536" s="302"/>
      <c r="L536" s="302"/>
      <c r="M536" s="302"/>
      <c r="N536" s="302"/>
      <c r="O536" s="302"/>
      <c r="P536" s="303"/>
      <c r="Q536" s="91" t="str">
        <f t="shared" si="66"/>
        <v/>
      </c>
      <c r="R536" s="109"/>
      <c r="S536" s="109"/>
      <c r="T536" s="109"/>
      <c r="U536" s="109"/>
      <c r="V536" s="109"/>
      <c r="W536" s="109"/>
      <c r="X536" s="91" t="str">
        <f t="shared" si="67"/>
        <v/>
      </c>
      <c r="Y536" s="109"/>
      <c r="Z536" s="109"/>
      <c r="AA536" s="109"/>
      <c r="AB536" s="109"/>
      <c r="AC536" s="109"/>
      <c r="AD536" s="109"/>
      <c r="AG536" s="110">
        <f t="shared" si="68"/>
        <v>6</v>
      </c>
      <c r="AH536" s="110">
        <f t="shared" si="69"/>
        <v>6</v>
      </c>
      <c r="AI536" s="110">
        <f t="shared" si="70"/>
        <v>0</v>
      </c>
      <c r="AJ536" s="110">
        <f t="shared" si="71"/>
        <v>0</v>
      </c>
      <c r="AK536" s="110">
        <f t="shared" si="72"/>
        <v>0</v>
      </c>
      <c r="AL536" s="110">
        <f t="shared" si="73"/>
        <v>0</v>
      </c>
    </row>
    <row r="537" spans="1:38">
      <c r="A537" s="12"/>
      <c r="B537" s="12"/>
      <c r="C537" s="128" t="s">
        <v>135</v>
      </c>
      <c r="D537" s="301" t="str">
        <f t="shared" si="65"/>
        <v/>
      </c>
      <c r="E537" s="302"/>
      <c r="F537" s="302"/>
      <c r="G537" s="302"/>
      <c r="H537" s="302"/>
      <c r="I537" s="302"/>
      <c r="J537" s="302"/>
      <c r="K537" s="302"/>
      <c r="L537" s="302"/>
      <c r="M537" s="302"/>
      <c r="N537" s="302"/>
      <c r="O537" s="302"/>
      <c r="P537" s="303"/>
      <c r="Q537" s="91" t="str">
        <f t="shared" si="66"/>
        <v/>
      </c>
      <c r="R537" s="109"/>
      <c r="S537" s="109"/>
      <c r="T537" s="109"/>
      <c r="U537" s="109"/>
      <c r="V537" s="109"/>
      <c r="W537" s="109"/>
      <c r="X537" s="91" t="str">
        <f t="shared" si="67"/>
        <v/>
      </c>
      <c r="Y537" s="109"/>
      <c r="Z537" s="109"/>
      <c r="AA537" s="109"/>
      <c r="AB537" s="109"/>
      <c r="AC537" s="109"/>
      <c r="AD537" s="109"/>
      <c r="AG537" s="110">
        <f t="shared" si="68"/>
        <v>6</v>
      </c>
      <c r="AH537" s="110">
        <f t="shared" si="69"/>
        <v>6</v>
      </c>
      <c r="AI537" s="110">
        <f t="shared" si="70"/>
        <v>0</v>
      </c>
      <c r="AJ537" s="110">
        <f t="shared" si="71"/>
        <v>0</v>
      </c>
      <c r="AK537" s="110">
        <f t="shared" si="72"/>
        <v>0</v>
      </c>
      <c r="AL537" s="110">
        <f t="shared" si="73"/>
        <v>0</v>
      </c>
    </row>
    <row r="538" spans="1:38">
      <c r="A538" s="12"/>
      <c r="B538" s="12"/>
      <c r="C538" s="128" t="s">
        <v>136</v>
      </c>
      <c r="D538" s="301" t="str">
        <f t="shared" si="65"/>
        <v/>
      </c>
      <c r="E538" s="302"/>
      <c r="F538" s="302"/>
      <c r="G538" s="302"/>
      <c r="H538" s="302"/>
      <c r="I538" s="302"/>
      <c r="J538" s="302"/>
      <c r="K538" s="302"/>
      <c r="L538" s="302"/>
      <c r="M538" s="302"/>
      <c r="N538" s="302"/>
      <c r="O538" s="302"/>
      <c r="P538" s="303"/>
      <c r="Q538" s="91" t="str">
        <f t="shared" si="66"/>
        <v/>
      </c>
      <c r="R538" s="109"/>
      <c r="S538" s="109"/>
      <c r="T538" s="109"/>
      <c r="U538" s="109"/>
      <c r="V538" s="109"/>
      <c r="W538" s="109"/>
      <c r="X538" s="91" t="str">
        <f t="shared" si="67"/>
        <v/>
      </c>
      <c r="Y538" s="109"/>
      <c r="Z538" s="109"/>
      <c r="AA538" s="109"/>
      <c r="AB538" s="109"/>
      <c r="AC538" s="109"/>
      <c r="AD538" s="109"/>
      <c r="AG538" s="110">
        <f t="shared" si="68"/>
        <v>6</v>
      </c>
      <c r="AH538" s="110">
        <f t="shared" si="69"/>
        <v>6</v>
      </c>
      <c r="AI538" s="110">
        <f t="shared" si="70"/>
        <v>0</v>
      </c>
      <c r="AJ538" s="110">
        <f t="shared" si="71"/>
        <v>0</v>
      </c>
      <c r="AK538" s="110">
        <f t="shared" si="72"/>
        <v>0</v>
      </c>
      <c r="AL538" s="110">
        <f t="shared" si="73"/>
        <v>0</v>
      </c>
    </row>
    <row r="539" spans="1:38">
      <c r="A539" s="12"/>
      <c r="B539" s="12"/>
      <c r="C539" s="128" t="s">
        <v>137</v>
      </c>
      <c r="D539" s="301" t="str">
        <f t="shared" si="65"/>
        <v/>
      </c>
      <c r="E539" s="302"/>
      <c r="F539" s="302"/>
      <c r="G539" s="302"/>
      <c r="H539" s="302"/>
      <c r="I539" s="302"/>
      <c r="J539" s="302"/>
      <c r="K539" s="302"/>
      <c r="L539" s="302"/>
      <c r="M539" s="302"/>
      <c r="N539" s="302"/>
      <c r="O539" s="302"/>
      <c r="P539" s="303"/>
      <c r="Q539" s="91" t="str">
        <f t="shared" si="66"/>
        <v/>
      </c>
      <c r="R539" s="109"/>
      <c r="S539" s="109"/>
      <c r="T539" s="109"/>
      <c r="U539" s="109"/>
      <c r="V539" s="109"/>
      <c r="W539" s="109"/>
      <c r="X539" s="91" t="str">
        <f t="shared" si="67"/>
        <v/>
      </c>
      <c r="Y539" s="109"/>
      <c r="Z539" s="109"/>
      <c r="AA539" s="109"/>
      <c r="AB539" s="109"/>
      <c r="AC539" s="109"/>
      <c r="AD539" s="109"/>
      <c r="AG539" s="110">
        <f t="shared" si="68"/>
        <v>6</v>
      </c>
      <c r="AH539" s="110">
        <f t="shared" si="69"/>
        <v>6</v>
      </c>
      <c r="AI539" s="110">
        <f t="shared" si="70"/>
        <v>0</v>
      </c>
      <c r="AJ539" s="110">
        <f t="shared" si="71"/>
        <v>0</v>
      </c>
      <c r="AK539" s="110">
        <f t="shared" si="72"/>
        <v>0</v>
      </c>
      <c r="AL539" s="110">
        <f t="shared" si="73"/>
        <v>0</v>
      </c>
    </row>
    <row r="540" spans="1:38">
      <c r="A540" s="12"/>
      <c r="B540" s="12"/>
      <c r="C540" s="128" t="s">
        <v>138</v>
      </c>
      <c r="D540" s="301" t="str">
        <f t="shared" si="65"/>
        <v/>
      </c>
      <c r="E540" s="302"/>
      <c r="F540" s="302"/>
      <c r="G540" s="302"/>
      <c r="H540" s="302"/>
      <c r="I540" s="302"/>
      <c r="J540" s="302"/>
      <c r="K540" s="302"/>
      <c r="L540" s="302"/>
      <c r="M540" s="302"/>
      <c r="N540" s="302"/>
      <c r="O540" s="302"/>
      <c r="P540" s="303"/>
      <c r="Q540" s="91" t="str">
        <f t="shared" si="66"/>
        <v/>
      </c>
      <c r="R540" s="109"/>
      <c r="S540" s="109"/>
      <c r="T540" s="109"/>
      <c r="U540" s="109"/>
      <c r="V540" s="109"/>
      <c r="W540" s="109"/>
      <c r="X540" s="91" t="str">
        <f t="shared" si="67"/>
        <v/>
      </c>
      <c r="Y540" s="109"/>
      <c r="Z540" s="109"/>
      <c r="AA540" s="109"/>
      <c r="AB540" s="109"/>
      <c r="AC540" s="109"/>
      <c r="AD540" s="109"/>
      <c r="AG540" s="110">
        <f t="shared" si="68"/>
        <v>6</v>
      </c>
      <c r="AH540" s="110">
        <f t="shared" si="69"/>
        <v>6</v>
      </c>
      <c r="AI540" s="110">
        <f t="shared" si="70"/>
        <v>0</v>
      </c>
      <c r="AJ540" s="110">
        <f t="shared" si="71"/>
        <v>0</v>
      </c>
      <c r="AK540" s="110">
        <f t="shared" si="72"/>
        <v>0</v>
      </c>
      <c r="AL540" s="110">
        <f t="shared" si="73"/>
        <v>0</v>
      </c>
    </row>
    <row r="541" spans="1:38">
      <c r="A541" s="12"/>
      <c r="B541" s="12"/>
      <c r="C541" s="128" t="s">
        <v>139</v>
      </c>
      <c r="D541" s="301" t="str">
        <f t="shared" si="65"/>
        <v/>
      </c>
      <c r="E541" s="302"/>
      <c r="F541" s="302"/>
      <c r="G541" s="302"/>
      <c r="H541" s="302"/>
      <c r="I541" s="302"/>
      <c r="J541" s="302"/>
      <c r="K541" s="302"/>
      <c r="L541" s="302"/>
      <c r="M541" s="302"/>
      <c r="N541" s="302"/>
      <c r="O541" s="302"/>
      <c r="P541" s="303"/>
      <c r="Q541" s="91" t="str">
        <f t="shared" si="66"/>
        <v/>
      </c>
      <c r="R541" s="109"/>
      <c r="S541" s="109"/>
      <c r="T541" s="109"/>
      <c r="U541" s="109"/>
      <c r="V541" s="109"/>
      <c r="W541" s="109"/>
      <c r="X541" s="91" t="str">
        <f t="shared" si="67"/>
        <v/>
      </c>
      <c r="Y541" s="109"/>
      <c r="Z541" s="109"/>
      <c r="AA541" s="109"/>
      <c r="AB541" s="109"/>
      <c r="AC541" s="109"/>
      <c r="AD541" s="109"/>
      <c r="AG541" s="110">
        <f t="shared" si="68"/>
        <v>6</v>
      </c>
      <c r="AH541" s="110">
        <f t="shared" si="69"/>
        <v>6</v>
      </c>
      <c r="AI541" s="110">
        <f t="shared" si="70"/>
        <v>0</v>
      </c>
      <c r="AJ541" s="110">
        <f t="shared" si="71"/>
        <v>0</v>
      </c>
      <c r="AK541" s="110">
        <f t="shared" si="72"/>
        <v>0</v>
      </c>
      <c r="AL541" s="110">
        <f t="shared" si="73"/>
        <v>0</v>
      </c>
    </row>
    <row r="542" spans="1:38">
      <c r="A542" s="12"/>
      <c r="B542" s="12"/>
      <c r="C542" s="128" t="s">
        <v>140</v>
      </c>
      <c r="D542" s="301" t="str">
        <f t="shared" si="65"/>
        <v/>
      </c>
      <c r="E542" s="302"/>
      <c r="F542" s="302"/>
      <c r="G542" s="302"/>
      <c r="H542" s="302"/>
      <c r="I542" s="302"/>
      <c r="J542" s="302"/>
      <c r="K542" s="302"/>
      <c r="L542" s="302"/>
      <c r="M542" s="302"/>
      <c r="N542" s="302"/>
      <c r="O542" s="302"/>
      <c r="P542" s="303"/>
      <c r="Q542" s="91" t="str">
        <f t="shared" si="66"/>
        <v/>
      </c>
      <c r="R542" s="109"/>
      <c r="S542" s="109"/>
      <c r="T542" s="109"/>
      <c r="U542" s="109"/>
      <c r="V542" s="109"/>
      <c r="W542" s="109"/>
      <c r="X542" s="91" t="str">
        <f t="shared" si="67"/>
        <v/>
      </c>
      <c r="Y542" s="109"/>
      <c r="Z542" s="109"/>
      <c r="AA542" s="109"/>
      <c r="AB542" s="109"/>
      <c r="AC542" s="109"/>
      <c r="AD542" s="109"/>
      <c r="AG542" s="110">
        <f t="shared" si="68"/>
        <v>6</v>
      </c>
      <c r="AH542" s="110">
        <f t="shared" si="69"/>
        <v>6</v>
      </c>
      <c r="AI542" s="110">
        <f t="shared" si="70"/>
        <v>0</v>
      </c>
      <c r="AJ542" s="110">
        <f t="shared" si="71"/>
        <v>0</v>
      </c>
      <c r="AK542" s="110">
        <f t="shared" si="72"/>
        <v>0</v>
      </c>
      <c r="AL542" s="110">
        <f t="shared" si="73"/>
        <v>0</v>
      </c>
    </row>
    <row r="543" spans="1:38">
      <c r="A543" s="12"/>
      <c r="B543" s="12"/>
      <c r="C543" s="128" t="s">
        <v>141</v>
      </c>
      <c r="D543" s="301" t="str">
        <f t="shared" si="65"/>
        <v/>
      </c>
      <c r="E543" s="302"/>
      <c r="F543" s="302"/>
      <c r="G543" s="302"/>
      <c r="H543" s="302"/>
      <c r="I543" s="302"/>
      <c r="J543" s="302"/>
      <c r="K543" s="302"/>
      <c r="L543" s="302"/>
      <c r="M543" s="302"/>
      <c r="N543" s="302"/>
      <c r="O543" s="302"/>
      <c r="P543" s="303"/>
      <c r="Q543" s="91" t="str">
        <f t="shared" si="66"/>
        <v/>
      </c>
      <c r="R543" s="109"/>
      <c r="S543" s="109"/>
      <c r="T543" s="109"/>
      <c r="U543" s="109"/>
      <c r="V543" s="109"/>
      <c r="W543" s="109"/>
      <c r="X543" s="91" t="str">
        <f t="shared" si="67"/>
        <v/>
      </c>
      <c r="Y543" s="109"/>
      <c r="Z543" s="109"/>
      <c r="AA543" s="109"/>
      <c r="AB543" s="109"/>
      <c r="AC543" s="109"/>
      <c r="AD543" s="109"/>
      <c r="AG543" s="110">
        <f t="shared" si="68"/>
        <v>6</v>
      </c>
      <c r="AH543" s="110">
        <f t="shared" si="69"/>
        <v>6</v>
      </c>
      <c r="AI543" s="110">
        <f t="shared" si="70"/>
        <v>0</v>
      </c>
      <c r="AJ543" s="110">
        <f t="shared" si="71"/>
        <v>0</v>
      </c>
      <c r="AK543" s="110">
        <f t="shared" si="72"/>
        <v>0</v>
      </c>
      <c r="AL543" s="110">
        <f t="shared" si="73"/>
        <v>0</v>
      </c>
    </row>
    <row r="544" spans="1:38">
      <c r="A544" s="12"/>
      <c r="B544" s="12"/>
      <c r="C544" s="128" t="s">
        <v>142</v>
      </c>
      <c r="D544" s="301" t="str">
        <f t="shared" si="65"/>
        <v/>
      </c>
      <c r="E544" s="302"/>
      <c r="F544" s="302"/>
      <c r="G544" s="302"/>
      <c r="H544" s="302"/>
      <c r="I544" s="302"/>
      <c r="J544" s="302"/>
      <c r="K544" s="302"/>
      <c r="L544" s="302"/>
      <c r="M544" s="302"/>
      <c r="N544" s="302"/>
      <c r="O544" s="302"/>
      <c r="P544" s="303"/>
      <c r="Q544" s="91" t="str">
        <f t="shared" si="66"/>
        <v/>
      </c>
      <c r="R544" s="109"/>
      <c r="S544" s="109"/>
      <c r="T544" s="109"/>
      <c r="U544" s="109"/>
      <c r="V544" s="109"/>
      <c r="W544" s="109"/>
      <c r="X544" s="91" t="str">
        <f t="shared" si="67"/>
        <v/>
      </c>
      <c r="Y544" s="109"/>
      <c r="Z544" s="109"/>
      <c r="AA544" s="109"/>
      <c r="AB544" s="109"/>
      <c r="AC544" s="109"/>
      <c r="AD544" s="109"/>
      <c r="AG544" s="110">
        <f t="shared" si="68"/>
        <v>6</v>
      </c>
      <c r="AH544" s="110">
        <f t="shared" si="69"/>
        <v>6</v>
      </c>
      <c r="AI544" s="110">
        <f t="shared" si="70"/>
        <v>0</v>
      </c>
      <c r="AJ544" s="110">
        <f t="shared" si="71"/>
        <v>0</v>
      </c>
      <c r="AK544" s="110">
        <f t="shared" si="72"/>
        <v>0</v>
      </c>
      <c r="AL544" s="110">
        <f t="shared" si="73"/>
        <v>0</v>
      </c>
    </row>
    <row r="545" spans="1:38">
      <c r="A545" s="12"/>
      <c r="B545" s="12"/>
      <c r="C545" s="128" t="s">
        <v>143</v>
      </c>
      <c r="D545" s="301" t="str">
        <f t="shared" si="65"/>
        <v/>
      </c>
      <c r="E545" s="302"/>
      <c r="F545" s="302"/>
      <c r="G545" s="302"/>
      <c r="H545" s="302"/>
      <c r="I545" s="302"/>
      <c r="J545" s="302"/>
      <c r="K545" s="302"/>
      <c r="L545" s="302"/>
      <c r="M545" s="302"/>
      <c r="N545" s="302"/>
      <c r="O545" s="302"/>
      <c r="P545" s="303"/>
      <c r="Q545" s="91" t="str">
        <f t="shared" si="66"/>
        <v/>
      </c>
      <c r="R545" s="109"/>
      <c r="S545" s="109"/>
      <c r="T545" s="109"/>
      <c r="U545" s="109"/>
      <c r="V545" s="109"/>
      <c r="W545" s="109"/>
      <c r="X545" s="91" t="str">
        <f t="shared" si="67"/>
        <v/>
      </c>
      <c r="Y545" s="109"/>
      <c r="Z545" s="109"/>
      <c r="AA545" s="109"/>
      <c r="AB545" s="109"/>
      <c r="AC545" s="109"/>
      <c r="AD545" s="109"/>
      <c r="AG545" s="110">
        <f t="shared" si="68"/>
        <v>6</v>
      </c>
      <c r="AH545" s="110">
        <f t="shared" si="69"/>
        <v>6</v>
      </c>
      <c r="AI545" s="110">
        <f t="shared" si="70"/>
        <v>0</v>
      </c>
      <c r="AJ545" s="110">
        <f t="shared" si="71"/>
        <v>0</v>
      </c>
      <c r="AK545" s="110">
        <f t="shared" si="72"/>
        <v>0</v>
      </c>
      <c r="AL545" s="110">
        <f t="shared" si="73"/>
        <v>0</v>
      </c>
    </row>
    <row r="546" spans="1:38">
      <c r="A546" s="12"/>
      <c r="B546" s="12"/>
      <c r="C546" s="128" t="s">
        <v>144</v>
      </c>
      <c r="D546" s="301" t="str">
        <f t="shared" si="65"/>
        <v/>
      </c>
      <c r="E546" s="302"/>
      <c r="F546" s="302"/>
      <c r="G546" s="302"/>
      <c r="H546" s="302"/>
      <c r="I546" s="302"/>
      <c r="J546" s="302"/>
      <c r="K546" s="302"/>
      <c r="L546" s="302"/>
      <c r="M546" s="302"/>
      <c r="N546" s="302"/>
      <c r="O546" s="302"/>
      <c r="P546" s="303"/>
      <c r="Q546" s="91" t="str">
        <f t="shared" si="66"/>
        <v/>
      </c>
      <c r="R546" s="109"/>
      <c r="S546" s="109"/>
      <c r="T546" s="109"/>
      <c r="U546" s="109"/>
      <c r="V546" s="109"/>
      <c r="W546" s="109"/>
      <c r="X546" s="91" t="str">
        <f t="shared" si="67"/>
        <v/>
      </c>
      <c r="Y546" s="109"/>
      <c r="Z546" s="109"/>
      <c r="AA546" s="109"/>
      <c r="AB546" s="109"/>
      <c r="AC546" s="109"/>
      <c r="AD546" s="109"/>
      <c r="AG546" s="110">
        <f t="shared" si="68"/>
        <v>6</v>
      </c>
      <c r="AH546" s="110">
        <f t="shared" si="69"/>
        <v>6</v>
      </c>
      <c r="AI546" s="110">
        <f t="shared" si="70"/>
        <v>0</v>
      </c>
      <c r="AJ546" s="110">
        <f t="shared" si="71"/>
        <v>0</v>
      </c>
      <c r="AK546" s="110">
        <f t="shared" si="72"/>
        <v>0</v>
      </c>
      <c r="AL546" s="110">
        <f t="shared" si="73"/>
        <v>0</v>
      </c>
    </row>
    <row r="547" spans="1:38">
      <c r="A547" s="12"/>
      <c r="B547" s="12"/>
      <c r="C547" s="128" t="s">
        <v>145</v>
      </c>
      <c r="D547" s="301" t="str">
        <f t="shared" si="65"/>
        <v/>
      </c>
      <c r="E547" s="302"/>
      <c r="F547" s="302"/>
      <c r="G547" s="302"/>
      <c r="H547" s="302"/>
      <c r="I547" s="302"/>
      <c r="J547" s="302"/>
      <c r="K547" s="302"/>
      <c r="L547" s="302"/>
      <c r="M547" s="302"/>
      <c r="N547" s="302"/>
      <c r="O547" s="302"/>
      <c r="P547" s="303"/>
      <c r="Q547" s="91" t="str">
        <f t="shared" si="66"/>
        <v/>
      </c>
      <c r="R547" s="109"/>
      <c r="S547" s="109"/>
      <c r="T547" s="109"/>
      <c r="U547" s="109"/>
      <c r="V547" s="109"/>
      <c r="W547" s="109"/>
      <c r="X547" s="91" t="str">
        <f t="shared" si="67"/>
        <v/>
      </c>
      <c r="Y547" s="109"/>
      <c r="Z547" s="109"/>
      <c r="AA547" s="109"/>
      <c r="AB547" s="109"/>
      <c r="AC547" s="109"/>
      <c r="AD547" s="109"/>
      <c r="AG547" s="110">
        <f t="shared" si="68"/>
        <v>6</v>
      </c>
      <c r="AH547" s="110">
        <f t="shared" si="69"/>
        <v>6</v>
      </c>
      <c r="AI547" s="110">
        <f t="shared" si="70"/>
        <v>0</v>
      </c>
      <c r="AJ547" s="110">
        <f t="shared" si="71"/>
        <v>0</v>
      </c>
      <c r="AK547" s="110">
        <f t="shared" si="72"/>
        <v>0</v>
      </c>
      <c r="AL547" s="110">
        <f t="shared" si="73"/>
        <v>0</v>
      </c>
    </row>
    <row r="548" spans="1:38">
      <c r="A548" s="12"/>
      <c r="B548" s="12"/>
      <c r="C548" s="128" t="s">
        <v>146</v>
      </c>
      <c r="D548" s="301" t="str">
        <f t="shared" si="65"/>
        <v/>
      </c>
      <c r="E548" s="302"/>
      <c r="F548" s="302"/>
      <c r="G548" s="302"/>
      <c r="H548" s="302"/>
      <c r="I548" s="302"/>
      <c r="J548" s="302"/>
      <c r="K548" s="302"/>
      <c r="L548" s="302"/>
      <c r="M548" s="302"/>
      <c r="N548" s="302"/>
      <c r="O548" s="302"/>
      <c r="P548" s="303"/>
      <c r="Q548" s="91" t="str">
        <f t="shared" si="66"/>
        <v/>
      </c>
      <c r="R548" s="109"/>
      <c r="S548" s="109"/>
      <c r="T548" s="109"/>
      <c r="U548" s="109"/>
      <c r="V548" s="109"/>
      <c r="W548" s="109"/>
      <c r="X548" s="91" t="str">
        <f t="shared" si="67"/>
        <v/>
      </c>
      <c r="Y548" s="109"/>
      <c r="Z548" s="109"/>
      <c r="AA548" s="109"/>
      <c r="AB548" s="109"/>
      <c r="AC548" s="109"/>
      <c r="AD548" s="109"/>
      <c r="AG548" s="110">
        <f t="shared" si="68"/>
        <v>6</v>
      </c>
      <c r="AH548" s="110">
        <f t="shared" si="69"/>
        <v>6</v>
      </c>
      <c r="AI548" s="110">
        <f t="shared" si="70"/>
        <v>0</v>
      </c>
      <c r="AJ548" s="110">
        <f t="shared" si="71"/>
        <v>0</v>
      </c>
      <c r="AK548" s="110">
        <f t="shared" si="72"/>
        <v>0</v>
      </c>
      <c r="AL548" s="110">
        <f t="shared" si="73"/>
        <v>0</v>
      </c>
    </row>
    <row r="549" spans="1:38">
      <c r="A549" s="12"/>
      <c r="B549" s="12"/>
      <c r="C549" s="128" t="s">
        <v>147</v>
      </c>
      <c r="D549" s="301" t="str">
        <f t="shared" si="65"/>
        <v/>
      </c>
      <c r="E549" s="302"/>
      <c r="F549" s="302"/>
      <c r="G549" s="302"/>
      <c r="H549" s="302"/>
      <c r="I549" s="302"/>
      <c r="J549" s="302"/>
      <c r="K549" s="302"/>
      <c r="L549" s="302"/>
      <c r="M549" s="302"/>
      <c r="N549" s="302"/>
      <c r="O549" s="302"/>
      <c r="P549" s="303"/>
      <c r="Q549" s="91" t="str">
        <f t="shared" si="66"/>
        <v/>
      </c>
      <c r="R549" s="109"/>
      <c r="S549" s="109"/>
      <c r="T549" s="109"/>
      <c r="U549" s="109"/>
      <c r="V549" s="109"/>
      <c r="W549" s="109"/>
      <c r="X549" s="91" t="str">
        <f t="shared" si="67"/>
        <v/>
      </c>
      <c r="Y549" s="109"/>
      <c r="Z549" s="109"/>
      <c r="AA549" s="109"/>
      <c r="AB549" s="109"/>
      <c r="AC549" s="109"/>
      <c r="AD549" s="109"/>
      <c r="AG549" s="110">
        <f t="shared" si="68"/>
        <v>6</v>
      </c>
      <c r="AH549" s="110">
        <f t="shared" si="69"/>
        <v>6</v>
      </c>
      <c r="AI549" s="110">
        <f t="shared" si="70"/>
        <v>0</v>
      </c>
      <c r="AJ549" s="110">
        <f t="shared" si="71"/>
        <v>0</v>
      </c>
      <c r="AK549" s="110">
        <f t="shared" si="72"/>
        <v>0</v>
      </c>
      <c r="AL549" s="110">
        <f t="shared" si="73"/>
        <v>0</v>
      </c>
    </row>
    <row r="550" spans="1:38">
      <c r="A550" s="12"/>
      <c r="B550" s="12"/>
      <c r="C550" s="128" t="s">
        <v>148</v>
      </c>
      <c r="D550" s="301" t="str">
        <f t="shared" si="65"/>
        <v/>
      </c>
      <c r="E550" s="302"/>
      <c r="F550" s="302"/>
      <c r="G550" s="302"/>
      <c r="H550" s="302"/>
      <c r="I550" s="302"/>
      <c r="J550" s="302"/>
      <c r="K550" s="302"/>
      <c r="L550" s="302"/>
      <c r="M550" s="302"/>
      <c r="N550" s="302"/>
      <c r="O550" s="302"/>
      <c r="P550" s="303"/>
      <c r="Q550" s="91" t="str">
        <f t="shared" si="66"/>
        <v/>
      </c>
      <c r="R550" s="109"/>
      <c r="S550" s="109"/>
      <c r="T550" s="109"/>
      <c r="U550" s="109"/>
      <c r="V550" s="109"/>
      <c r="W550" s="109"/>
      <c r="X550" s="91" t="str">
        <f t="shared" si="67"/>
        <v/>
      </c>
      <c r="Y550" s="109"/>
      <c r="Z550" s="109"/>
      <c r="AA550" s="109"/>
      <c r="AB550" s="109"/>
      <c r="AC550" s="109"/>
      <c r="AD550" s="109"/>
      <c r="AG550" s="110">
        <f t="shared" si="68"/>
        <v>6</v>
      </c>
      <c r="AH550" s="110">
        <f t="shared" si="69"/>
        <v>6</v>
      </c>
      <c r="AI550" s="110">
        <f t="shared" si="70"/>
        <v>0</v>
      </c>
      <c r="AJ550" s="110">
        <f t="shared" si="71"/>
        <v>0</v>
      </c>
      <c r="AK550" s="110">
        <f t="shared" si="72"/>
        <v>0</v>
      </c>
      <c r="AL550" s="110">
        <f t="shared" si="73"/>
        <v>0</v>
      </c>
    </row>
    <row r="551" spans="1:38">
      <c r="A551" s="12"/>
      <c r="B551" s="12"/>
      <c r="C551" s="128" t="s">
        <v>149</v>
      </c>
      <c r="D551" s="301" t="str">
        <f t="shared" si="65"/>
        <v/>
      </c>
      <c r="E551" s="302"/>
      <c r="F551" s="302"/>
      <c r="G551" s="302"/>
      <c r="H551" s="302"/>
      <c r="I551" s="302"/>
      <c r="J551" s="302"/>
      <c r="K551" s="302"/>
      <c r="L551" s="302"/>
      <c r="M551" s="302"/>
      <c r="N551" s="302"/>
      <c r="O551" s="302"/>
      <c r="P551" s="303"/>
      <c r="Q551" s="91" t="str">
        <f t="shared" si="66"/>
        <v/>
      </c>
      <c r="R551" s="109"/>
      <c r="S551" s="109"/>
      <c r="T551" s="109"/>
      <c r="U551" s="109"/>
      <c r="V551" s="109"/>
      <c r="W551" s="109"/>
      <c r="X551" s="91" t="str">
        <f t="shared" si="67"/>
        <v/>
      </c>
      <c r="Y551" s="109"/>
      <c r="Z551" s="109"/>
      <c r="AA551" s="109"/>
      <c r="AB551" s="109"/>
      <c r="AC551" s="109"/>
      <c r="AD551" s="109"/>
      <c r="AG551" s="110">
        <f t="shared" si="68"/>
        <v>6</v>
      </c>
      <c r="AH551" s="110">
        <f t="shared" si="69"/>
        <v>6</v>
      </c>
      <c r="AI551" s="110">
        <f t="shared" si="70"/>
        <v>0</v>
      </c>
      <c r="AJ551" s="110">
        <f t="shared" si="71"/>
        <v>0</v>
      </c>
      <c r="AK551" s="110">
        <f t="shared" si="72"/>
        <v>0</v>
      </c>
      <c r="AL551" s="110">
        <f t="shared" si="73"/>
        <v>0</v>
      </c>
    </row>
    <row r="552" spans="1:38">
      <c r="A552" s="12"/>
      <c r="B552" s="12"/>
      <c r="C552" s="128" t="s">
        <v>150</v>
      </c>
      <c r="D552" s="301" t="str">
        <f t="shared" si="65"/>
        <v/>
      </c>
      <c r="E552" s="302"/>
      <c r="F552" s="302"/>
      <c r="G552" s="302"/>
      <c r="H552" s="302"/>
      <c r="I552" s="302"/>
      <c r="J552" s="302"/>
      <c r="K552" s="302"/>
      <c r="L552" s="302"/>
      <c r="M552" s="302"/>
      <c r="N552" s="302"/>
      <c r="O552" s="302"/>
      <c r="P552" s="303"/>
      <c r="Q552" s="91" t="str">
        <f t="shared" si="66"/>
        <v/>
      </c>
      <c r="R552" s="109"/>
      <c r="S552" s="109"/>
      <c r="T552" s="109"/>
      <c r="U552" s="109"/>
      <c r="V552" s="109"/>
      <c r="W552" s="109"/>
      <c r="X552" s="91" t="str">
        <f t="shared" si="67"/>
        <v/>
      </c>
      <c r="Y552" s="109"/>
      <c r="Z552" s="109"/>
      <c r="AA552" s="109"/>
      <c r="AB552" s="109"/>
      <c r="AC552" s="109"/>
      <c r="AD552" s="109"/>
      <c r="AG552" s="110">
        <f t="shared" si="68"/>
        <v>6</v>
      </c>
      <c r="AH552" s="110">
        <f t="shared" si="69"/>
        <v>6</v>
      </c>
      <c r="AI552" s="110">
        <f t="shared" si="70"/>
        <v>0</v>
      </c>
      <c r="AJ552" s="110">
        <f t="shared" si="71"/>
        <v>0</v>
      </c>
      <c r="AK552" s="110">
        <f t="shared" si="72"/>
        <v>0</v>
      </c>
      <c r="AL552" s="110">
        <f t="shared" si="73"/>
        <v>0</v>
      </c>
    </row>
    <row r="553" spans="1:38">
      <c r="A553" s="12"/>
      <c r="B553" s="12"/>
      <c r="C553" s="128" t="s">
        <v>151</v>
      </c>
      <c r="D553" s="301" t="str">
        <f t="shared" si="65"/>
        <v/>
      </c>
      <c r="E553" s="302"/>
      <c r="F553" s="302"/>
      <c r="G553" s="302"/>
      <c r="H553" s="302"/>
      <c r="I553" s="302"/>
      <c r="J553" s="302"/>
      <c r="K553" s="302"/>
      <c r="L553" s="302"/>
      <c r="M553" s="302"/>
      <c r="N553" s="302"/>
      <c r="O553" s="302"/>
      <c r="P553" s="303"/>
      <c r="Q553" s="91" t="str">
        <f t="shared" si="66"/>
        <v/>
      </c>
      <c r="R553" s="109"/>
      <c r="S553" s="109"/>
      <c r="T553" s="109"/>
      <c r="U553" s="109"/>
      <c r="V553" s="109"/>
      <c r="W553" s="109"/>
      <c r="X553" s="91" t="str">
        <f t="shared" si="67"/>
        <v/>
      </c>
      <c r="Y553" s="109"/>
      <c r="Z553" s="109"/>
      <c r="AA553" s="109"/>
      <c r="AB553" s="109"/>
      <c r="AC553" s="109"/>
      <c r="AD553" s="109"/>
      <c r="AG553" s="110">
        <f t="shared" si="68"/>
        <v>6</v>
      </c>
      <c r="AH553" s="110">
        <f t="shared" si="69"/>
        <v>6</v>
      </c>
      <c r="AI553" s="110">
        <f t="shared" si="70"/>
        <v>0</v>
      </c>
      <c r="AJ553" s="110">
        <f t="shared" si="71"/>
        <v>0</v>
      </c>
      <c r="AK553" s="110">
        <f t="shared" si="72"/>
        <v>0</v>
      </c>
      <c r="AL553" s="110">
        <f t="shared" si="73"/>
        <v>0</v>
      </c>
    </row>
    <row r="554" spans="1:38">
      <c r="A554" s="12"/>
      <c r="B554" s="12"/>
      <c r="C554" s="128" t="s">
        <v>152</v>
      </c>
      <c r="D554" s="301" t="str">
        <f t="shared" si="65"/>
        <v/>
      </c>
      <c r="E554" s="302"/>
      <c r="F554" s="302"/>
      <c r="G554" s="302"/>
      <c r="H554" s="302"/>
      <c r="I554" s="302"/>
      <c r="J554" s="302"/>
      <c r="K554" s="302"/>
      <c r="L554" s="302"/>
      <c r="M554" s="302"/>
      <c r="N554" s="302"/>
      <c r="O554" s="302"/>
      <c r="P554" s="303"/>
      <c r="Q554" s="91" t="str">
        <f t="shared" si="66"/>
        <v/>
      </c>
      <c r="R554" s="109"/>
      <c r="S554" s="109"/>
      <c r="T554" s="109"/>
      <c r="U554" s="109"/>
      <c r="V554" s="109"/>
      <c r="W554" s="109"/>
      <c r="X554" s="91" t="str">
        <f t="shared" si="67"/>
        <v/>
      </c>
      <c r="Y554" s="109"/>
      <c r="Z554" s="109"/>
      <c r="AA554" s="109"/>
      <c r="AB554" s="109"/>
      <c r="AC554" s="109"/>
      <c r="AD554" s="109"/>
      <c r="AG554" s="110">
        <f t="shared" si="68"/>
        <v>6</v>
      </c>
      <c r="AH554" s="110">
        <f t="shared" si="69"/>
        <v>6</v>
      </c>
      <c r="AI554" s="110">
        <f t="shared" si="70"/>
        <v>0</v>
      </c>
      <c r="AJ554" s="110">
        <f t="shared" si="71"/>
        <v>0</v>
      </c>
      <c r="AK554" s="110">
        <f t="shared" si="72"/>
        <v>0</v>
      </c>
      <c r="AL554" s="110">
        <f t="shared" si="73"/>
        <v>0</v>
      </c>
    </row>
    <row r="555" spans="1:38">
      <c r="A555" s="12"/>
      <c r="B555" s="12"/>
      <c r="C555" s="128" t="s">
        <v>153</v>
      </c>
      <c r="D555" s="301" t="str">
        <f t="shared" si="65"/>
        <v/>
      </c>
      <c r="E555" s="302"/>
      <c r="F555" s="302"/>
      <c r="G555" s="302"/>
      <c r="H555" s="302"/>
      <c r="I555" s="302"/>
      <c r="J555" s="302"/>
      <c r="K555" s="302"/>
      <c r="L555" s="302"/>
      <c r="M555" s="302"/>
      <c r="N555" s="302"/>
      <c r="O555" s="302"/>
      <c r="P555" s="303"/>
      <c r="Q555" s="91" t="str">
        <f t="shared" si="66"/>
        <v/>
      </c>
      <c r="R555" s="109"/>
      <c r="S555" s="109"/>
      <c r="T555" s="109"/>
      <c r="U555" s="109"/>
      <c r="V555" s="109"/>
      <c r="W555" s="109"/>
      <c r="X555" s="91" t="str">
        <f t="shared" si="67"/>
        <v/>
      </c>
      <c r="Y555" s="109"/>
      <c r="Z555" s="109"/>
      <c r="AA555" s="109"/>
      <c r="AB555" s="109"/>
      <c r="AC555" s="109"/>
      <c r="AD555" s="109"/>
      <c r="AG555" s="110">
        <f t="shared" si="68"/>
        <v>6</v>
      </c>
      <c r="AH555" s="110">
        <f t="shared" si="69"/>
        <v>6</v>
      </c>
      <c r="AI555" s="110">
        <f t="shared" si="70"/>
        <v>0</v>
      </c>
      <c r="AJ555" s="110">
        <f t="shared" si="71"/>
        <v>0</v>
      </c>
      <c r="AK555" s="110">
        <f t="shared" si="72"/>
        <v>0</v>
      </c>
      <c r="AL555" s="110">
        <f t="shared" si="73"/>
        <v>0</v>
      </c>
    </row>
    <row r="556" spans="1:38">
      <c r="A556" s="12"/>
      <c r="B556" s="12"/>
      <c r="C556" s="128" t="s">
        <v>154</v>
      </c>
      <c r="D556" s="301" t="str">
        <f t="shared" si="65"/>
        <v/>
      </c>
      <c r="E556" s="302"/>
      <c r="F556" s="302"/>
      <c r="G556" s="302"/>
      <c r="H556" s="302"/>
      <c r="I556" s="302"/>
      <c r="J556" s="302"/>
      <c r="K556" s="302"/>
      <c r="L556" s="302"/>
      <c r="M556" s="302"/>
      <c r="N556" s="302"/>
      <c r="O556" s="302"/>
      <c r="P556" s="303"/>
      <c r="Q556" s="91" t="str">
        <f t="shared" si="66"/>
        <v/>
      </c>
      <c r="R556" s="109"/>
      <c r="S556" s="109"/>
      <c r="T556" s="109"/>
      <c r="U556" s="109"/>
      <c r="V556" s="109"/>
      <c r="W556" s="109"/>
      <c r="X556" s="91" t="str">
        <f t="shared" si="67"/>
        <v/>
      </c>
      <c r="Y556" s="109"/>
      <c r="Z556" s="109"/>
      <c r="AA556" s="109"/>
      <c r="AB556" s="109"/>
      <c r="AC556" s="109"/>
      <c r="AD556" s="109"/>
      <c r="AG556" s="110">
        <f t="shared" si="68"/>
        <v>6</v>
      </c>
      <c r="AH556" s="110">
        <f t="shared" si="69"/>
        <v>6</v>
      </c>
      <c r="AI556" s="110">
        <f t="shared" si="70"/>
        <v>0</v>
      </c>
      <c r="AJ556" s="110">
        <f t="shared" si="71"/>
        <v>0</v>
      </c>
      <c r="AK556" s="110">
        <f t="shared" si="72"/>
        <v>0</v>
      </c>
      <c r="AL556" s="110">
        <f t="shared" si="73"/>
        <v>0</v>
      </c>
    </row>
    <row r="557" spans="1:38">
      <c r="A557" s="12"/>
      <c r="B557" s="12"/>
      <c r="C557" s="128" t="s">
        <v>155</v>
      </c>
      <c r="D557" s="301" t="str">
        <f t="shared" si="65"/>
        <v/>
      </c>
      <c r="E557" s="302"/>
      <c r="F557" s="302"/>
      <c r="G557" s="302"/>
      <c r="H557" s="302"/>
      <c r="I557" s="302"/>
      <c r="J557" s="302"/>
      <c r="K557" s="302"/>
      <c r="L557" s="302"/>
      <c r="M557" s="302"/>
      <c r="N557" s="302"/>
      <c r="O557" s="302"/>
      <c r="P557" s="303"/>
      <c r="Q557" s="91" t="str">
        <f t="shared" si="66"/>
        <v/>
      </c>
      <c r="R557" s="109"/>
      <c r="S557" s="109"/>
      <c r="T557" s="109"/>
      <c r="U557" s="109"/>
      <c r="V557" s="109"/>
      <c r="W557" s="109"/>
      <c r="X557" s="91" t="str">
        <f t="shared" si="67"/>
        <v/>
      </c>
      <c r="Y557" s="109"/>
      <c r="Z557" s="109"/>
      <c r="AA557" s="109"/>
      <c r="AB557" s="109"/>
      <c r="AC557" s="109"/>
      <c r="AD557" s="109"/>
      <c r="AG557" s="110">
        <f t="shared" si="68"/>
        <v>6</v>
      </c>
      <c r="AH557" s="110">
        <f t="shared" si="69"/>
        <v>6</v>
      </c>
      <c r="AI557" s="110">
        <f t="shared" si="70"/>
        <v>0</v>
      </c>
      <c r="AJ557" s="110">
        <f t="shared" si="71"/>
        <v>0</v>
      </c>
      <c r="AK557" s="110">
        <f t="shared" si="72"/>
        <v>0</v>
      </c>
      <c r="AL557" s="110">
        <f t="shared" si="73"/>
        <v>0</v>
      </c>
    </row>
    <row r="558" spans="1:38">
      <c r="A558" s="12"/>
      <c r="B558" s="12"/>
      <c r="C558" s="128" t="s">
        <v>156</v>
      </c>
      <c r="D558" s="301" t="str">
        <f t="shared" si="65"/>
        <v/>
      </c>
      <c r="E558" s="302"/>
      <c r="F558" s="302"/>
      <c r="G558" s="302"/>
      <c r="H558" s="302"/>
      <c r="I558" s="302"/>
      <c r="J558" s="302"/>
      <c r="K558" s="302"/>
      <c r="L558" s="302"/>
      <c r="M558" s="302"/>
      <c r="N558" s="302"/>
      <c r="O558" s="302"/>
      <c r="P558" s="303"/>
      <c r="Q558" s="91" t="str">
        <f t="shared" si="66"/>
        <v/>
      </c>
      <c r="R558" s="109"/>
      <c r="S558" s="109"/>
      <c r="T558" s="109"/>
      <c r="U558" s="109"/>
      <c r="V558" s="109"/>
      <c r="W558" s="109"/>
      <c r="X558" s="91" t="str">
        <f t="shared" si="67"/>
        <v/>
      </c>
      <c r="Y558" s="109"/>
      <c r="Z558" s="109"/>
      <c r="AA558" s="109"/>
      <c r="AB558" s="109"/>
      <c r="AC558" s="109"/>
      <c r="AD558" s="109"/>
      <c r="AG558" s="110">
        <f t="shared" si="68"/>
        <v>6</v>
      </c>
      <c r="AH558" s="110">
        <f t="shared" si="69"/>
        <v>6</v>
      </c>
      <c r="AI558" s="110">
        <f t="shared" si="70"/>
        <v>0</v>
      </c>
      <c r="AJ558" s="110">
        <f t="shared" si="71"/>
        <v>0</v>
      </c>
      <c r="AK558" s="110">
        <f t="shared" si="72"/>
        <v>0</v>
      </c>
      <c r="AL558" s="110">
        <f t="shared" si="73"/>
        <v>0</v>
      </c>
    </row>
    <row r="559" spans="1:38">
      <c r="A559" s="12"/>
      <c r="B559" s="12"/>
      <c r="C559" s="128" t="s">
        <v>157</v>
      </c>
      <c r="D559" s="301" t="str">
        <f t="shared" si="65"/>
        <v/>
      </c>
      <c r="E559" s="302"/>
      <c r="F559" s="302"/>
      <c r="G559" s="302"/>
      <c r="H559" s="302"/>
      <c r="I559" s="302"/>
      <c r="J559" s="302"/>
      <c r="K559" s="302"/>
      <c r="L559" s="302"/>
      <c r="M559" s="302"/>
      <c r="N559" s="302"/>
      <c r="O559" s="302"/>
      <c r="P559" s="303"/>
      <c r="Q559" s="91" t="str">
        <f t="shared" si="66"/>
        <v/>
      </c>
      <c r="R559" s="109"/>
      <c r="S559" s="109"/>
      <c r="T559" s="109"/>
      <c r="U559" s="109"/>
      <c r="V559" s="109"/>
      <c r="W559" s="109"/>
      <c r="X559" s="91" t="str">
        <f t="shared" si="67"/>
        <v/>
      </c>
      <c r="Y559" s="109"/>
      <c r="Z559" s="109"/>
      <c r="AA559" s="109"/>
      <c r="AB559" s="109"/>
      <c r="AC559" s="109"/>
      <c r="AD559" s="109"/>
      <c r="AG559" s="110">
        <f t="shared" si="68"/>
        <v>6</v>
      </c>
      <c r="AH559" s="110">
        <f t="shared" si="69"/>
        <v>6</v>
      </c>
      <c r="AI559" s="110">
        <f t="shared" si="70"/>
        <v>0</v>
      </c>
      <c r="AJ559" s="110">
        <f t="shared" si="71"/>
        <v>0</v>
      </c>
      <c r="AK559" s="110">
        <f t="shared" si="72"/>
        <v>0</v>
      </c>
      <c r="AL559" s="110">
        <f t="shared" si="73"/>
        <v>0</v>
      </c>
    </row>
    <row r="560" spans="1:38">
      <c r="A560" s="12"/>
      <c r="B560" s="12"/>
      <c r="C560" s="128" t="s">
        <v>158</v>
      </c>
      <c r="D560" s="301" t="str">
        <f t="shared" si="65"/>
        <v/>
      </c>
      <c r="E560" s="302"/>
      <c r="F560" s="302"/>
      <c r="G560" s="302"/>
      <c r="H560" s="302"/>
      <c r="I560" s="302"/>
      <c r="J560" s="302"/>
      <c r="K560" s="302"/>
      <c r="L560" s="302"/>
      <c r="M560" s="302"/>
      <c r="N560" s="302"/>
      <c r="O560" s="302"/>
      <c r="P560" s="303"/>
      <c r="Q560" s="91" t="str">
        <f t="shared" si="66"/>
        <v/>
      </c>
      <c r="R560" s="109"/>
      <c r="S560" s="109"/>
      <c r="T560" s="109"/>
      <c r="U560" s="109"/>
      <c r="V560" s="109"/>
      <c r="W560" s="109"/>
      <c r="X560" s="91" t="str">
        <f t="shared" si="67"/>
        <v/>
      </c>
      <c r="Y560" s="109"/>
      <c r="Z560" s="109"/>
      <c r="AA560" s="109"/>
      <c r="AB560" s="109"/>
      <c r="AC560" s="109"/>
      <c r="AD560" s="109"/>
      <c r="AG560" s="110">
        <f t="shared" si="68"/>
        <v>6</v>
      </c>
      <c r="AH560" s="110">
        <f t="shared" si="69"/>
        <v>6</v>
      </c>
      <c r="AI560" s="110">
        <f t="shared" si="70"/>
        <v>0</v>
      </c>
      <c r="AJ560" s="110">
        <f t="shared" si="71"/>
        <v>0</v>
      </c>
      <c r="AK560" s="110">
        <f t="shared" si="72"/>
        <v>0</v>
      </c>
      <c r="AL560" s="110">
        <f t="shared" si="73"/>
        <v>0</v>
      </c>
    </row>
    <row r="561" spans="1:38">
      <c r="A561" s="12"/>
      <c r="B561" s="12"/>
      <c r="C561" s="121" t="s">
        <v>159</v>
      </c>
      <c r="D561" s="301" t="str">
        <f t="shared" si="65"/>
        <v/>
      </c>
      <c r="E561" s="302"/>
      <c r="F561" s="302"/>
      <c r="G561" s="302"/>
      <c r="H561" s="302"/>
      <c r="I561" s="302"/>
      <c r="J561" s="302"/>
      <c r="K561" s="302"/>
      <c r="L561" s="302"/>
      <c r="M561" s="302"/>
      <c r="N561" s="302"/>
      <c r="O561" s="302"/>
      <c r="P561" s="303"/>
      <c r="Q561" s="91" t="str">
        <f t="shared" si="66"/>
        <v/>
      </c>
      <c r="R561" s="109"/>
      <c r="S561" s="109"/>
      <c r="T561" s="109"/>
      <c r="U561" s="109"/>
      <c r="V561" s="109"/>
      <c r="W561" s="109"/>
      <c r="X561" s="91" t="str">
        <f t="shared" si="67"/>
        <v/>
      </c>
      <c r="Y561" s="109"/>
      <c r="Z561" s="109"/>
      <c r="AA561" s="109"/>
      <c r="AB561" s="109"/>
      <c r="AC561" s="109"/>
      <c r="AD561" s="109"/>
      <c r="AG561" s="110">
        <f t="shared" si="68"/>
        <v>6</v>
      </c>
      <c r="AH561" s="110">
        <f t="shared" si="69"/>
        <v>6</v>
      </c>
      <c r="AI561" s="110">
        <f t="shared" si="70"/>
        <v>0</v>
      </c>
      <c r="AJ561" s="110">
        <f t="shared" si="71"/>
        <v>0</v>
      </c>
      <c r="AK561" s="110">
        <f t="shared" si="72"/>
        <v>0</v>
      </c>
      <c r="AL561" s="110">
        <f t="shared" si="73"/>
        <v>0</v>
      </c>
    </row>
    <row r="562" spans="1:38">
      <c r="A562" s="12"/>
      <c r="B562" s="12"/>
      <c r="C562" s="121" t="s">
        <v>160</v>
      </c>
      <c r="D562" s="301" t="str">
        <f t="shared" si="65"/>
        <v/>
      </c>
      <c r="E562" s="302"/>
      <c r="F562" s="302"/>
      <c r="G562" s="302"/>
      <c r="H562" s="302"/>
      <c r="I562" s="302"/>
      <c r="J562" s="302"/>
      <c r="K562" s="302"/>
      <c r="L562" s="302"/>
      <c r="M562" s="302"/>
      <c r="N562" s="302"/>
      <c r="O562" s="302"/>
      <c r="P562" s="303"/>
      <c r="Q562" s="91" t="str">
        <f t="shared" si="66"/>
        <v/>
      </c>
      <c r="R562" s="109"/>
      <c r="S562" s="109"/>
      <c r="T562" s="109"/>
      <c r="U562" s="109"/>
      <c r="V562" s="109"/>
      <c r="W562" s="109"/>
      <c r="X562" s="91" t="str">
        <f t="shared" si="67"/>
        <v/>
      </c>
      <c r="Y562" s="109"/>
      <c r="Z562" s="109"/>
      <c r="AA562" s="109"/>
      <c r="AB562" s="109"/>
      <c r="AC562" s="109"/>
      <c r="AD562" s="109"/>
      <c r="AG562" s="110">
        <f t="shared" si="68"/>
        <v>6</v>
      </c>
      <c r="AH562" s="110">
        <f t="shared" si="69"/>
        <v>6</v>
      </c>
      <c r="AI562" s="110">
        <f t="shared" si="70"/>
        <v>0</v>
      </c>
      <c r="AJ562" s="110">
        <f t="shared" si="71"/>
        <v>0</v>
      </c>
      <c r="AK562" s="110">
        <f t="shared" si="72"/>
        <v>0</v>
      </c>
      <c r="AL562" s="110">
        <f t="shared" si="73"/>
        <v>0</v>
      </c>
    </row>
    <row r="563" spans="1:38">
      <c r="A563" s="12"/>
      <c r="B563" s="12"/>
      <c r="C563" s="121" t="s">
        <v>161</v>
      </c>
      <c r="D563" s="301" t="str">
        <f t="shared" si="65"/>
        <v/>
      </c>
      <c r="E563" s="302"/>
      <c r="F563" s="302"/>
      <c r="G563" s="302"/>
      <c r="H563" s="302"/>
      <c r="I563" s="302"/>
      <c r="J563" s="302"/>
      <c r="K563" s="302"/>
      <c r="L563" s="302"/>
      <c r="M563" s="302"/>
      <c r="N563" s="302"/>
      <c r="O563" s="302"/>
      <c r="P563" s="303"/>
      <c r="Q563" s="91" t="str">
        <f t="shared" si="66"/>
        <v/>
      </c>
      <c r="R563" s="109"/>
      <c r="S563" s="109"/>
      <c r="T563" s="109"/>
      <c r="U563" s="109"/>
      <c r="V563" s="109"/>
      <c r="W563" s="109"/>
      <c r="X563" s="91" t="str">
        <f t="shared" si="67"/>
        <v/>
      </c>
      <c r="Y563" s="109"/>
      <c r="Z563" s="109"/>
      <c r="AA563" s="109"/>
      <c r="AB563" s="109"/>
      <c r="AC563" s="109"/>
      <c r="AD563" s="109"/>
      <c r="AG563" s="110">
        <f t="shared" si="68"/>
        <v>6</v>
      </c>
      <c r="AH563" s="110">
        <f t="shared" si="69"/>
        <v>6</v>
      </c>
      <c r="AI563" s="110">
        <f t="shared" si="70"/>
        <v>0</v>
      </c>
      <c r="AJ563" s="110">
        <f t="shared" si="71"/>
        <v>0</v>
      </c>
      <c r="AK563" s="110">
        <f t="shared" si="72"/>
        <v>0</v>
      </c>
      <c r="AL563" s="110">
        <f t="shared" si="73"/>
        <v>0</v>
      </c>
    </row>
    <row r="564" spans="1:38">
      <c r="A564" s="12"/>
      <c r="B564" s="12"/>
      <c r="C564" s="121" t="s">
        <v>162</v>
      </c>
      <c r="D564" s="301" t="str">
        <f t="shared" si="65"/>
        <v/>
      </c>
      <c r="E564" s="302"/>
      <c r="F564" s="302"/>
      <c r="G564" s="302"/>
      <c r="H564" s="302"/>
      <c r="I564" s="302"/>
      <c r="J564" s="302"/>
      <c r="K564" s="302"/>
      <c r="L564" s="302"/>
      <c r="M564" s="302"/>
      <c r="N564" s="302"/>
      <c r="O564" s="302"/>
      <c r="P564" s="303"/>
      <c r="Q564" s="91" t="str">
        <f t="shared" si="66"/>
        <v/>
      </c>
      <c r="R564" s="109"/>
      <c r="S564" s="109"/>
      <c r="T564" s="109"/>
      <c r="U564" s="109"/>
      <c r="V564" s="109"/>
      <c r="W564" s="109"/>
      <c r="X564" s="91" t="str">
        <f t="shared" si="67"/>
        <v/>
      </c>
      <c r="Y564" s="109"/>
      <c r="Z564" s="109"/>
      <c r="AA564" s="109"/>
      <c r="AB564" s="109"/>
      <c r="AC564" s="109"/>
      <c r="AD564" s="109"/>
      <c r="AG564" s="110">
        <f t="shared" si="68"/>
        <v>6</v>
      </c>
      <c r="AH564" s="110">
        <f t="shared" si="69"/>
        <v>6</v>
      </c>
      <c r="AI564" s="110">
        <f t="shared" si="70"/>
        <v>0</v>
      </c>
      <c r="AJ564" s="110">
        <f t="shared" si="71"/>
        <v>0</v>
      </c>
      <c r="AK564" s="110">
        <f t="shared" si="72"/>
        <v>0</v>
      </c>
      <c r="AL564" s="110">
        <f t="shared" si="73"/>
        <v>0</v>
      </c>
    </row>
    <row r="565" spans="1:38">
      <c r="A565" s="12"/>
      <c r="B565" s="12"/>
      <c r="C565" s="121" t="s">
        <v>163</v>
      </c>
      <c r="D565" s="301" t="str">
        <f t="shared" si="65"/>
        <v/>
      </c>
      <c r="E565" s="302"/>
      <c r="F565" s="302"/>
      <c r="G565" s="302"/>
      <c r="H565" s="302"/>
      <c r="I565" s="302"/>
      <c r="J565" s="302"/>
      <c r="K565" s="302"/>
      <c r="L565" s="302"/>
      <c r="M565" s="302"/>
      <c r="N565" s="302"/>
      <c r="O565" s="302"/>
      <c r="P565" s="303"/>
      <c r="Q565" s="91" t="str">
        <f t="shared" si="66"/>
        <v/>
      </c>
      <c r="R565" s="109"/>
      <c r="S565" s="109"/>
      <c r="T565" s="109"/>
      <c r="U565" s="109"/>
      <c r="V565" s="109"/>
      <c r="W565" s="109"/>
      <c r="X565" s="91" t="str">
        <f t="shared" si="67"/>
        <v/>
      </c>
      <c r="Y565" s="109"/>
      <c r="Z565" s="109"/>
      <c r="AA565" s="109"/>
      <c r="AB565" s="109"/>
      <c r="AC565" s="109"/>
      <c r="AD565" s="109"/>
      <c r="AG565" s="110">
        <f t="shared" si="68"/>
        <v>6</v>
      </c>
      <c r="AH565" s="110">
        <f t="shared" si="69"/>
        <v>6</v>
      </c>
      <c r="AI565" s="110">
        <f t="shared" si="70"/>
        <v>0</v>
      </c>
      <c r="AJ565" s="110">
        <f t="shared" si="71"/>
        <v>0</v>
      </c>
      <c r="AK565" s="110">
        <f t="shared" si="72"/>
        <v>0</v>
      </c>
      <c r="AL565" s="110">
        <f t="shared" si="73"/>
        <v>0</v>
      </c>
    </row>
    <row r="566" spans="1:38">
      <c r="A566" s="12"/>
      <c r="B566" s="12"/>
      <c r="C566" s="121" t="s">
        <v>164</v>
      </c>
      <c r="D566" s="301" t="str">
        <f t="shared" si="65"/>
        <v/>
      </c>
      <c r="E566" s="302"/>
      <c r="F566" s="302"/>
      <c r="G566" s="302"/>
      <c r="H566" s="302"/>
      <c r="I566" s="302"/>
      <c r="J566" s="302"/>
      <c r="K566" s="302"/>
      <c r="L566" s="302"/>
      <c r="M566" s="302"/>
      <c r="N566" s="302"/>
      <c r="O566" s="302"/>
      <c r="P566" s="303"/>
      <c r="Q566" s="91" t="str">
        <f t="shared" si="66"/>
        <v/>
      </c>
      <c r="R566" s="109"/>
      <c r="S566" s="109"/>
      <c r="T566" s="109"/>
      <c r="U566" s="109"/>
      <c r="V566" s="109"/>
      <c r="W566" s="109"/>
      <c r="X566" s="91" t="str">
        <f t="shared" si="67"/>
        <v/>
      </c>
      <c r="Y566" s="109"/>
      <c r="Z566" s="109"/>
      <c r="AA566" s="109"/>
      <c r="AB566" s="109"/>
      <c r="AC566" s="109"/>
      <c r="AD566" s="109"/>
      <c r="AG566" s="110">
        <f t="shared" si="68"/>
        <v>6</v>
      </c>
      <c r="AH566" s="110">
        <f t="shared" si="69"/>
        <v>6</v>
      </c>
      <c r="AI566" s="110">
        <f t="shared" si="70"/>
        <v>0</v>
      </c>
      <c r="AJ566" s="110">
        <f t="shared" si="71"/>
        <v>0</v>
      </c>
      <c r="AK566" s="110">
        <f t="shared" si="72"/>
        <v>0</v>
      </c>
      <c r="AL566" s="110">
        <f t="shared" si="73"/>
        <v>0</v>
      </c>
    </row>
    <row r="567" spans="1:38">
      <c r="A567" s="12"/>
      <c r="B567" s="12"/>
      <c r="C567" s="121" t="s">
        <v>165</v>
      </c>
      <c r="D567" s="301" t="str">
        <f t="shared" si="65"/>
        <v/>
      </c>
      <c r="E567" s="302"/>
      <c r="F567" s="302"/>
      <c r="G567" s="302"/>
      <c r="H567" s="302"/>
      <c r="I567" s="302"/>
      <c r="J567" s="302"/>
      <c r="K567" s="302"/>
      <c r="L567" s="302"/>
      <c r="M567" s="302"/>
      <c r="N567" s="302"/>
      <c r="O567" s="302"/>
      <c r="P567" s="303"/>
      <c r="Q567" s="91" t="str">
        <f t="shared" si="66"/>
        <v/>
      </c>
      <c r="R567" s="109"/>
      <c r="S567" s="109"/>
      <c r="T567" s="109"/>
      <c r="U567" s="109"/>
      <c r="V567" s="109"/>
      <c r="W567" s="109"/>
      <c r="X567" s="91" t="str">
        <f t="shared" si="67"/>
        <v/>
      </c>
      <c r="Y567" s="109"/>
      <c r="Z567" s="109"/>
      <c r="AA567" s="109"/>
      <c r="AB567" s="109"/>
      <c r="AC567" s="109"/>
      <c r="AD567" s="109"/>
      <c r="AG567" s="110">
        <f t="shared" si="68"/>
        <v>6</v>
      </c>
      <c r="AH567" s="110">
        <f t="shared" si="69"/>
        <v>6</v>
      </c>
      <c r="AI567" s="110">
        <f t="shared" si="70"/>
        <v>0</v>
      </c>
      <c r="AJ567" s="110">
        <f t="shared" si="71"/>
        <v>0</v>
      </c>
      <c r="AK567" s="110">
        <f t="shared" si="72"/>
        <v>0</v>
      </c>
      <c r="AL567" s="110">
        <f t="shared" si="73"/>
        <v>0</v>
      </c>
    </row>
    <row r="568" spans="1:38">
      <c r="A568" s="12"/>
      <c r="B568" s="12"/>
      <c r="C568" s="121" t="s">
        <v>166</v>
      </c>
      <c r="D568" s="301" t="str">
        <f t="shared" si="65"/>
        <v/>
      </c>
      <c r="E568" s="302"/>
      <c r="F568" s="302"/>
      <c r="G568" s="302"/>
      <c r="H568" s="302"/>
      <c r="I568" s="302"/>
      <c r="J568" s="302"/>
      <c r="K568" s="302"/>
      <c r="L568" s="302"/>
      <c r="M568" s="302"/>
      <c r="N568" s="302"/>
      <c r="O568" s="302"/>
      <c r="P568" s="303"/>
      <c r="Q568" s="91" t="str">
        <f t="shared" si="66"/>
        <v/>
      </c>
      <c r="R568" s="109"/>
      <c r="S568" s="109"/>
      <c r="T568" s="109"/>
      <c r="U568" s="109"/>
      <c r="V568" s="109"/>
      <c r="W568" s="109"/>
      <c r="X568" s="91" t="str">
        <f t="shared" si="67"/>
        <v/>
      </c>
      <c r="Y568" s="109"/>
      <c r="Z568" s="109"/>
      <c r="AA568" s="109"/>
      <c r="AB568" s="109"/>
      <c r="AC568" s="109"/>
      <c r="AD568" s="109"/>
      <c r="AG568" s="110">
        <f t="shared" si="68"/>
        <v>6</v>
      </c>
      <c r="AH568" s="110">
        <f t="shared" si="69"/>
        <v>6</v>
      </c>
      <c r="AI568" s="110">
        <f t="shared" si="70"/>
        <v>0</v>
      </c>
      <c r="AJ568" s="110">
        <f t="shared" si="71"/>
        <v>0</v>
      </c>
      <c r="AK568" s="110">
        <f t="shared" si="72"/>
        <v>0</v>
      </c>
      <c r="AL568" s="110">
        <f t="shared" si="73"/>
        <v>0</v>
      </c>
    </row>
    <row r="569" spans="1:38">
      <c r="A569" s="12"/>
      <c r="B569" s="12"/>
      <c r="C569" s="121" t="s">
        <v>167</v>
      </c>
      <c r="D569" s="301" t="str">
        <f t="shared" si="65"/>
        <v/>
      </c>
      <c r="E569" s="302"/>
      <c r="F569" s="302"/>
      <c r="G569" s="302"/>
      <c r="H569" s="302"/>
      <c r="I569" s="302"/>
      <c r="J569" s="302"/>
      <c r="K569" s="302"/>
      <c r="L569" s="302"/>
      <c r="M569" s="302"/>
      <c r="N569" s="302"/>
      <c r="O569" s="302"/>
      <c r="P569" s="303"/>
      <c r="Q569" s="91" t="str">
        <f t="shared" si="66"/>
        <v/>
      </c>
      <c r="R569" s="109"/>
      <c r="S569" s="109"/>
      <c r="T569" s="109"/>
      <c r="U569" s="109"/>
      <c r="V569" s="109"/>
      <c r="W569" s="109"/>
      <c r="X569" s="91" t="str">
        <f t="shared" si="67"/>
        <v/>
      </c>
      <c r="Y569" s="109"/>
      <c r="Z569" s="109"/>
      <c r="AA569" s="109"/>
      <c r="AB569" s="109"/>
      <c r="AC569" s="109"/>
      <c r="AD569" s="109"/>
      <c r="AG569" s="110">
        <f t="shared" si="68"/>
        <v>6</v>
      </c>
      <c r="AH569" s="110">
        <f t="shared" si="69"/>
        <v>6</v>
      </c>
      <c r="AI569" s="110">
        <f t="shared" si="70"/>
        <v>0</v>
      </c>
      <c r="AJ569" s="110">
        <f t="shared" si="71"/>
        <v>0</v>
      </c>
      <c r="AK569" s="110">
        <f t="shared" si="72"/>
        <v>0</v>
      </c>
      <c r="AL569" s="110">
        <f t="shared" si="73"/>
        <v>0</v>
      </c>
    </row>
    <row r="570" spans="1:38">
      <c r="A570" s="12"/>
      <c r="B570" s="12"/>
      <c r="C570" s="121" t="s">
        <v>168</v>
      </c>
      <c r="D570" s="301" t="str">
        <f t="shared" si="65"/>
        <v/>
      </c>
      <c r="E570" s="302"/>
      <c r="F570" s="302"/>
      <c r="G570" s="302"/>
      <c r="H570" s="302"/>
      <c r="I570" s="302"/>
      <c r="J570" s="302"/>
      <c r="K570" s="302"/>
      <c r="L570" s="302"/>
      <c r="M570" s="302"/>
      <c r="N570" s="302"/>
      <c r="O570" s="302"/>
      <c r="P570" s="303"/>
      <c r="Q570" s="91" t="str">
        <f t="shared" si="66"/>
        <v/>
      </c>
      <c r="R570" s="109"/>
      <c r="S570" s="109"/>
      <c r="T570" s="109"/>
      <c r="U570" s="109"/>
      <c r="V570" s="109"/>
      <c r="W570" s="109"/>
      <c r="X570" s="91" t="str">
        <f t="shared" si="67"/>
        <v/>
      </c>
      <c r="Y570" s="109"/>
      <c r="Z570" s="109"/>
      <c r="AA570" s="109"/>
      <c r="AB570" s="109"/>
      <c r="AC570" s="109"/>
      <c r="AD570" s="109"/>
      <c r="AG570" s="110">
        <f t="shared" si="68"/>
        <v>6</v>
      </c>
      <c r="AH570" s="110">
        <f t="shared" si="69"/>
        <v>6</v>
      </c>
      <c r="AI570" s="110">
        <f t="shared" si="70"/>
        <v>0</v>
      </c>
      <c r="AJ570" s="110">
        <f t="shared" si="71"/>
        <v>0</v>
      </c>
      <c r="AK570" s="110">
        <f t="shared" si="72"/>
        <v>0</v>
      </c>
      <c r="AL570" s="110">
        <f t="shared" si="73"/>
        <v>0</v>
      </c>
    </row>
    <row r="571" spans="1:38">
      <c r="A571" s="12"/>
      <c r="B571" s="12"/>
      <c r="C571" s="121" t="s">
        <v>169</v>
      </c>
      <c r="D571" s="301" t="str">
        <f t="shared" si="65"/>
        <v/>
      </c>
      <c r="E571" s="302"/>
      <c r="F571" s="302"/>
      <c r="G571" s="302"/>
      <c r="H571" s="302"/>
      <c r="I571" s="302"/>
      <c r="J571" s="302"/>
      <c r="K571" s="302"/>
      <c r="L571" s="302"/>
      <c r="M571" s="302"/>
      <c r="N571" s="302"/>
      <c r="O571" s="302"/>
      <c r="P571" s="303"/>
      <c r="Q571" s="91" t="str">
        <f t="shared" si="66"/>
        <v/>
      </c>
      <c r="R571" s="109"/>
      <c r="S571" s="109"/>
      <c r="T571" s="109"/>
      <c r="U571" s="109"/>
      <c r="V571" s="109"/>
      <c r="W571" s="109"/>
      <c r="X571" s="91" t="str">
        <f t="shared" si="67"/>
        <v/>
      </c>
      <c r="Y571" s="109"/>
      <c r="Z571" s="109"/>
      <c r="AA571" s="109"/>
      <c r="AB571" s="109"/>
      <c r="AC571" s="109"/>
      <c r="AD571" s="109"/>
      <c r="AG571" s="110">
        <f t="shared" si="68"/>
        <v>6</v>
      </c>
      <c r="AH571" s="110">
        <f t="shared" si="69"/>
        <v>6</v>
      </c>
      <c r="AI571" s="110">
        <f t="shared" si="70"/>
        <v>0</v>
      </c>
      <c r="AJ571" s="110">
        <f t="shared" si="71"/>
        <v>0</v>
      </c>
      <c r="AK571" s="110">
        <f t="shared" si="72"/>
        <v>0</v>
      </c>
      <c r="AL571" s="110">
        <f t="shared" si="73"/>
        <v>0</v>
      </c>
    </row>
    <row r="572" spans="1:38">
      <c r="A572" s="12"/>
      <c r="B572" s="12"/>
      <c r="C572" s="121" t="s">
        <v>170</v>
      </c>
      <c r="D572" s="301" t="str">
        <f t="shared" si="65"/>
        <v/>
      </c>
      <c r="E572" s="302"/>
      <c r="F572" s="302"/>
      <c r="G572" s="302"/>
      <c r="H572" s="302"/>
      <c r="I572" s="302"/>
      <c r="J572" s="302"/>
      <c r="K572" s="302"/>
      <c r="L572" s="302"/>
      <c r="M572" s="302"/>
      <c r="N572" s="302"/>
      <c r="O572" s="302"/>
      <c r="P572" s="303"/>
      <c r="Q572" s="91" t="str">
        <f t="shared" si="66"/>
        <v/>
      </c>
      <c r="R572" s="109"/>
      <c r="S572" s="109"/>
      <c r="T572" s="109"/>
      <c r="U572" s="109"/>
      <c r="V572" s="109"/>
      <c r="W572" s="109"/>
      <c r="X572" s="91" t="str">
        <f t="shared" si="67"/>
        <v/>
      </c>
      <c r="Y572" s="109"/>
      <c r="Z572" s="109"/>
      <c r="AA572" s="109"/>
      <c r="AB572" s="109"/>
      <c r="AC572" s="109"/>
      <c r="AD572" s="109"/>
      <c r="AG572" s="110">
        <f t="shared" si="68"/>
        <v>6</v>
      </c>
      <c r="AH572" s="110">
        <f t="shared" si="69"/>
        <v>6</v>
      </c>
      <c r="AI572" s="110">
        <f t="shared" si="70"/>
        <v>0</v>
      </c>
      <c r="AJ572" s="110">
        <f t="shared" si="71"/>
        <v>0</v>
      </c>
      <c r="AK572" s="110">
        <f t="shared" si="72"/>
        <v>0</v>
      </c>
      <c r="AL572" s="110">
        <f t="shared" si="73"/>
        <v>0</v>
      </c>
    </row>
    <row r="573" spans="1:38">
      <c r="A573" s="12"/>
      <c r="B573" s="12"/>
      <c r="C573" s="121" t="s">
        <v>171</v>
      </c>
      <c r="D573" s="301" t="str">
        <f t="shared" si="65"/>
        <v/>
      </c>
      <c r="E573" s="302"/>
      <c r="F573" s="302"/>
      <c r="G573" s="302"/>
      <c r="H573" s="302"/>
      <c r="I573" s="302"/>
      <c r="J573" s="302"/>
      <c r="K573" s="302"/>
      <c r="L573" s="302"/>
      <c r="M573" s="302"/>
      <c r="N573" s="302"/>
      <c r="O573" s="302"/>
      <c r="P573" s="303"/>
      <c r="Q573" s="91" t="str">
        <f t="shared" si="66"/>
        <v/>
      </c>
      <c r="R573" s="109"/>
      <c r="S573" s="109"/>
      <c r="T573" s="109"/>
      <c r="U573" s="109"/>
      <c r="V573" s="109"/>
      <c r="W573" s="109"/>
      <c r="X573" s="91" t="str">
        <f t="shared" si="67"/>
        <v/>
      </c>
      <c r="Y573" s="109"/>
      <c r="Z573" s="109"/>
      <c r="AA573" s="109"/>
      <c r="AB573" s="109"/>
      <c r="AC573" s="109"/>
      <c r="AD573" s="109"/>
      <c r="AG573" s="110">
        <f t="shared" si="68"/>
        <v>6</v>
      </c>
      <c r="AH573" s="110">
        <f t="shared" si="69"/>
        <v>6</v>
      </c>
      <c r="AI573" s="110">
        <f t="shared" si="70"/>
        <v>0</v>
      </c>
      <c r="AJ573" s="110">
        <f t="shared" si="71"/>
        <v>0</v>
      </c>
      <c r="AK573" s="110">
        <f t="shared" si="72"/>
        <v>0</v>
      </c>
      <c r="AL573" s="110">
        <f t="shared" si="73"/>
        <v>0</v>
      </c>
    </row>
    <row r="574" spans="1:38">
      <c r="A574" s="12"/>
      <c r="B574" s="12"/>
      <c r="C574" s="121" t="s">
        <v>172</v>
      </c>
      <c r="D574" s="301" t="str">
        <f t="shared" si="65"/>
        <v/>
      </c>
      <c r="E574" s="302"/>
      <c r="F574" s="302"/>
      <c r="G574" s="302"/>
      <c r="H574" s="302"/>
      <c r="I574" s="302"/>
      <c r="J574" s="302"/>
      <c r="K574" s="302"/>
      <c r="L574" s="302"/>
      <c r="M574" s="302"/>
      <c r="N574" s="302"/>
      <c r="O574" s="302"/>
      <c r="P574" s="303"/>
      <c r="Q574" s="91" t="str">
        <f t="shared" si="66"/>
        <v/>
      </c>
      <c r="R574" s="109"/>
      <c r="S574" s="109"/>
      <c r="T574" s="109"/>
      <c r="U574" s="109"/>
      <c r="V574" s="109"/>
      <c r="W574" s="109"/>
      <c r="X574" s="91" t="str">
        <f t="shared" si="67"/>
        <v/>
      </c>
      <c r="Y574" s="109"/>
      <c r="Z574" s="109"/>
      <c r="AA574" s="109"/>
      <c r="AB574" s="109"/>
      <c r="AC574" s="109"/>
      <c r="AD574" s="109"/>
      <c r="AG574" s="110">
        <f t="shared" si="68"/>
        <v>6</v>
      </c>
      <c r="AH574" s="110">
        <f t="shared" si="69"/>
        <v>6</v>
      </c>
      <c r="AI574" s="110">
        <f t="shared" si="70"/>
        <v>0</v>
      </c>
      <c r="AJ574" s="110">
        <f t="shared" si="71"/>
        <v>0</v>
      </c>
      <c r="AK574" s="110">
        <f t="shared" si="72"/>
        <v>0</v>
      </c>
      <c r="AL574" s="110">
        <f t="shared" si="73"/>
        <v>0</v>
      </c>
    </row>
    <row r="575" spans="1:38">
      <c r="A575" s="12"/>
      <c r="B575" s="12"/>
      <c r="C575" s="121" t="s">
        <v>173</v>
      </c>
      <c r="D575" s="301" t="str">
        <f t="shared" si="65"/>
        <v/>
      </c>
      <c r="E575" s="302"/>
      <c r="F575" s="302"/>
      <c r="G575" s="302"/>
      <c r="H575" s="302"/>
      <c r="I575" s="302"/>
      <c r="J575" s="302"/>
      <c r="K575" s="302"/>
      <c r="L575" s="302"/>
      <c r="M575" s="302"/>
      <c r="N575" s="302"/>
      <c r="O575" s="302"/>
      <c r="P575" s="303"/>
      <c r="Q575" s="91" t="str">
        <f t="shared" si="66"/>
        <v/>
      </c>
      <c r="R575" s="109"/>
      <c r="S575" s="109"/>
      <c r="T575" s="109"/>
      <c r="U575" s="109"/>
      <c r="V575" s="109"/>
      <c r="W575" s="109"/>
      <c r="X575" s="91" t="str">
        <f t="shared" si="67"/>
        <v/>
      </c>
      <c r="Y575" s="109"/>
      <c r="Z575" s="109"/>
      <c r="AA575" s="109"/>
      <c r="AB575" s="109"/>
      <c r="AC575" s="109"/>
      <c r="AD575" s="109"/>
      <c r="AG575" s="110">
        <f t="shared" si="68"/>
        <v>6</v>
      </c>
      <c r="AH575" s="110">
        <f t="shared" si="69"/>
        <v>6</v>
      </c>
      <c r="AI575" s="110">
        <f t="shared" si="70"/>
        <v>0</v>
      </c>
      <c r="AJ575" s="110">
        <f t="shared" si="71"/>
        <v>0</v>
      </c>
      <c r="AK575" s="110">
        <f t="shared" si="72"/>
        <v>0</v>
      </c>
      <c r="AL575" s="110">
        <f t="shared" si="73"/>
        <v>0</v>
      </c>
    </row>
    <row r="576" spans="1:38">
      <c r="A576" s="12"/>
      <c r="B576" s="12"/>
      <c r="C576" s="121" t="s">
        <v>174</v>
      </c>
      <c r="D576" s="301" t="str">
        <f t="shared" si="65"/>
        <v/>
      </c>
      <c r="E576" s="302"/>
      <c r="F576" s="302"/>
      <c r="G576" s="302"/>
      <c r="H576" s="302"/>
      <c r="I576" s="302"/>
      <c r="J576" s="302"/>
      <c r="K576" s="302"/>
      <c r="L576" s="302"/>
      <c r="M576" s="302"/>
      <c r="N576" s="302"/>
      <c r="O576" s="302"/>
      <c r="P576" s="303"/>
      <c r="Q576" s="91" t="str">
        <f t="shared" si="66"/>
        <v/>
      </c>
      <c r="R576" s="109"/>
      <c r="S576" s="109"/>
      <c r="T576" s="109"/>
      <c r="U576" s="109"/>
      <c r="V576" s="109"/>
      <c r="W576" s="109"/>
      <c r="X576" s="91" t="str">
        <f t="shared" si="67"/>
        <v/>
      </c>
      <c r="Y576" s="109"/>
      <c r="Z576" s="109"/>
      <c r="AA576" s="109"/>
      <c r="AB576" s="109"/>
      <c r="AC576" s="109"/>
      <c r="AD576" s="109"/>
      <c r="AG576" s="110">
        <f t="shared" si="68"/>
        <v>6</v>
      </c>
      <c r="AH576" s="110">
        <f t="shared" si="69"/>
        <v>6</v>
      </c>
      <c r="AI576" s="110">
        <f t="shared" si="70"/>
        <v>0</v>
      </c>
      <c r="AJ576" s="110">
        <f t="shared" si="71"/>
        <v>0</v>
      </c>
      <c r="AK576" s="110">
        <f t="shared" si="72"/>
        <v>0</v>
      </c>
      <c r="AL576" s="110">
        <f t="shared" si="73"/>
        <v>0</v>
      </c>
    </row>
    <row r="577" spans="1:38">
      <c r="A577" s="12"/>
      <c r="B577" s="12"/>
      <c r="C577" s="121" t="s">
        <v>175</v>
      </c>
      <c r="D577" s="301" t="str">
        <f t="shared" si="65"/>
        <v/>
      </c>
      <c r="E577" s="302"/>
      <c r="F577" s="302"/>
      <c r="G577" s="302"/>
      <c r="H577" s="302"/>
      <c r="I577" s="302"/>
      <c r="J577" s="302"/>
      <c r="K577" s="302"/>
      <c r="L577" s="302"/>
      <c r="M577" s="302"/>
      <c r="N577" s="302"/>
      <c r="O577" s="302"/>
      <c r="P577" s="303"/>
      <c r="Q577" s="91" t="str">
        <f t="shared" si="66"/>
        <v/>
      </c>
      <c r="R577" s="109"/>
      <c r="S577" s="109"/>
      <c r="T577" s="109"/>
      <c r="U577" s="109"/>
      <c r="V577" s="109"/>
      <c r="W577" s="109"/>
      <c r="X577" s="91" t="str">
        <f t="shared" si="67"/>
        <v/>
      </c>
      <c r="Y577" s="109"/>
      <c r="Z577" s="109"/>
      <c r="AA577" s="109"/>
      <c r="AB577" s="109"/>
      <c r="AC577" s="109"/>
      <c r="AD577" s="109"/>
      <c r="AG577" s="110">
        <f t="shared" si="68"/>
        <v>6</v>
      </c>
      <c r="AH577" s="110">
        <f t="shared" si="69"/>
        <v>6</v>
      </c>
      <c r="AI577" s="110">
        <f t="shared" si="70"/>
        <v>0</v>
      </c>
      <c r="AJ577" s="110">
        <f t="shared" si="71"/>
        <v>0</v>
      </c>
      <c r="AK577" s="110">
        <f t="shared" si="72"/>
        <v>0</v>
      </c>
      <c r="AL577" s="110">
        <f t="shared" si="73"/>
        <v>0</v>
      </c>
    </row>
    <row r="578" spans="1:38">
      <c r="A578" s="12"/>
      <c r="B578" s="12"/>
      <c r="C578" s="121" t="s">
        <v>176</v>
      </c>
      <c r="D578" s="301" t="str">
        <f t="shared" si="65"/>
        <v/>
      </c>
      <c r="E578" s="302"/>
      <c r="F578" s="302"/>
      <c r="G578" s="302"/>
      <c r="H578" s="302"/>
      <c r="I578" s="302"/>
      <c r="J578" s="302"/>
      <c r="K578" s="302"/>
      <c r="L578" s="302"/>
      <c r="M578" s="302"/>
      <c r="N578" s="302"/>
      <c r="O578" s="302"/>
      <c r="P578" s="303"/>
      <c r="Q578" s="91" t="str">
        <f t="shared" si="66"/>
        <v/>
      </c>
      <c r="R578" s="109"/>
      <c r="S578" s="109"/>
      <c r="T578" s="109"/>
      <c r="U578" s="109"/>
      <c r="V578" s="109"/>
      <c r="W578" s="109"/>
      <c r="X578" s="91" t="str">
        <f t="shared" si="67"/>
        <v/>
      </c>
      <c r="Y578" s="109"/>
      <c r="Z578" s="109"/>
      <c r="AA578" s="109"/>
      <c r="AB578" s="109"/>
      <c r="AC578" s="109"/>
      <c r="AD578" s="109"/>
      <c r="AG578" s="110">
        <f t="shared" si="68"/>
        <v>6</v>
      </c>
      <c r="AH578" s="110">
        <f t="shared" si="69"/>
        <v>6</v>
      </c>
      <c r="AI578" s="110">
        <f t="shared" si="70"/>
        <v>0</v>
      </c>
      <c r="AJ578" s="110">
        <f t="shared" si="71"/>
        <v>0</v>
      </c>
      <c r="AK578" s="110">
        <f t="shared" si="72"/>
        <v>0</v>
      </c>
      <c r="AL578" s="110">
        <f t="shared" si="73"/>
        <v>0</v>
      </c>
    </row>
    <row r="579" spans="1:38">
      <c r="A579" s="12"/>
      <c r="B579" s="12"/>
      <c r="C579" s="121" t="s">
        <v>177</v>
      </c>
      <c r="D579" s="301" t="str">
        <f t="shared" si="65"/>
        <v/>
      </c>
      <c r="E579" s="302"/>
      <c r="F579" s="302"/>
      <c r="G579" s="302"/>
      <c r="H579" s="302"/>
      <c r="I579" s="302"/>
      <c r="J579" s="302"/>
      <c r="K579" s="302"/>
      <c r="L579" s="302"/>
      <c r="M579" s="302"/>
      <c r="N579" s="302"/>
      <c r="O579" s="302"/>
      <c r="P579" s="303"/>
      <c r="Q579" s="91" t="str">
        <f t="shared" si="66"/>
        <v/>
      </c>
      <c r="R579" s="109"/>
      <c r="S579" s="109"/>
      <c r="T579" s="109"/>
      <c r="U579" s="109"/>
      <c r="V579" s="109"/>
      <c r="W579" s="109"/>
      <c r="X579" s="91" t="str">
        <f t="shared" si="67"/>
        <v/>
      </c>
      <c r="Y579" s="109"/>
      <c r="Z579" s="109"/>
      <c r="AA579" s="109"/>
      <c r="AB579" s="109"/>
      <c r="AC579" s="109"/>
      <c r="AD579" s="109"/>
      <c r="AG579" s="110">
        <f t="shared" si="68"/>
        <v>6</v>
      </c>
      <c r="AH579" s="110">
        <f t="shared" si="69"/>
        <v>6</v>
      </c>
      <c r="AI579" s="110">
        <f t="shared" si="70"/>
        <v>0</v>
      </c>
      <c r="AJ579" s="110">
        <f t="shared" si="71"/>
        <v>0</v>
      </c>
      <c r="AK579" s="110">
        <f t="shared" si="72"/>
        <v>0</v>
      </c>
      <c r="AL579" s="110">
        <f t="shared" si="73"/>
        <v>0</v>
      </c>
    </row>
    <row r="580" spans="1:38">
      <c r="A580" s="12"/>
      <c r="B580" s="12"/>
      <c r="C580" s="121" t="s">
        <v>178</v>
      </c>
      <c r="D580" s="301" t="str">
        <f t="shared" si="65"/>
        <v/>
      </c>
      <c r="E580" s="302"/>
      <c r="F580" s="302"/>
      <c r="G580" s="302"/>
      <c r="H580" s="302"/>
      <c r="I580" s="302"/>
      <c r="J580" s="302"/>
      <c r="K580" s="302"/>
      <c r="L580" s="302"/>
      <c r="M580" s="302"/>
      <c r="N580" s="302"/>
      <c r="O580" s="302"/>
      <c r="P580" s="303"/>
      <c r="Q580" s="91" t="str">
        <f t="shared" si="66"/>
        <v/>
      </c>
      <c r="R580" s="109"/>
      <c r="S580" s="109"/>
      <c r="T580" s="109"/>
      <c r="U580" s="109"/>
      <c r="V580" s="109"/>
      <c r="W580" s="109"/>
      <c r="X580" s="91" t="str">
        <f t="shared" si="67"/>
        <v/>
      </c>
      <c r="Y580" s="109"/>
      <c r="Z580" s="109"/>
      <c r="AA580" s="109"/>
      <c r="AB580" s="109"/>
      <c r="AC580" s="109"/>
      <c r="AD580" s="109"/>
      <c r="AG580" s="110">
        <f t="shared" si="68"/>
        <v>6</v>
      </c>
      <c r="AH580" s="110">
        <f t="shared" si="69"/>
        <v>6</v>
      </c>
      <c r="AI580" s="110">
        <f t="shared" si="70"/>
        <v>0</v>
      </c>
      <c r="AJ580" s="110">
        <f t="shared" si="71"/>
        <v>0</v>
      </c>
      <c r="AK580" s="110">
        <f t="shared" si="72"/>
        <v>0</v>
      </c>
      <c r="AL580" s="110">
        <f t="shared" si="73"/>
        <v>0</v>
      </c>
    </row>
    <row r="581" spans="1:38">
      <c r="A581" s="12"/>
      <c r="B581" s="12"/>
      <c r="C581" s="121" t="s">
        <v>179</v>
      </c>
      <c r="D581" s="301" t="str">
        <f t="shared" si="65"/>
        <v/>
      </c>
      <c r="E581" s="302"/>
      <c r="F581" s="302"/>
      <c r="G581" s="302"/>
      <c r="H581" s="302"/>
      <c r="I581" s="302"/>
      <c r="J581" s="302"/>
      <c r="K581" s="302"/>
      <c r="L581" s="302"/>
      <c r="M581" s="302"/>
      <c r="N581" s="302"/>
      <c r="O581" s="302"/>
      <c r="P581" s="303"/>
      <c r="Q581" s="91" t="str">
        <f t="shared" si="66"/>
        <v/>
      </c>
      <c r="R581" s="109"/>
      <c r="S581" s="109"/>
      <c r="T581" s="109"/>
      <c r="U581" s="109"/>
      <c r="V581" s="109"/>
      <c r="W581" s="109"/>
      <c r="X581" s="91" t="str">
        <f t="shared" si="67"/>
        <v/>
      </c>
      <c r="Y581" s="109"/>
      <c r="Z581" s="109"/>
      <c r="AA581" s="109"/>
      <c r="AB581" s="109"/>
      <c r="AC581" s="109"/>
      <c r="AD581" s="109"/>
      <c r="AG581" s="110">
        <f t="shared" si="68"/>
        <v>6</v>
      </c>
      <c r="AH581" s="110">
        <f t="shared" si="69"/>
        <v>6</v>
      </c>
      <c r="AI581" s="110">
        <f t="shared" si="70"/>
        <v>0</v>
      </c>
      <c r="AJ581" s="110">
        <f t="shared" si="71"/>
        <v>0</v>
      </c>
      <c r="AK581" s="110">
        <f t="shared" si="72"/>
        <v>0</v>
      </c>
      <c r="AL581" s="110">
        <f t="shared" si="73"/>
        <v>0</v>
      </c>
    </row>
    <row r="582" spans="1:38" ht="15.05" customHeight="1">
      <c r="AG582" s="93" t="s">
        <v>573</v>
      </c>
      <c r="AH582" s="94" t="s">
        <v>574</v>
      </c>
      <c r="AI582" s="87">
        <f>SUM(AI462:AI581)</f>
        <v>0</v>
      </c>
      <c r="AJ582" s="87">
        <f>SUM(AJ462:AJ581)</f>
        <v>0</v>
      </c>
      <c r="AK582" s="87">
        <f>SUM(AK462:AK581)</f>
        <v>0</v>
      </c>
      <c r="AL582" s="87">
        <f>SUM(AL462:AL581)</f>
        <v>0</v>
      </c>
    </row>
    <row r="583" spans="1:38">
      <c r="A583" s="130"/>
      <c r="B583" s="139"/>
      <c r="C583" s="139"/>
      <c r="D583" s="139"/>
      <c r="E583" s="139"/>
      <c r="F583" s="139"/>
      <c r="G583" s="139"/>
      <c r="H583" s="139"/>
      <c r="I583" s="139"/>
      <c r="J583" s="139"/>
      <c r="K583" s="139"/>
      <c r="L583" s="139"/>
      <c r="M583" s="139"/>
      <c r="N583" s="139"/>
      <c r="O583" s="139"/>
      <c r="P583" s="139"/>
      <c r="Q583" s="139"/>
      <c r="R583" s="139"/>
      <c r="S583" s="139"/>
      <c r="T583" s="139"/>
      <c r="U583" s="139"/>
      <c r="V583" s="139"/>
      <c r="W583" s="139"/>
      <c r="X583" s="139"/>
      <c r="Y583" s="139"/>
      <c r="Z583" s="139"/>
      <c r="AA583" s="363" t="s">
        <v>292</v>
      </c>
      <c r="AB583" s="363"/>
      <c r="AC583" s="363"/>
      <c r="AD583" s="363"/>
      <c r="AG583" s="110">
        <f>COUNTBLANK(D587:AD706)</f>
        <v>3240</v>
      </c>
      <c r="AH583" s="110">
        <v>3240</v>
      </c>
      <c r="AL583" s="87">
        <f>SUM(AK582:AL582)</f>
        <v>0</v>
      </c>
    </row>
    <row r="584" spans="1:38">
      <c r="A584" s="130"/>
      <c r="B584" s="139"/>
      <c r="C584" s="234" t="s">
        <v>58</v>
      </c>
      <c r="D584" s="234"/>
      <c r="E584" s="234"/>
      <c r="F584" s="234"/>
      <c r="G584" s="234"/>
      <c r="H584" s="234"/>
      <c r="I584" s="234"/>
      <c r="J584" s="234"/>
      <c r="K584" s="234"/>
      <c r="L584" s="234"/>
      <c r="M584" s="366" t="s">
        <v>32</v>
      </c>
      <c r="N584" s="366"/>
      <c r="O584" s="366"/>
      <c r="P584" s="366"/>
      <c r="Q584" s="366"/>
      <c r="R584" s="366"/>
      <c r="S584" s="366"/>
      <c r="T584" s="366"/>
      <c r="U584" s="366"/>
      <c r="V584" s="366"/>
      <c r="W584" s="366"/>
      <c r="X584" s="366"/>
      <c r="Y584" s="366"/>
      <c r="Z584" s="366"/>
      <c r="AA584" s="366"/>
      <c r="AB584" s="366"/>
      <c r="AC584" s="366"/>
      <c r="AD584" s="366"/>
      <c r="AG584" s="94" t="s">
        <v>574</v>
      </c>
    </row>
    <row r="585" spans="1:38" ht="27.2" customHeight="1">
      <c r="A585" s="130"/>
      <c r="B585" s="139"/>
      <c r="C585" s="234"/>
      <c r="D585" s="234"/>
      <c r="E585" s="234"/>
      <c r="F585" s="234"/>
      <c r="G585" s="234"/>
      <c r="H585" s="234"/>
      <c r="I585" s="234"/>
      <c r="J585" s="234"/>
      <c r="K585" s="234"/>
      <c r="L585" s="234"/>
      <c r="M585" s="225" t="s">
        <v>389</v>
      </c>
      <c r="N585" s="225"/>
      <c r="O585" s="225"/>
      <c r="P585" s="225"/>
      <c r="Q585" s="225"/>
      <c r="R585" s="225"/>
      <c r="S585" s="225"/>
      <c r="T585" s="225"/>
      <c r="U585" s="226"/>
      <c r="V585" s="224" t="s">
        <v>476</v>
      </c>
      <c r="W585" s="225"/>
      <c r="X585" s="225"/>
      <c r="Y585" s="225"/>
      <c r="Z585" s="225"/>
      <c r="AA585" s="225"/>
      <c r="AB585" s="225"/>
      <c r="AC585" s="225"/>
      <c r="AD585" s="226"/>
      <c r="AG585" s="110">
        <v>8</v>
      </c>
    </row>
    <row r="586" spans="1:38" ht="243.2" customHeight="1">
      <c r="C586" s="234"/>
      <c r="D586" s="234"/>
      <c r="E586" s="234"/>
      <c r="F586" s="234"/>
      <c r="G586" s="234"/>
      <c r="H586" s="234"/>
      <c r="I586" s="234"/>
      <c r="J586" s="234"/>
      <c r="K586" s="234"/>
      <c r="L586" s="234"/>
      <c r="M586" s="140" t="s">
        <v>289</v>
      </c>
      <c r="N586" s="141" t="s">
        <v>294</v>
      </c>
      <c r="O586" s="141" t="s">
        <v>296</v>
      </c>
      <c r="P586" s="141" t="s">
        <v>298</v>
      </c>
      <c r="Q586" s="141" t="s">
        <v>299</v>
      </c>
      <c r="R586" s="141" t="s">
        <v>295</v>
      </c>
      <c r="S586" s="141" t="s">
        <v>297</v>
      </c>
      <c r="T586" s="141" t="s">
        <v>365</v>
      </c>
      <c r="U586" s="135" t="s">
        <v>366</v>
      </c>
      <c r="V586" s="142" t="s">
        <v>289</v>
      </c>
      <c r="W586" s="141" t="s">
        <v>294</v>
      </c>
      <c r="X586" s="141" t="s">
        <v>296</v>
      </c>
      <c r="Y586" s="141" t="s">
        <v>298</v>
      </c>
      <c r="Z586" s="141" t="s">
        <v>299</v>
      </c>
      <c r="AA586" s="141" t="s">
        <v>295</v>
      </c>
      <c r="AB586" s="141" t="s">
        <v>297</v>
      </c>
      <c r="AC586" s="141" t="s">
        <v>365</v>
      </c>
      <c r="AD586" s="135" t="s">
        <v>366</v>
      </c>
      <c r="AG586" s="93" t="s">
        <v>573</v>
      </c>
      <c r="AH586" s="93" t="s">
        <v>573</v>
      </c>
      <c r="AI586" s="110" t="s">
        <v>581</v>
      </c>
      <c r="AJ586" s="136" t="s">
        <v>366</v>
      </c>
      <c r="AK586" s="110" t="s">
        <v>579</v>
      </c>
      <c r="AL586" s="110" t="s">
        <v>580</v>
      </c>
    </row>
    <row r="587" spans="1:38">
      <c r="A587" s="12"/>
      <c r="B587" s="12"/>
      <c r="C587" s="121" t="s">
        <v>60</v>
      </c>
      <c r="D587" s="301" t="str">
        <f>IF(D33="", "", D33)</f>
        <v/>
      </c>
      <c r="E587" s="302"/>
      <c r="F587" s="302"/>
      <c r="G587" s="302"/>
      <c r="H587" s="302"/>
      <c r="I587" s="302"/>
      <c r="J587" s="302"/>
      <c r="K587" s="302"/>
      <c r="L587" s="303"/>
      <c r="M587" s="91" t="str">
        <f>IF(OR(U185=2, U185=9), "X", "")</f>
        <v/>
      </c>
      <c r="N587" s="109"/>
      <c r="O587" s="109"/>
      <c r="P587" s="109"/>
      <c r="Q587" s="109"/>
      <c r="R587" s="109"/>
      <c r="S587" s="109"/>
      <c r="T587" s="109"/>
      <c r="U587" s="109"/>
      <c r="V587" s="91" t="str">
        <f>IF(OR(Z185=2, Z185=9), "X", "")</f>
        <v/>
      </c>
      <c r="W587" s="109"/>
      <c r="X587" s="109"/>
      <c r="Y587" s="109"/>
      <c r="Z587" s="109"/>
      <c r="AA587" s="109"/>
      <c r="AB587" s="109"/>
      <c r="AC587" s="109"/>
      <c r="AD587" s="109"/>
      <c r="AG587" s="110">
        <f>COUNTBLANK(N587:U587)</f>
        <v>8</v>
      </c>
      <c r="AH587" s="110">
        <f>COUNTBLANK(W587:AD587)</f>
        <v>8</v>
      </c>
      <c r="AI587" s="110">
        <f>IF(
OR(
AND(M587="X", AG587&lt;$AG$585),
AND(V587="X", AH587&lt;$AG$585)
), 1, 0
)</f>
        <v>0</v>
      </c>
      <c r="AJ587" s="110">
        <f>IF(
OR(
AND(U587="X", AG587&lt;7),
AND(AD587="X", AH587&lt;7)
), 1, 0
)</f>
        <v>0</v>
      </c>
      <c r="AK587" s="110">
        <f>IF($AG$583=$AH$583, 0,
IF(
OR(
AND(D587="", OR(M587&lt;&gt;"", AG587&lt;$AG$585)),
AND(D587&lt;&gt;"", M587="", AG587=$AG$585)
), 1, 0))</f>
        <v>0</v>
      </c>
      <c r="AL587" s="110">
        <f>IF($AG$583=$AH$583, 0,
IF(
OR(
AND(D587="", OR(V587&lt;&gt;"", AH587&lt;$AG$585)),
AND(D587&lt;&gt;"", V587="", AH587=$AG$585)
), 1, 0))</f>
        <v>0</v>
      </c>
    </row>
    <row r="588" spans="1:38">
      <c r="A588" s="12"/>
      <c r="B588" s="12"/>
      <c r="C588" s="121" t="s">
        <v>61</v>
      </c>
      <c r="D588" s="301" t="str">
        <f t="shared" ref="D588:D651" si="74">IF(D34="", "", D34)</f>
        <v/>
      </c>
      <c r="E588" s="302"/>
      <c r="F588" s="302"/>
      <c r="G588" s="302"/>
      <c r="H588" s="302"/>
      <c r="I588" s="302"/>
      <c r="J588" s="302"/>
      <c r="K588" s="302"/>
      <c r="L588" s="303"/>
      <c r="M588" s="91" t="str">
        <f t="shared" ref="M588:M651" si="75">IF(OR(U186=2, U186=9), "X", "")</f>
        <v/>
      </c>
      <c r="N588" s="109"/>
      <c r="O588" s="109"/>
      <c r="P588" s="109"/>
      <c r="Q588" s="109"/>
      <c r="R588" s="109"/>
      <c r="S588" s="109"/>
      <c r="T588" s="109"/>
      <c r="U588" s="109"/>
      <c r="V588" s="91" t="str">
        <f t="shared" ref="V588:V651" si="76">IF(OR(Z186=2, Z186=9), "X", "")</f>
        <v/>
      </c>
      <c r="W588" s="109"/>
      <c r="X588" s="109"/>
      <c r="Y588" s="109"/>
      <c r="Z588" s="109"/>
      <c r="AA588" s="109"/>
      <c r="AB588" s="109"/>
      <c r="AC588" s="109"/>
      <c r="AD588" s="109"/>
      <c r="AG588" s="110">
        <f t="shared" ref="AG588:AG651" si="77">COUNTBLANK(N588:U588)</f>
        <v>8</v>
      </c>
      <c r="AH588" s="110">
        <f t="shared" ref="AH588:AH651" si="78">COUNTBLANK(W588:AD588)</f>
        <v>8</v>
      </c>
      <c r="AI588" s="110">
        <f t="shared" ref="AI588:AI651" si="79">IF(
OR(
AND(M588="X", AG588&lt;$AG$585),
AND(V588="X", AH588&lt;$AG$585)
), 1, 0
)</f>
        <v>0</v>
      </c>
      <c r="AJ588" s="110">
        <f t="shared" ref="AJ588:AJ651" si="80">IF(
OR(
AND(U588="X", AG588&lt;7),
AND(AD588="X", AH588&lt;7)
), 1, 0
)</f>
        <v>0</v>
      </c>
      <c r="AK588" s="110">
        <f t="shared" ref="AK588:AK651" si="81">IF($AG$583=$AH$583, 0,
IF(
OR(
AND(D588="", OR(M588&lt;&gt;"", AG588&lt;$AG$585)),
AND(D588&lt;&gt;"", M588="", AG588=$AG$585)
), 1, 0))</f>
        <v>0</v>
      </c>
      <c r="AL588" s="110">
        <f t="shared" ref="AL588:AL651" si="82">IF($AG$583=$AH$583, 0,
IF(
OR(
AND(D588="", OR(V588&lt;&gt;"", AH588&lt;$AG$585)),
AND(D588&lt;&gt;"", V588="", AH588=$AG$585)
), 1, 0))</f>
        <v>0</v>
      </c>
    </row>
    <row r="589" spans="1:38">
      <c r="A589" s="12"/>
      <c r="B589" s="12"/>
      <c r="C589" s="121" t="s">
        <v>62</v>
      </c>
      <c r="D589" s="301" t="str">
        <f t="shared" si="74"/>
        <v/>
      </c>
      <c r="E589" s="302"/>
      <c r="F589" s="302"/>
      <c r="G589" s="302"/>
      <c r="H589" s="302"/>
      <c r="I589" s="302"/>
      <c r="J589" s="302"/>
      <c r="K589" s="302"/>
      <c r="L589" s="303"/>
      <c r="M589" s="91" t="str">
        <f t="shared" si="75"/>
        <v/>
      </c>
      <c r="N589" s="109"/>
      <c r="O589" s="109"/>
      <c r="P589" s="109"/>
      <c r="Q589" s="109"/>
      <c r="R589" s="109"/>
      <c r="S589" s="109"/>
      <c r="T589" s="109"/>
      <c r="U589" s="109"/>
      <c r="V589" s="91" t="str">
        <f t="shared" si="76"/>
        <v/>
      </c>
      <c r="W589" s="109"/>
      <c r="X589" s="109"/>
      <c r="Y589" s="109"/>
      <c r="Z589" s="109"/>
      <c r="AA589" s="109"/>
      <c r="AB589" s="109"/>
      <c r="AC589" s="109"/>
      <c r="AD589" s="109"/>
      <c r="AG589" s="110">
        <f t="shared" si="77"/>
        <v>8</v>
      </c>
      <c r="AH589" s="110">
        <f t="shared" si="78"/>
        <v>8</v>
      </c>
      <c r="AI589" s="110">
        <f t="shared" si="79"/>
        <v>0</v>
      </c>
      <c r="AJ589" s="110">
        <f t="shared" si="80"/>
        <v>0</v>
      </c>
      <c r="AK589" s="110">
        <f t="shared" si="81"/>
        <v>0</v>
      </c>
      <c r="AL589" s="110">
        <f t="shared" si="82"/>
        <v>0</v>
      </c>
    </row>
    <row r="590" spans="1:38">
      <c r="A590" s="12"/>
      <c r="B590" s="12"/>
      <c r="C590" s="121" t="s">
        <v>63</v>
      </c>
      <c r="D590" s="301" t="str">
        <f t="shared" si="74"/>
        <v/>
      </c>
      <c r="E590" s="302"/>
      <c r="F590" s="302"/>
      <c r="G590" s="302"/>
      <c r="H590" s="302"/>
      <c r="I590" s="302"/>
      <c r="J590" s="302"/>
      <c r="K590" s="302"/>
      <c r="L590" s="303"/>
      <c r="M590" s="91" t="str">
        <f t="shared" si="75"/>
        <v/>
      </c>
      <c r="N590" s="109"/>
      <c r="O590" s="109"/>
      <c r="P590" s="109"/>
      <c r="Q590" s="109"/>
      <c r="R590" s="109"/>
      <c r="S590" s="109"/>
      <c r="T590" s="109"/>
      <c r="U590" s="109"/>
      <c r="V590" s="91" t="str">
        <f t="shared" si="76"/>
        <v/>
      </c>
      <c r="W590" s="109"/>
      <c r="X590" s="109"/>
      <c r="Y590" s="109"/>
      <c r="Z590" s="109"/>
      <c r="AA590" s="109"/>
      <c r="AB590" s="109"/>
      <c r="AC590" s="109"/>
      <c r="AD590" s="109"/>
      <c r="AG590" s="110">
        <f t="shared" si="77"/>
        <v>8</v>
      </c>
      <c r="AH590" s="110">
        <f t="shared" si="78"/>
        <v>8</v>
      </c>
      <c r="AI590" s="110">
        <f t="shared" si="79"/>
        <v>0</v>
      </c>
      <c r="AJ590" s="110">
        <f t="shared" si="80"/>
        <v>0</v>
      </c>
      <c r="AK590" s="110">
        <f t="shared" si="81"/>
        <v>0</v>
      </c>
      <c r="AL590" s="110">
        <f t="shared" si="82"/>
        <v>0</v>
      </c>
    </row>
    <row r="591" spans="1:38">
      <c r="A591" s="12"/>
      <c r="B591" s="12"/>
      <c r="C591" s="121" t="s">
        <v>64</v>
      </c>
      <c r="D591" s="301" t="str">
        <f t="shared" si="74"/>
        <v/>
      </c>
      <c r="E591" s="302"/>
      <c r="F591" s="302"/>
      <c r="G591" s="302"/>
      <c r="H591" s="302"/>
      <c r="I591" s="302"/>
      <c r="J591" s="302"/>
      <c r="K591" s="302"/>
      <c r="L591" s="303"/>
      <c r="M591" s="91" t="str">
        <f t="shared" si="75"/>
        <v/>
      </c>
      <c r="N591" s="109"/>
      <c r="O591" s="109"/>
      <c r="P591" s="109"/>
      <c r="Q591" s="109"/>
      <c r="R591" s="109"/>
      <c r="S591" s="109"/>
      <c r="T591" s="109"/>
      <c r="U591" s="109"/>
      <c r="V591" s="91" t="str">
        <f t="shared" si="76"/>
        <v/>
      </c>
      <c r="W591" s="109"/>
      <c r="X591" s="109"/>
      <c r="Y591" s="109"/>
      <c r="Z591" s="109"/>
      <c r="AA591" s="109"/>
      <c r="AB591" s="109"/>
      <c r="AC591" s="109"/>
      <c r="AD591" s="109"/>
      <c r="AG591" s="110">
        <f t="shared" si="77"/>
        <v>8</v>
      </c>
      <c r="AH591" s="110">
        <f t="shared" si="78"/>
        <v>8</v>
      </c>
      <c r="AI591" s="110">
        <f t="shared" si="79"/>
        <v>0</v>
      </c>
      <c r="AJ591" s="110">
        <f t="shared" si="80"/>
        <v>0</v>
      </c>
      <c r="AK591" s="110">
        <f t="shared" si="81"/>
        <v>0</v>
      </c>
      <c r="AL591" s="110">
        <f t="shared" si="82"/>
        <v>0</v>
      </c>
    </row>
    <row r="592" spans="1:38">
      <c r="A592" s="12"/>
      <c r="B592" s="12"/>
      <c r="C592" s="121" t="s">
        <v>65</v>
      </c>
      <c r="D592" s="301" t="str">
        <f t="shared" si="74"/>
        <v/>
      </c>
      <c r="E592" s="302"/>
      <c r="F592" s="302"/>
      <c r="G592" s="302"/>
      <c r="H592" s="302"/>
      <c r="I592" s="302"/>
      <c r="J592" s="302"/>
      <c r="K592" s="302"/>
      <c r="L592" s="303"/>
      <c r="M592" s="91" t="str">
        <f t="shared" si="75"/>
        <v/>
      </c>
      <c r="N592" s="109"/>
      <c r="O592" s="109"/>
      <c r="P592" s="109"/>
      <c r="Q592" s="109"/>
      <c r="R592" s="109"/>
      <c r="S592" s="109"/>
      <c r="T592" s="109"/>
      <c r="U592" s="109"/>
      <c r="V592" s="91" t="str">
        <f t="shared" si="76"/>
        <v/>
      </c>
      <c r="W592" s="109"/>
      <c r="X592" s="109"/>
      <c r="Y592" s="109"/>
      <c r="Z592" s="109"/>
      <c r="AA592" s="109"/>
      <c r="AB592" s="109"/>
      <c r="AC592" s="109"/>
      <c r="AD592" s="109"/>
      <c r="AG592" s="110">
        <f t="shared" si="77"/>
        <v>8</v>
      </c>
      <c r="AH592" s="110">
        <f t="shared" si="78"/>
        <v>8</v>
      </c>
      <c r="AI592" s="110">
        <f t="shared" si="79"/>
        <v>0</v>
      </c>
      <c r="AJ592" s="110">
        <f t="shared" si="80"/>
        <v>0</v>
      </c>
      <c r="AK592" s="110">
        <f t="shared" si="81"/>
        <v>0</v>
      </c>
      <c r="AL592" s="110">
        <f t="shared" si="82"/>
        <v>0</v>
      </c>
    </row>
    <row r="593" spans="1:38">
      <c r="A593" s="12"/>
      <c r="B593" s="12"/>
      <c r="C593" s="121" t="s">
        <v>66</v>
      </c>
      <c r="D593" s="301" t="str">
        <f t="shared" si="74"/>
        <v/>
      </c>
      <c r="E593" s="302"/>
      <c r="F593" s="302"/>
      <c r="G593" s="302"/>
      <c r="H593" s="302"/>
      <c r="I593" s="302"/>
      <c r="J593" s="302"/>
      <c r="K593" s="302"/>
      <c r="L593" s="303"/>
      <c r="M593" s="91" t="str">
        <f t="shared" si="75"/>
        <v/>
      </c>
      <c r="N593" s="109"/>
      <c r="O593" s="109"/>
      <c r="P593" s="109"/>
      <c r="Q593" s="109"/>
      <c r="R593" s="109"/>
      <c r="S593" s="109"/>
      <c r="T593" s="109"/>
      <c r="U593" s="109"/>
      <c r="V593" s="91" t="str">
        <f t="shared" si="76"/>
        <v/>
      </c>
      <c r="W593" s="109"/>
      <c r="X593" s="109"/>
      <c r="Y593" s="109"/>
      <c r="Z593" s="109"/>
      <c r="AA593" s="109"/>
      <c r="AB593" s="109"/>
      <c r="AC593" s="109"/>
      <c r="AD593" s="109"/>
      <c r="AG593" s="110">
        <f t="shared" si="77"/>
        <v>8</v>
      </c>
      <c r="AH593" s="110">
        <f t="shared" si="78"/>
        <v>8</v>
      </c>
      <c r="AI593" s="110">
        <f t="shared" si="79"/>
        <v>0</v>
      </c>
      <c r="AJ593" s="110">
        <f t="shared" si="80"/>
        <v>0</v>
      </c>
      <c r="AK593" s="110">
        <f t="shared" si="81"/>
        <v>0</v>
      </c>
      <c r="AL593" s="110">
        <f t="shared" si="82"/>
        <v>0</v>
      </c>
    </row>
    <row r="594" spans="1:38">
      <c r="A594" s="12"/>
      <c r="B594" s="12"/>
      <c r="C594" s="121" t="s">
        <v>67</v>
      </c>
      <c r="D594" s="301" t="str">
        <f t="shared" si="74"/>
        <v/>
      </c>
      <c r="E594" s="302"/>
      <c r="F594" s="302"/>
      <c r="G594" s="302"/>
      <c r="H594" s="302"/>
      <c r="I594" s="302"/>
      <c r="J594" s="302"/>
      <c r="K594" s="302"/>
      <c r="L594" s="303"/>
      <c r="M594" s="91" t="str">
        <f t="shared" si="75"/>
        <v/>
      </c>
      <c r="N594" s="109"/>
      <c r="O594" s="109"/>
      <c r="P594" s="109"/>
      <c r="Q594" s="109"/>
      <c r="R594" s="109"/>
      <c r="S594" s="109"/>
      <c r="T594" s="109"/>
      <c r="U594" s="109"/>
      <c r="V594" s="91" t="str">
        <f t="shared" si="76"/>
        <v/>
      </c>
      <c r="W594" s="109"/>
      <c r="X594" s="109"/>
      <c r="Y594" s="109"/>
      <c r="Z594" s="109"/>
      <c r="AA594" s="109"/>
      <c r="AB594" s="109"/>
      <c r="AC594" s="109"/>
      <c r="AD594" s="109"/>
      <c r="AG594" s="110">
        <f t="shared" si="77"/>
        <v>8</v>
      </c>
      <c r="AH594" s="110">
        <f t="shared" si="78"/>
        <v>8</v>
      </c>
      <c r="AI594" s="110">
        <f t="shared" si="79"/>
        <v>0</v>
      </c>
      <c r="AJ594" s="110">
        <f t="shared" si="80"/>
        <v>0</v>
      </c>
      <c r="AK594" s="110">
        <f t="shared" si="81"/>
        <v>0</v>
      </c>
      <c r="AL594" s="110">
        <f t="shared" si="82"/>
        <v>0</v>
      </c>
    </row>
    <row r="595" spans="1:38">
      <c r="A595" s="12"/>
      <c r="B595" s="12"/>
      <c r="C595" s="121" t="s">
        <v>68</v>
      </c>
      <c r="D595" s="301" t="str">
        <f t="shared" si="74"/>
        <v/>
      </c>
      <c r="E595" s="302"/>
      <c r="F595" s="302"/>
      <c r="G595" s="302"/>
      <c r="H595" s="302"/>
      <c r="I595" s="302"/>
      <c r="J595" s="302"/>
      <c r="K595" s="302"/>
      <c r="L595" s="303"/>
      <c r="M595" s="91" t="str">
        <f t="shared" si="75"/>
        <v/>
      </c>
      <c r="N595" s="109"/>
      <c r="O595" s="109"/>
      <c r="P595" s="109"/>
      <c r="Q595" s="109"/>
      <c r="R595" s="109"/>
      <c r="S595" s="109"/>
      <c r="T595" s="109"/>
      <c r="U595" s="109"/>
      <c r="V595" s="91" t="str">
        <f t="shared" si="76"/>
        <v/>
      </c>
      <c r="W595" s="109"/>
      <c r="X595" s="109"/>
      <c r="Y595" s="109"/>
      <c r="Z595" s="109"/>
      <c r="AA595" s="109"/>
      <c r="AB595" s="109"/>
      <c r="AC595" s="109"/>
      <c r="AD595" s="109"/>
      <c r="AG595" s="110">
        <f t="shared" si="77"/>
        <v>8</v>
      </c>
      <c r="AH595" s="110">
        <f t="shared" si="78"/>
        <v>8</v>
      </c>
      <c r="AI595" s="110">
        <f t="shared" si="79"/>
        <v>0</v>
      </c>
      <c r="AJ595" s="110">
        <f t="shared" si="80"/>
        <v>0</v>
      </c>
      <c r="AK595" s="110">
        <f t="shared" si="81"/>
        <v>0</v>
      </c>
      <c r="AL595" s="110">
        <f t="shared" si="82"/>
        <v>0</v>
      </c>
    </row>
    <row r="596" spans="1:38">
      <c r="A596" s="12"/>
      <c r="B596" s="12"/>
      <c r="C596" s="121" t="s">
        <v>69</v>
      </c>
      <c r="D596" s="301" t="str">
        <f t="shared" si="74"/>
        <v/>
      </c>
      <c r="E596" s="302"/>
      <c r="F596" s="302"/>
      <c r="G596" s="302"/>
      <c r="H596" s="302"/>
      <c r="I596" s="302"/>
      <c r="J596" s="302"/>
      <c r="K596" s="302"/>
      <c r="L596" s="303"/>
      <c r="M596" s="91" t="str">
        <f t="shared" si="75"/>
        <v/>
      </c>
      <c r="N596" s="109"/>
      <c r="O596" s="109"/>
      <c r="P596" s="109"/>
      <c r="Q596" s="109"/>
      <c r="R596" s="109"/>
      <c r="S596" s="109"/>
      <c r="T596" s="109"/>
      <c r="U596" s="109"/>
      <c r="V596" s="91" t="str">
        <f t="shared" si="76"/>
        <v/>
      </c>
      <c r="W596" s="109"/>
      <c r="X596" s="109"/>
      <c r="Y596" s="109"/>
      <c r="Z596" s="109"/>
      <c r="AA596" s="109"/>
      <c r="AB596" s="109"/>
      <c r="AC596" s="109"/>
      <c r="AD596" s="109"/>
      <c r="AG596" s="110">
        <f t="shared" si="77"/>
        <v>8</v>
      </c>
      <c r="AH596" s="110">
        <f t="shared" si="78"/>
        <v>8</v>
      </c>
      <c r="AI596" s="110">
        <f t="shared" si="79"/>
        <v>0</v>
      </c>
      <c r="AJ596" s="110">
        <f t="shared" si="80"/>
        <v>0</v>
      </c>
      <c r="AK596" s="110">
        <f t="shared" si="81"/>
        <v>0</v>
      </c>
      <c r="AL596" s="110">
        <f t="shared" si="82"/>
        <v>0</v>
      </c>
    </row>
    <row r="597" spans="1:38">
      <c r="A597" s="12"/>
      <c r="B597" s="12"/>
      <c r="C597" s="121" t="s">
        <v>70</v>
      </c>
      <c r="D597" s="301" t="str">
        <f t="shared" si="74"/>
        <v/>
      </c>
      <c r="E597" s="302"/>
      <c r="F597" s="302"/>
      <c r="G597" s="302"/>
      <c r="H597" s="302"/>
      <c r="I597" s="302"/>
      <c r="J597" s="302"/>
      <c r="K597" s="302"/>
      <c r="L597" s="303"/>
      <c r="M597" s="91" t="str">
        <f t="shared" si="75"/>
        <v/>
      </c>
      <c r="N597" s="109"/>
      <c r="O597" s="109"/>
      <c r="P597" s="109"/>
      <c r="Q597" s="109"/>
      <c r="R597" s="109"/>
      <c r="S597" s="109"/>
      <c r="T597" s="109"/>
      <c r="U597" s="109"/>
      <c r="V597" s="91" t="str">
        <f t="shared" si="76"/>
        <v/>
      </c>
      <c r="W597" s="109"/>
      <c r="X597" s="109"/>
      <c r="Y597" s="109"/>
      <c r="Z597" s="109"/>
      <c r="AA597" s="109"/>
      <c r="AB597" s="109"/>
      <c r="AC597" s="109"/>
      <c r="AD597" s="109"/>
      <c r="AG597" s="110">
        <f t="shared" si="77"/>
        <v>8</v>
      </c>
      <c r="AH597" s="110">
        <f t="shared" si="78"/>
        <v>8</v>
      </c>
      <c r="AI597" s="110">
        <f t="shared" si="79"/>
        <v>0</v>
      </c>
      <c r="AJ597" s="110">
        <f t="shared" si="80"/>
        <v>0</v>
      </c>
      <c r="AK597" s="110">
        <f t="shared" si="81"/>
        <v>0</v>
      </c>
      <c r="AL597" s="110">
        <f t="shared" si="82"/>
        <v>0</v>
      </c>
    </row>
    <row r="598" spans="1:38">
      <c r="A598" s="12"/>
      <c r="B598" s="12"/>
      <c r="C598" s="121" t="s">
        <v>71</v>
      </c>
      <c r="D598" s="301" t="str">
        <f t="shared" si="74"/>
        <v/>
      </c>
      <c r="E598" s="302"/>
      <c r="F598" s="302"/>
      <c r="G598" s="302"/>
      <c r="H598" s="302"/>
      <c r="I598" s="302"/>
      <c r="J598" s="302"/>
      <c r="K598" s="302"/>
      <c r="L598" s="303"/>
      <c r="M598" s="91" t="str">
        <f t="shared" si="75"/>
        <v/>
      </c>
      <c r="N598" s="109"/>
      <c r="O598" s="109"/>
      <c r="P598" s="109"/>
      <c r="Q598" s="109"/>
      <c r="R598" s="109"/>
      <c r="S598" s="109"/>
      <c r="T598" s="109"/>
      <c r="U598" s="109"/>
      <c r="V598" s="91" t="str">
        <f t="shared" si="76"/>
        <v/>
      </c>
      <c r="W598" s="109"/>
      <c r="X598" s="109"/>
      <c r="Y598" s="109"/>
      <c r="Z598" s="109"/>
      <c r="AA598" s="109"/>
      <c r="AB598" s="109"/>
      <c r="AC598" s="109"/>
      <c r="AD598" s="109"/>
      <c r="AG598" s="110">
        <f t="shared" si="77"/>
        <v>8</v>
      </c>
      <c r="AH598" s="110">
        <f t="shared" si="78"/>
        <v>8</v>
      </c>
      <c r="AI598" s="110">
        <f t="shared" si="79"/>
        <v>0</v>
      </c>
      <c r="AJ598" s="110">
        <f t="shared" si="80"/>
        <v>0</v>
      </c>
      <c r="AK598" s="110">
        <f t="shared" si="81"/>
        <v>0</v>
      </c>
      <c r="AL598" s="110">
        <f t="shared" si="82"/>
        <v>0</v>
      </c>
    </row>
    <row r="599" spans="1:38">
      <c r="A599" s="12"/>
      <c r="B599" s="12"/>
      <c r="C599" s="121" t="s">
        <v>72</v>
      </c>
      <c r="D599" s="301" t="str">
        <f t="shared" si="74"/>
        <v/>
      </c>
      <c r="E599" s="302"/>
      <c r="F599" s="302"/>
      <c r="G599" s="302"/>
      <c r="H599" s="302"/>
      <c r="I599" s="302"/>
      <c r="J599" s="302"/>
      <c r="K599" s="302"/>
      <c r="L599" s="303"/>
      <c r="M599" s="91" t="str">
        <f t="shared" si="75"/>
        <v/>
      </c>
      <c r="N599" s="109"/>
      <c r="O599" s="109"/>
      <c r="P599" s="109"/>
      <c r="Q599" s="109"/>
      <c r="R599" s="109"/>
      <c r="S599" s="109"/>
      <c r="T599" s="109"/>
      <c r="U599" s="109"/>
      <c r="V599" s="91" t="str">
        <f t="shared" si="76"/>
        <v/>
      </c>
      <c r="W599" s="109"/>
      <c r="X599" s="109"/>
      <c r="Y599" s="109"/>
      <c r="Z599" s="109"/>
      <c r="AA599" s="109"/>
      <c r="AB599" s="109"/>
      <c r="AC599" s="109"/>
      <c r="AD599" s="109"/>
      <c r="AG599" s="110">
        <f t="shared" si="77"/>
        <v>8</v>
      </c>
      <c r="AH599" s="110">
        <f t="shared" si="78"/>
        <v>8</v>
      </c>
      <c r="AI599" s="110">
        <f t="shared" si="79"/>
        <v>0</v>
      </c>
      <c r="AJ599" s="110">
        <f t="shared" si="80"/>
        <v>0</v>
      </c>
      <c r="AK599" s="110">
        <f t="shared" si="81"/>
        <v>0</v>
      </c>
      <c r="AL599" s="110">
        <f t="shared" si="82"/>
        <v>0</v>
      </c>
    </row>
    <row r="600" spans="1:38">
      <c r="A600" s="12"/>
      <c r="B600" s="12"/>
      <c r="C600" s="121" t="s">
        <v>73</v>
      </c>
      <c r="D600" s="301" t="str">
        <f t="shared" si="74"/>
        <v/>
      </c>
      <c r="E600" s="302"/>
      <c r="F600" s="302"/>
      <c r="G600" s="302"/>
      <c r="H600" s="302"/>
      <c r="I600" s="302"/>
      <c r="J600" s="302"/>
      <c r="K600" s="302"/>
      <c r="L600" s="303"/>
      <c r="M600" s="91" t="str">
        <f t="shared" si="75"/>
        <v/>
      </c>
      <c r="N600" s="109"/>
      <c r="O600" s="109"/>
      <c r="P600" s="109"/>
      <c r="Q600" s="109"/>
      <c r="R600" s="109"/>
      <c r="S600" s="109"/>
      <c r="T600" s="109"/>
      <c r="U600" s="109"/>
      <c r="V600" s="91" t="str">
        <f t="shared" si="76"/>
        <v/>
      </c>
      <c r="W600" s="109"/>
      <c r="X600" s="109"/>
      <c r="Y600" s="109"/>
      <c r="Z600" s="109"/>
      <c r="AA600" s="109"/>
      <c r="AB600" s="109"/>
      <c r="AC600" s="109"/>
      <c r="AD600" s="109"/>
      <c r="AG600" s="110">
        <f t="shared" si="77"/>
        <v>8</v>
      </c>
      <c r="AH600" s="110">
        <f t="shared" si="78"/>
        <v>8</v>
      </c>
      <c r="AI600" s="110">
        <f t="shared" si="79"/>
        <v>0</v>
      </c>
      <c r="AJ600" s="110">
        <f t="shared" si="80"/>
        <v>0</v>
      </c>
      <c r="AK600" s="110">
        <f t="shared" si="81"/>
        <v>0</v>
      </c>
      <c r="AL600" s="110">
        <f t="shared" si="82"/>
        <v>0</v>
      </c>
    </row>
    <row r="601" spans="1:38">
      <c r="A601" s="12"/>
      <c r="B601" s="12"/>
      <c r="C601" s="121" t="s">
        <v>74</v>
      </c>
      <c r="D601" s="301" t="str">
        <f t="shared" si="74"/>
        <v/>
      </c>
      <c r="E601" s="302"/>
      <c r="F601" s="302"/>
      <c r="G601" s="302"/>
      <c r="H601" s="302"/>
      <c r="I601" s="302"/>
      <c r="J601" s="302"/>
      <c r="K601" s="302"/>
      <c r="L601" s="303"/>
      <c r="M601" s="91" t="str">
        <f t="shared" si="75"/>
        <v/>
      </c>
      <c r="N601" s="109"/>
      <c r="O601" s="109"/>
      <c r="P601" s="109"/>
      <c r="Q601" s="109"/>
      <c r="R601" s="109"/>
      <c r="S601" s="109"/>
      <c r="T601" s="109"/>
      <c r="U601" s="109"/>
      <c r="V601" s="91" t="str">
        <f t="shared" si="76"/>
        <v/>
      </c>
      <c r="W601" s="109"/>
      <c r="X601" s="109"/>
      <c r="Y601" s="109"/>
      <c r="Z601" s="109"/>
      <c r="AA601" s="109"/>
      <c r="AB601" s="109"/>
      <c r="AC601" s="109"/>
      <c r="AD601" s="109"/>
      <c r="AG601" s="110">
        <f t="shared" si="77"/>
        <v>8</v>
      </c>
      <c r="AH601" s="110">
        <f t="shared" si="78"/>
        <v>8</v>
      </c>
      <c r="AI601" s="110">
        <f t="shared" si="79"/>
        <v>0</v>
      </c>
      <c r="AJ601" s="110">
        <f t="shared" si="80"/>
        <v>0</v>
      </c>
      <c r="AK601" s="110">
        <f t="shared" si="81"/>
        <v>0</v>
      </c>
      <c r="AL601" s="110">
        <f t="shared" si="82"/>
        <v>0</v>
      </c>
    </row>
    <row r="602" spans="1:38">
      <c r="A602" s="12"/>
      <c r="B602" s="12"/>
      <c r="C602" s="121" t="s">
        <v>75</v>
      </c>
      <c r="D602" s="301" t="str">
        <f t="shared" si="74"/>
        <v/>
      </c>
      <c r="E602" s="302"/>
      <c r="F602" s="302"/>
      <c r="G602" s="302"/>
      <c r="H602" s="302"/>
      <c r="I602" s="302"/>
      <c r="J602" s="302"/>
      <c r="K602" s="302"/>
      <c r="L602" s="303"/>
      <c r="M602" s="91" t="str">
        <f t="shared" si="75"/>
        <v/>
      </c>
      <c r="N602" s="109"/>
      <c r="O602" s="109"/>
      <c r="P602" s="109"/>
      <c r="Q602" s="109"/>
      <c r="R602" s="109"/>
      <c r="S602" s="109"/>
      <c r="T602" s="109"/>
      <c r="U602" s="109"/>
      <c r="V602" s="91" t="str">
        <f t="shared" si="76"/>
        <v/>
      </c>
      <c r="W602" s="109"/>
      <c r="X602" s="109"/>
      <c r="Y602" s="109"/>
      <c r="Z602" s="109"/>
      <c r="AA602" s="109"/>
      <c r="AB602" s="109"/>
      <c r="AC602" s="109"/>
      <c r="AD602" s="109"/>
      <c r="AG602" s="110">
        <f t="shared" si="77"/>
        <v>8</v>
      </c>
      <c r="AH602" s="110">
        <f t="shared" si="78"/>
        <v>8</v>
      </c>
      <c r="AI602" s="110">
        <f t="shared" si="79"/>
        <v>0</v>
      </c>
      <c r="AJ602" s="110">
        <f t="shared" si="80"/>
        <v>0</v>
      </c>
      <c r="AK602" s="110">
        <f t="shared" si="81"/>
        <v>0</v>
      </c>
      <c r="AL602" s="110">
        <f t="shared" si="82"/>
        <v>0</v>
      </c>
    </row>
    <row r="603" spans="1:38">
      <c r="A603" s="12"/>
      <c r="B603" s="12"/>
      <c r="C603" s="121" t="s">
        <v>76</v>
      </c>
      <c r="D603" s="301" t="str">
        <f t="shared" si="74"/>
        <v/>
      </c>
      <c r="E603" s="302"/>
      <c r="F603" s="302"/>
      <c r="G603" s="302"/>
      <c r="H603" s="302"/>
      <c r="I603" s="302"/>
      <c r="J603" s="302"/>
      <c r="K603" s="302"/>
      <c r="L603" s="303"/>
      <c r="M603" s="91" t="str">
        <f t="shared" si="75"/>
        <v/>
      </c>
      <c r="N603" s="109"/>
      <c r="O603" s="109"/>
      <c r="P603" s="109"/>
      <c r="Q603" s="109"/>
      <c r="R603" s="109"/>
      <c r="S603" s="109"/>
      <c r="T603" s="109"/>
      <c r="U603" s="109"/>
      <c r="V603" s="91" t="str">
        <f t="shared" si="76"/>
        <v/>
      </c>
      <c r="W603" s="109"/>
      <c r="X603" s="109"/>
      <c r="Y603" s="109"/>
      <c r="Z603" s="109"/>
      <c r="AA603" s="109"/>
      <c r="AB603" s="109"/>
      <c r="AC603" s="109"/>
      <c r="AD603" s="109"/>
      <c r="AG603" s="110">
        <f t="shared" si="77"/>
        <v>8</v>
      </c>
      <c r="AH603" s="110">
        <f t="shared" si="78"/>
        <v>8</v>
      </c>
      <c r="AI603" s="110">
        <f t="shared" si="79"/>
        <v>0</v>
      </c>
      <c r="AJ603" s="110">
        <f t="shared" si="80"/>
        <v>0</v>
      </c>
      <c r="AK603" s="110">
        <f t="shared" si="81"/>
        <v>0</v>
      </c>
      <c r="AL603" s="110">
        <f t="shared" si="82"/>
        <v>0</v>
      </c>
    </row>
    <row r="604" spans="1:38">
      <c r="A604" s="12"/>
      <c r="B604" s="12"/>
      <c r="C604" s="121" t="s">
        <v>77</v>
      </c>
      <c r="D604" s="301" t="str">
        <f t="shared" si="74"/>
        <v/>
      </c>
      <c r="E604" s="302"/>
      <c r="F604" s="302"/>
      <c r="G604" s="302"/>
      <c r="H604" s="302"/>
      <c r="I604" s="302"/>
      <c r="J604" s="302"/>
      <c r="K604" s="302"/>
      <c r="L604" s="303"/>
      <c r="M604" s="91" t="str">
        <f t="shared" si="75"/>
        <v/>
      </c>
      <c r="N604" s="109"/>
      <c r="O604" s="109"/>
      <c r="P604" s="109"/>
      <c r="Q604" s="109"/>
      <c r="R604" s="109"/>
      <c r="S604" s="109"/>
      <c r="T604" s="109"/>
      <c r="U604" s="109"/>
      <c r="V604" s="91" t="str">
        <f t="shared" si="76"/>
        <v/>
      </c>
      <c r="W604" s="109"/>
      <c r="X604" s="109"/>
      <c r="Y604" s="109"/>
      <c r="Z604" s="109"/>
      <c r="AA604" s="109"/>
      <c r="AB604" s="109"/>
      <c r="AC604" s="109"/>
      <c r="AD604" s="109"/>
      <c r="AG604" s="110">
        <f t="shared" si="77"/>
        <v>8</v>
      </c>
      <c r="AH604" s="110">
        <f t="shared" si="78"/>
        <v>8</v>
      </c>
      <c r="AI604" s="110">
        <f t="shared" si="79"/>
        <v>0</v>
      </c>
      <c r="AJ604" s="110">
        <f t="shared" si="80"/>
        <v>0</v>
      </c>
      <c r="AK604" s="110">
        <f t="shared" si="81"/>
        <v>0</v>
      </c>
      <c r="AL604" s="110">
        <f t="shared" si="82"/>
        <v>0</v>
      </c>
    </row>
    <row r="605" spans="1:38">
      <c r="A605" s="12"/>
      <c r="B605" s="12"/>
      <c r="C605" s="121" t="s">
        <v>78</v>
      </c>
      <c r="D605" s="301" t="str">
        <f t="shared" si="74"/>
        <v/>
      </c>
      <c r="E605" s="302"/>
      <c r="F605" s="302"/>
      <c r="G605" s="302"/>
      <c r="H605" s="302"/>
      <c r="I605" s="302"/>
      <c r="J605" s="302"/>
      <c r="K605" s="302"/>
      <c r="L605" s="303"/>
      <c r="M605" s="91" t="str">
        <f t="shared" si="75"/>
        <v/>
      </c>
      <c r="N605" s="109"/>
      <c r="O605" s="109"/>
      <c r="P605" s="109"/>
      <c r="Q605" s="109"/>
      <c r="R605" s="109"/>
      <c r="S605" s="109"/>
      <c r="T605" s="109"/>
      <c r="U605" s="109"/>
      <c r="V605" s="91" t="str">
        <f t="shared" si="76"/>
        <v/>
      </c>
      <c r="W605" s="109"/>
      <c r="X605" s="109"/>
      <c r="Y605" s="109"/>
      <c r="Z605" s="109"/>
      <c r="AA605" s="109"/>
      <c r="AB605" s="109"/>
      <c r="AC605" s="109"/>
      <c r="AD605" s="109"/>
      <c r="AG605" s="110">
        <f t="shared" si="77"/>
        <v>8</v>
      </c>
      <c r="AH605" s="110">
        <f t="shared" si="78"/>
        <v>8</v>
      </c>
      <c r="AI605" s="110">
        <f t="shared" si="79"/>
        <v>0</v>
      </c>
      <c r="AJ605" s="110">
        <f t="shared" si="80"/>
        <v>0</v>
      </c>
      <c r="AK605" s="110">
        <f t="shared" si="81"/>
        <v>0</v>
      </c>
      <c r="AL605" s="110">
        <f t="shared" si="82"/>
        <v>0</v>
      </c>
    </row>
    <row r="606" spans="1:38">
      <c r="A606" s="12"/>
      <c r="B606" s="12"/>
      <c r="C606" s="121" t="s">
        <v>79</v>
      </c>
      <c r="D606" s="301" t="str">
        <f t="shared" si="74"/>
        <v/>
      </c>
      <c r="E606" s="302"/>
      <c r="F606" s="302"/>
      <c r="G606" s="302"/>
      <c r="H606" s="302"/>
      <c r="I606" s="302"/>
      <c r="J606" s="302"/>
      <c r="K606" s="302"/>
      <c r="L606" s="303"/>
      <c r="M606" s="91" t="str">
        <f t="shared" si="75"/>
        <v/>
      </c>
      <c r="N606" s="109"/>
      <c r="O606" s="109"/>
      <c r="P606" s="109"/>
      <c r="Q606" s="109"/>
      <c r="R606" s="109"/>
      <c r="S606" s="109"/>
      <c r="T606" s="109"/>
      <c r="U606" s="109"/>
      <c r="V606" s="91" t="str">
        <f t="shared" si="76"/>
        <v/>
      </c>
      <c r="W606" s="109"/>
      <c r="X606" s="109"/>
      <c r="Y606" s="109"/>
      <c r="Z606" s="109"/>
      <c r="AA606" s="109"/>
      <c r="AB606" s="109"/>
      <c r="AC606" s="109"/>
      <c r="AD606" s="109"/>
      <c r="AG606" s="110">
        <f t="shared" si="77"/>
        <v>8</v>
      </c>
      <c r="AH606" s="110">
        <f t="shared" si="78"/>
        <v>8</v>
      </c>
      <c r="AI606" s="110">
        <f t="shared" si="79"/>
        <v>0</v>
      </c>
      <c r="AJ606" s="110">
        <f t="shared" si="80"/>
        <v>0</v>
      </c>
      <c r="AK606" s="110">
        <f t="shared" si="81"/>
        <v>0</v>
      </c>
      <c r="AL606" s="110">
        <f t="shared" si="82"/>
        <v>0</v>
      </c>
    </row>
    <row r="607" spans="1:38">
      <c r="A607" s="12"/>
      <c r="B607" s="12"/>
      <c r="C607" s="121" t="s">
        <v>80</v>
      </c>
      <c r="D607" s="301" t="str">
        <f t="shared" si="74"/>
        <v/>
      </c>
      <c r="E607" s="302"/>
      <c r="F607" s="302"/>
      <c r="G607" s="302"/>
      <c r="H607" s="302"/>
      <c r="I607" s="302"/>
      <c r="J607" s="302"/>
      <c r="K607" s="302"/>
      <c r="L607" s="303"/>
      <c r="M607" s="91" t="str">
        <f t="shared" si="75"/>
        <v/>
      </c>
      <c r="N607" s="109"/>
      <c r="O607" s="109"/>
      <c r="P607" s="109"/>
      <c r="Q607" s="109"/>
      <c r="R607" s="109"/>
      <c r="S607" s="109"/>
      <c r="T607" s="109"/>
      <c r="U607" s="109"/>
      <c r="V607" s="91" t="str">
        <f t="shared" si="76"/>
        <v/>
      </c>
      <c r="W607" s="109"/>
      <c r="X607" s="109"/>
      <c r="Y607" s="109"/>
      <c r="Z607" s="109"/>
      <c r="AA607" s="109"/>
      <c r="AB607" s="109"/>
      <c r="AC607" s="109"/>
      <c r="AD607" s="109"/>
      <c r="AG607" s="110">
        <f t="shared" si="77"/>
        <v>8</v>
      </c>
      <c r="AH607" s="110">
        <f t="shared" si="78"/>
        <v>8</v>
      </c>
      <c r="AI607" s="110">
        <f t="shared" si="79"/>
        <v>0</v>
      </c>
      <c r="AJ607" s="110">
        <f t="shared" si="80"/>
        <v>0</v>
      </c>
      <c r="AK607" s="110">
        <f t="shared" si="81"/>
        <v>0</v>
      </c>
      <c r="AL607" s="110">
        <f t="shared" si="82"/>
        <v>0</v>
      </c>
    </row>
    <row r="608" spans="1:38">
      <c r="A608" s="12"/>
      <c r="B608" s="12"/>
      <c r="C608" s="121" t="s">
        <v>81</v>
      </c>
      <c r="D608" s="301" t="str">
        <f t="shared" si="74"/>
        <v/>
      </c>
      <c r="E608" s="302"/>
      <c r="F608" s="302"/>
      <c r="G608" s="302"/>
      <c r="H608" s="302"/>
      <c r="I608" s="302"/>
      <c r="J608" s="302"/>
      <c r="K608" s="302"/>
      <c r="L608" s="303"/>
      <c r="M608" s="91" t="str">
        <f t="shared" si="75"/>
        <v/>
      </c>
      <c r="N608" s="109"/>
      <c r="O608" s="109"/>
      <c r="P608" s="109"/>
      <c r="Q608" s="109"/>
      <c r="R608" s="109"/>
      <c r="S608" s="109"/>
      <c r="T608" s="109"/>
      <c r="U608" s="109"/>
      <c r="V608" s="91" t="str">
        <f t="shared" si="76"/>
        <v/>
      </c>
      <c r="W608" s="109"/>
      <c r="X608" s="109"/>
      <c r="Y608" s="109"/>
      <c r="Z608" s="109"/>
      <c r="AA608" s="109"/>
      <c r="AB608" s="109"/>
      <c r="AC608" s="109"/>
      <c r="AD608" s="109"/>
      <c r="AG608" s="110">
        <f t="shared" si="77"/>
        <v>8</v>
      </c>
      <c r="AH608" s="110">
        <f t="shared" si="78"/>
        <v>8</v>
      </c>
      <c r="AI608" s="110">
        <f t="shared" si="79"/>
        <v>0</v>
      </c>
      <c r="AJ608" s="110">
        <f t="shared" si="80"/>
        <v>0</v>
      </c>
      <c r="AK608" s="110">
        <f t="shared" si="81"/>
        <v>0</v>
      </c>
      <c r="AL608" s="110">
        <f t="shared" si="82"/>
        <v>0</v>
      </c>
    </row>
    <row r="609" spans="1:38">
      <c r="A609" s="12"/>
      <c r="B609" s="12"/>
      <c r="C609" s="121" t="s">
        <v>82</v>
      </c>
      <c r="D609" s="301" t="str">
        <f t="shared" si="74"/>
        <v/>
      </c>
      <c r="E609" s="302"/>
      <c r="F609" s="302"/>
      <c r="G609" s="302"/>
      <c r="H609" s="302"/>
      <c r="I609" s="302"/>
      <c r="J609" s="302"/>
      <c r="K609" s="302"/>
      <c r="L609" s="303"/>
      <c r="M609" s="91" t="str">
        <f t="shared" si="75"/>
        <v/>
      </c>
      <c r="N609" s="109"/>
      <c r="O609" s="109"/>
      <c r="P609" s="109"/>
      <c r="Q609" s="109"/>
      <c r="R609" s="109"/>
      <c r="S609" s="109"/>
      <c r="T609" s="109"/>
      <c r="U609" s="109"/>
      <c r="V609" s="91" t="str">
        <f t="shared" si="76"/>
        <v/>
      </c>
      <c r="W609" s="109"/>
      <c r="X609" s="109"/>
      <c r="Y609" s="109"/>
      <c r="Z609" s="109"/>
      <c r="AA609" s="109"/>
      <c r="AB609" s="109"/>
      <c r="AC609" s="109"/>
      <c r="AD609" s="109"/>
      <c r="AG609" s="110">
        <f t="shared" si="77"/>
        <v>8</v>
      </c>
      <c r="AH609" s="110">
        <f t="shared" si="78"/>
        <v>8</v>
      </c>
      <c r="AI609" s="110">
        <f t="shared" si="79"/>
        <v>0</v>
      </c>
      <c r="AJ609" s="110">
        <f t="shared" si="80"/>
        <v>0</v>
      </c>
      <c r="AK609" s="110">
        <f t="shared" si="81"/>
        <v>0</v>
      </c>
      <c r="AL609" s="110">
        <f t="shared" si="82"/>
        <v>0</v>
      </c>
    </row>
    <row r="610" spans="1:38">
      <c r="A610" s="12"/>
      <c r="B610" s="12"/>
      <c r="C610" s="121" t="s">
        <v>83</v>
      </c>
      <c r="D610" s="301" t="str">
        <f t="shared" si="74"/>
        <v/>
      </c>
      <c r="E610" s="302"/>
      <c r="F610" s="302"/>
      <c r="G610" s="302"/>
      <c r="H610" s="302"/>
      <c r="I610" s="302"/>
      <c r="J610" s="302"/>
      <c r="K610" s="302"/>
      <c r="L610" s="303"/>
      <c r="M610" s="91" t="str">
        <f t="shared" si="75"/>
        <v/>
      </c>
      <c r="N610" s="109"/>
      <c r="O610" s="109"/>
      <c r="P610" s="109"/>
      <c r="Q610" s="109"/>
      <c r="R610" s="109"/>
      <c r="S610" s="109"/>
      <c r="T610" s="109"/>
      <c r="U610" s="109"/>
      <c r="V610" s="91" t="str">
        <f t="shared" si="76"/>
        <v/>
      </c>
      <c r="W610" s="109"/>
      <c r="X610" s="109"/>
      <c r="Y610" s="109"/>
      <c r="Z610" s="109"/>
      <c r="AA610" s="109"/>
      <c r="AB610" s="109"/>
      <c r="AC610" s="109"/>
      <c r="AD610" s="109"/>
      <c r="AG610" s="110">
        <f t="shared" si="77"/>
        <v>8</v>
      </c>
      <c r="AH610" s="110">
        <f t="shared" si="78"/>
        <v>8</v>
      </c>
      <c r="AI610" s="110">
        <f t="shared" si="79"/>
        <v>0</v>
      </c>
      <c r="AJ610" s="110">
        <f t="shared" si="80"/>
        <v>0</v>
      </c>
      <c r="AK610" s="110">
        <f t="shared" si="81"/>
        <v>0</v>
      </c>
      <c r="AL610" s="110">
        <f t="shared" si="82"/>
        <v>0</v>
      </c>
    </row>
    <row r="611" spans="1:38">
      <c r="A611" s="12"/>
      <c r="B611" s="12"/>
      <c r="C611" s="121" t="s">
        <v>84</v>
      </c>
      <c r="D611" s="301" t="str">
        <f t="shared" si="74"/>
        <v/>
      </c>
      <c r="E611" s="302"/>
      <c r="F611" s="302"/>
      <c r="G611" s="302"/>
      <c r="H611" s="302"/>
      <c r="I611" s="302"/>
      <c r="J611" s="302"/>
      <c r="K611" s="302"/>
      <c r="L611" s="303"/>
      <c r="M611" s="91" t="str">
        <f t="shared" si="75"/>
        <v/>
      </c>
      <c r="N611" s="109"/>
      <c r="O611" s="109"/>
      <c r="P611" s="109"/>
      <c r="Q611" s="109"/>
      <c r="R611" s="109"/>
      <c r="S611" s="109"/>
      <c r="T611" s="109"/>
      <c r="U611" s="109"/>
      <c r="V611" s="91" t="str">
        <f t="shared" si="76"/>
        <v/>
      </c>
      <c r="W611" s="109"/>
      <c r="X611" s="109"/>
      <c r="Y611" s="109"/>
      <c r="Z611" s="109"/>
      <c r="AA611" s="109"/>
      <c r="AB611" s="109"/>
      <c r="AC611" s="109"/>
      <c r="AD611" s="109"/>
      <c r="AG611" s="110">
        <f t="shared" si="77"/>
        <v>8</v>
      </c>
      <c r="AH611" s="110">
        <f t="shared" si="78"/>
        <v>8</v>
      </c>
      <c r="AI611" s="110">
        <f t="shared" si="79"/>
        <v>0</v>
      </c>
      <c r="AJ611" s="110">
        <f t="shared" si="80"/>
        <v>0</v>
      </c>
      <c r="AK611" s="110">
        <f t="shared" si="81"/>
        <v>0</v>
      </c>
      <c r="AL611" s="110">
        <f t="shared" si="82"/>
        <v>0</v>
      </c>
    </row>
    <row r="612" spans="1:38">
      <c r="A612" s="12"/>
      <c r="B612" s="12"/>
      <c r="C612" s="121" t="s">
        <v>85</v>
      </c>
      <c r="D612" s="301" t="str">
        <f t="shared" si="74"/>
        <v/>
      </c>
      <c r="E612" s="302"/>
      <c r="F612" s="302"/>
      <c r="G612" s="302"/>
      <c r="H612" s="302"/>
      <c r="I612" s="302"/>
      <c r="J612" s="302"/>
      <c r="K612" s="302"/>
      <c r="L612" s="303"/>
      <c r="M612" s="91" t="str">
        <f t="shared" si="75"/>
        <v/>
      </c>
      <c r="N612" s="109"/>
      <c r="O612" s="109"/>
      <c r="P612" s="109"/>
      <c r="Q612" s="109"/>
      <c r="R612" s="109"/>
      <c r="S612" s="109"/>
      <c r="T612" s="109"/>
      <c r="U612" s="109"/>
      <c r="V612" s="91" t="str">
        <f t="shared" si="76"/>
        <v/>
      </c>
      <c r="W612" s="109"/>
      <c r="X612" s="109"/>
      <c r="Y612" s="109"/>
      <c r="Z612" s="109"/>
      <c r="AA612" s="109"/>
      <c r="AB612" s="109"/>
      <c r="AC612" s="109"/>
      <c r="AD612" s="109"/>
      <c r="AG612" s="110">
        <f t="shared" si="77"/>
        <v>8</v>
      </c>
      <c r="AH612" s="110">
        <f t="shared" si="78"/>
        <v>8</v>
      </c>
      <c r="AI612" s="110">
        <f t="shared" si="79"/>
        <v>0</v>
      </c>
      <c r="AJ612" s="110">
        <f t="shared" si="80"/>
        <v>0</v>
      </c>
      <c r="AK612" s="110">
        <f t="shared" si="81"/>
        <v>0</v>
      </c>
      <c r="AL612" s="110">
        <f t="shared" si="82"/>
        <v>0</v>
      </c>
    </row>
    <row r="613" spans="1:38">
      <c r="A613" s="12"/>
      <c r="B613" s="12"/>
      <c r="C613" s="121" t="s">
        <v>86</v>
      </c>
      <c r="D613" s="301" t="str">
        <f t="shared" si="74"/>
        <v/>
      </c>
      <c r="E613" s="302"/>
      <c r="F613" s="302"/>
      <c r="G613" s="302"/>
      <c r="H613" s="302"/>
      <c r="I613" s="302"/>
      <c r="J613" s="302"/>
      <c r="K613" s="302"/>
      <c r="L613" s="303"/>
      <c r="M613" s="91" t="str">
        <f t="shared" si="75"/>
        <v/>
      </c>
      <c r="N613" s="109"/>
      <c r="O613" s="109"/>
      <c r="P613" s="109"/>
      <c r="Q613" s="109"/>
      <c r="R613" s="109"/>
      <c r="S613" s="109"/>
      <c r="T613" s="109"/>
      <c r="U613" s="109"/>
      <c r="V613" s="91" t="str">
        <f t="shared" si="76"/>
        <v/>
      </c>
      <c r="W613" s="109"/>
      <c r="X613" s="109"/>
      <c r="Y613" s="109"/>
      <c r="Z613" s="109"/>
      <c r="AA613" s="109"/>
      <c r="AB613" s="109"/>
      <c r="AC613" s="109"/>
      <c r="AD613" s="109"/>
      <c r="AG613" s="110">
        <f t="shared" si="77"/>
        <v>8</v>
      </c>
      <c r="AH613" s="110">
        <f t="shared" si="78"/>
        <v>8</v>
      </c>
      <c r="AI613" s="110">
        <f t="shared" si="79"/>
        <v>0</v>
      </c>
      <c r="AJ613" s="110">
        <f t="shared" si="80"/>
        <v>0</v>
      </c>
      <c r="AK613" s="110">
        <f t="shared" si="81"/>
        <v>0</v>
      </c>
      <c r="AL613" s="110">
        <f t="shared" si="82"/>
        <v>0</v>
      </c>
    </row>
    <row r="614" spans="1:38">
      <c r="A614" s="12"/>
      <c r="B614" s="12"/>
      <c r="C614" s="121" t="s">
        <v>87</v>
      </c>
      <c r="D614" s="301" t="str">
        <f t="shared" si="74"/>
        <v/>
      </c>
      <c r="E614" s="302"/>
      <c r="F614" s="302"/>
      <c r="G614" s="302"/>
      <c r="H614" s="302"/>
      <c r="I614" s="302"/>
      <c r="J614" s="302"/>
      <c r="K614" s="302"/>
      <c r="L614" s="303"/>
      <c r="M614" s="91" t="str">
        <f t="shared" si="75"/>
        <v/>
      </c>
      <c r="N614" s="109"/>
      <c r="O614" s="109"/>
      <c r="P614" s="109"/>
      <c r="Q614" s="109"/>
      <c r="R614" s="109"/>
      <c r="S614" s="109"/>
      <c r="T614" s="109"/>
      <c r="U614" s="109"/>
      <c r="V614" s="91" t="str">
        <f t="shared" si="76"/>
        <v/>
      </c>
      <c r="W614" s="109"/>
      <c r="X614" s="109"/>
      <c r="Y614" s="109"/>
      <c r="Z614" s="109"/>
      <c r="AA614" s="109"/>
      <c r="AB614" s="109"/>
      <c r="AC614" s="109"/>
      <c r="AD614" s="109"/>
      <c r="AG614" s="110">
        <f t="shared" si="77"/>
        <v>8</v>
      </c>
      <c r="AH614" s="110">
        <f t="shared" si="78"/>
        <v>8</v>
      </c>
      <c r="AI614" s="110">
        <f t="shared" si="79"/>
        <v>0</v>
      </c>
      <c r="AJ614" s="110">
        <f t="shared" si="80"/>
        <v>0</v>
      </c>
      <c r="AK614" s="110">
        <f t="shared" si="81"/>
        <v>0</v>
      </c>
      <c r="AL614" s="110">
        <f t="shared" si="82"/>
        <v>0</v>
      </c>
    </row>
    <row r="615" spans="1:38">
      <c r="A615" s="12"/>
      <c r="B615" s="12"/>
      <c r="C615" s="121" t="s">
        <v>88</v>
      </c>
      <c r="D615" s="301" t="str">
        <f t="shared" si="74"/>
        <v/>
      </c>
      <c r="E615" s="302"/>
      <c r="F615" s="302"/>
      <c r="G615" s="302"/>
      <c r="H615" s="302"/>
      <c r="I615" s="302"/>
      <c r="J615" s="302"/>
      <c r="K615" s="302"/>
      <c r="L615" s="303"/>
      <c r="M615" s="91" t="str">
        <f t="shared" si="75"/>
        <v/>
      </c>
      <c r="N615" s="109"/>
      <c r="O615" s="109"/>
      <c r="P615" s="109"/>
      <c r="Q615" s="109"/>
      <c r="R615" s="109"/>
      <c r="S615" s="109"/>
      <c r="T615" s="109"/>
      <c r="U615" s="109"/>
      <c r="V615" s="91" t="str">
        <f t="shared" si="76"/>
        <v/>
      </c>
      <c r="W615" s="109"/>
      <c r="X615" s="109"/>
      <c r="Y615" s="109"/>
      <c r="Z615" s="109"/>
      <c r="AA615" s="109"/>
      <c r="AB615" s="109"/>
      <c r="AC615" s="109"/>
      <c r="AD615" s="109"/>
      <c r="AG615" s="110">
        <f t="shared" si="77"/>
        <v>8</v>
      </c>
      <c r="AH615" s="110">
        <f t="shared" si="78"/>
        <v>8</v>
      </c>
      <c r="AI615" s="110">
        <f t="shared" si="79"/>
        <v>0</v>
      </c>
      <c r="AJ615" s="110">
        <f t="shared" si="80"/>
        <v>0</v>
      </c>
      <c r="AK615" s="110">
        <f t="shared" si="81"/>
        <v>0</v>
      </c>
      <c r="AL615" s="110">
        <f t="shared" si="82"/>
        <v>0</v>
      </c>
    </row>
    <row r="616" spans="1:38">
      <c r="A616" s="12"/>
      <c r="B616" s="12"/>
      <c r="C616" s="121" t="s">
        <v>89</v>
      </c>
      <c r="D616" s="301" t="str">
        <f t="shared" si="74"/>
        <v/>
      </c>
      <c r="E616" s="302"/>
      <c r="F616" s="302"/>
      <c r="G616" s="302"/>
      <c r="H616" s="302"/>
      <c r="I616" s="302"/>
      <c r="J616" s="302"/>
      <c r="K616" s="302"/>
      <c r="L616" s="303"/>
      <c r="M616" s="91" t="str">
        <f t="shared" si="75"/>
        <v/>
      </c>
      <c r="N616" s="109"/>
      <c r="O616" s="109"/>
      <c r="P616" s="109"/>
      <c r="Q616" s="109"/>
      <c r="R616" s="109"/>
      <c r="S616" s="109"/>
      <c r="T616" s="109"/>
      <c r="U616" s="109"/>
      <c r="V616" s="91" t="str">
        <f t="shared" si="76"/>
        <v/>
      </c>
      <c r="W616" s="109"/>
      <c r="X616" s="109"/>
      <c r="Y616" s="109"/>
      <c r="Z616" s="109"/>
      <c r="AA616" s="109"/>
      <c r="AB616" s="109"/>
      <c r="AC616" s="109"/>
      <c r="AD616" s="109"/>
      <c r="AG616" s="110">
        <f t="shared" si="77"/>
        <v>8</v>
      </c>
      <c r="AH616" s="110">
        <f t="shared" si="78"/>
        <v>8</v>
      </c>
      <c r="AI616" s="110">
        <f t="shared" si="79"/>
        <v>0</v>
      </c>
      <c r="AJ616" s="110">
        <f t="shared" si="80"/>
        <v>0</v>
      </c>
      <c r="AK616" s="110">
        <f t="shared" si="81"/>
        <v>0</v>
      </c>
      <c r="AL616" s="110">
        <f t="shared" si="82"/>
        <v>0</v>
      </c>
    </row>
    <row r="617" spans="1:38">
      <c r="A617" s="12"/>
      <c r="B617" s="12"/>
      <c r="C617" s="121" t="s">
        <v>90</v>
      </c>
      <c r="D617" s="301" t="str">
        <f t="shared" si="74"/>
        <v/>
      </c>
      <c r="E617" s="302"/>
      <c r="F617" s="302"/>
      <c r="G617" s="302"/>
      <c r="H617" s="302"/>
      <c r="I617" s="302"/>
      <c r="J617" s="302"/>
      <c r="K617" s="302"/>
      <c r="L617" s="303"/>
      <c r="M617" s="91" t="str">
        <f t="shared" si="75"/>
        <v/>
      </c>
      <c r="N617" s="109"/>
      <c r="O617" s="109"/>
      <c r="P617" s="109"/>
      <c r="Q617" s="109"/>
      <c r="R617" s="109"/>
      <c r="S617" s="109"/>
      <c r="T617" s="109"/>
      <c r="U617" s="109"/>
      <c r="V617" s="91" t="str">
        <f t="shared" si="76"/>
        <v/>
      </c>
      <c r="W617" s="109"/>
      <c r="X617" s="109"/>
      <c r="Y617" s="109"/>
      <c r="Z617" s="109"/>
      <c r="AA617" s="109"/>
      <c r="AB617" s="109"/>
      <c r="AC617" s="109"/>
      <c r="AD617" s="109"/>
      <c r="AG617" s="110">
        <f t="shared" si="77"/>
        <v>8</v>
      </c>
      <c r="AH617" s="110">
        <f t="shared" si="78"/>
        <v>8</v>
      </c>
      <c r="AI617" s="110">
        <f t="shared" si="79"/>
        <v>0</v>
      </c>
      <c r="AJ617" s="110">
        <f t="shared" si="80"/>
        <v>0</v>
      </c>
      <c r="AK617" s="110">
        <f t="shared" si="81"/>
        <v>0</v>
      </c>
      <c r="AL617" s="110">
        <f t="shared" si="82"/>
        <v>0</v>
      </c>
    </row>
    <row r="618" spans="1:38">
      <c r="A618" s="12"/>
      <c r="B618" s="12"/>
      <c r="C618" s="121" t="s">
        <v>91</v>
      </c>
      <c r="D618" s="301" t="str">
        <f t="shared" si="74"/>
        <v/>
      </c>
      <c r="E618" s="302"/>
      <c r="F618" s="302"/>
      <c r="G618" s="302"/>
      <c r="H618" s="302"/>
      <c r="I618" s="302"/>
      <c r="J618" s="302"/>
      <c r="K618" s="302"/>
      <c r="L618" s="303"/>
      <c r="M618" s="91" t="str">
        <f t="shared" si="75"/>
        <v/>
      </c>
      <c r="N618" s="109"/>
      <c r="O618" s="109"/>
      <c r="P618" s="109"/>
      <c r="Q618" s="109"/>
      <c r="R618" s="109"/>
      <c r="S618" s="109"/>
      <c r="T618" s="109"/>
      <c r="U618" s="109"/>
      <c r="V618" s="91" t="str">
        <f t="shared" si="76"/>
        <v/>
      </c>
      <c r="W618" s="109"/>
      <c r="X618" s="109"/>
      <c r="Y618" s="109"/>
      <c r="Z618" s="109"/>
      <c r="AA618" s="109"/>
      <c r="AB618" s="109"/>
      <c r="AC618" s="109"/>
      <c r="AD618" s="109"/>
      <c r="AG618" s="110">
        <f t="shared" si="77"/>
        <v>8</v>
      </c>
      <c r="AH618" s="110">
        <f t="shared" si="78"/>
        <v>8</v>
      </c>
      <c r="AI618" s="110">
        <f t="shared" si="79"/>
        <v>0</v>
      </c>
      <c r="AJ618" s="110">
        <f t="shared" si="80"/>
        <v>0</v>
      </c>
      <c r="AK618" s="110">
        <f t="shared" si="81"/>
        <v>0</v>
      </c>
      <c r="AL618" s="110">
        <f t="shared" si="82"/>
        <v>0</v>
      </c>
    </row>
    <row r="619" spans="1:38">
      <c r="A619" s="12"/>
      <c r="B619" s="12"/>
      <c r="C619" s="121" t="s">
        <v>92</v>
      </c>
      <c r="D619" s="301" t="str">
        <f t="shared" si="74"/>
        <v/>
      </c>
      <c r="E619" s="302"/>
      <c r="F619" s="302"/>
      <c r="G619" s="302"/>
      <c r="H619" s="302"/>
      <c r="I619" s="302"/>
      <c r="J619" s="302"/>
      <c r="K619" s="302"/>
      <c r="L619" s="303"/>
      <c r="M619" s="91" t="str">
        <f t="shared" si="75"/>
        <v/>
      </c>
      <c r="N619" s="109"/>
      <c r="O619" s="109"/>
      <c r="P619" s="109"/>
      <c r="Q619" s="109"/>
      <c r="R619" s="109"/>
      <c r="S619" s="109"/>
      <c r="T619" s="109"/>
      <c r="U619" s="109"/>
      <c r="V619" s="91" t="str">
        <f t="shared" si="76"/>
        <v/>
      </c>
      <c r="W619" s="109"/>
      <c r="X619" s="109"/>
      <c r="Y619" s="109"/>
      <c r="Z619" s="109"/>
      <c r="AA619" s="109"/>
      <c r="AB619" s="109"/>
      <c r="AC619" s="109"/>
      <c r="AD619" s="109"/>
      <c r="AG619" s="110">
        <f t="shared" si="77"/>
        <v>8</v>
      </c>
      <c r="AH619" s="110">
        <f t="shared" si="78"/>
        <v>8</v>
      </c>
      <c r="AI619" s="110">
        <f t="shared" si="79"/>
        <v>0</v>
      </c>
      <c r="AJ619" s="110">
        <f t="shared" si="80"/>
        <v>0</v>
      </c>
      <c r="AK619" s="110">
        <f t="shared" si="81"/>
        <v>0</v>
      </c>
      <c r="AL619" s="110">
        <f t="shared" si="82"/>
        <v>0</v>
      </c>
    </row>
    <row r="620" spans="1:38">
      <c r="A620" s="12"/>
      <c r="B620" s="12"/>
      <c r="C620" s="121" t="s">
        <v>93</v>
      </c>
      <c r="D620" s="301" t="str">
        <f t="shared" si="74"/>
        <v/>
      </c>
      <c r="E620" s="302"/>
      <c r="F620" s="302"/>
      <c r="G620" s="302"/>
      <c r="H620" s="302"/>
      <c r="I620" s="302"/>
      <c r="J620" s="302"/>
      <c r="K620" s="302"/>
      <c r="L620" s="303"/>
      <c r="M620" s="91" t="str">
        <f t="shared" si="75"/>
        <v/>
      </c>
      <c r="N620" s="109"/>
      <c r="O620" s="109"/>
      <c r="P620" s="109"/>
      <c r="Q620" s="109"/>
      <c r="R620" s="109"/>
      <c r="S620" s="109"/>
      <c r="T620" s="109"/>
      <c r="U620" s="109"/>
      <c r="V620" s="91" t="str">
        <f t="shared" si="76"/>
        <v/>
      </c>
      <c r="W620" s="109"/>
      <c r="X620" s="109"/>
      <c r="Y620" s="109"/>
      <c r="Z620" s="109"/>
      <c r="AA620" s="109"/>
      <c r="AB620" s="109"/>
      <c r="AC620" s="109"/>
      <c r="AD620" s="109"/>
      <c r="AG620" s="110">
        <f t="shared" si="77"/>
        <v>8</v>
      </c>
      <c r="AH620" s="110">
        <f t="shared" si="78"/>
        <v>8</v>
      </c>
      <c r="AI620" s="110">
        <f t="shared" si="79"/>
        <v>0</v>
      </c>
      <c r="AJ620" s="110">
        <f t="shared" si="80"/>
        <v>0</v>
      </c>
      <c r="AK620" s="110">
        <f t="shared" si="81"/>
        <v>0</v>
      </c>
      <c r="AL620" s="110">
        <f t="shared" si="82"/>
        <v>0</v>
      </c>
    </row>
    <row r="621" spans="1:38">
      <c r="A621" s="12"/>
      <c r="B621" s="12"/>
      <c r="C621" s="121" t="s">
        <v>94</v>
      </c>
      <c r="D621" s="301" t="str">
        <f t="shared" si="74"/>
        <v/>
      </c>
      <c r="E621" s="302"/>
      <c r="F621" s="302"/>
      <c r="G621" s="302"/>
      <c r="H621" s="302"/>
      <c r="I621" s="302"/>
      <c r="J621" s="302"/>
      <c r="K621" s="302"/>
      <c r="L621" s="303"/>
      <c r="M621" s="91" t="str">
        <f t="shared" si="75"/>
        <v/>
      </c>
      <c r="N621" s="109"/>
      <c r="O621" s="109"/>
      <c r="P621" s="109"/>
      <c r="Q621" s="109"/>
      <c r="R621" s="109"/>
      <c r="S621" s="109"/>
      <c r="T621" s="109"/>
      <c r="U621" s="109"/>
      <c r="V621" s="91" t="str">
        <f t="shared" si="76"/>
        <v/>
      </c>
      <c r="W621" s="109"/>
      <c r="X621" s="109"/>
      <c r="Y621" s="109"/>
      <c r="Z621" s="109"/>
      <c r="AA621" s="109"/>
      <c r="AB621" s="109"/>
      <c r="AC621" s="109"/>
      <c r="AD621" s="109"/>
      <c r="AG621" s="110">
        <f t="shared" si="77"/>
        <v>8</v>
      </c>
      <c r="AH621" s="110">
        <f t="shared" si="78"/>
        <v>8</v>
      </c>
      <c r="AI621" s="110">
        <f t="shared" si="79"/>
        <v>0</v>
      </c>
      <c r="AJ621" s="110">
        <f t="shared" si="80"/>
        <v>0</v>
      </c>
      <c r="AK621" s="110">
        <f t="shared" si="81"/>
        <v>0</v>
      </c>
      <c r="AL621" s="110">
        <f t="shared" si="82"/>
        <v>0</v>
      </c>
    </row>
    <row r="622" spans="1:38">
      <c r="A622" s="12"/>
      <c r="B622" s="12"/>
      <c r="C622" s="121" t="s">
        <v>95</v>
      </c>
      <c r="D622" s="301" t="str">
        <f t="shared" si="74"/>
        <v/>
      </c>
      <c r="E622" s="302"/>
      <c r="F622" s="302"/>
      <c r="G622" s="302"/>
      <c r="H622" s="302"/>
      <c r="I622" s="302"/>
      <c r="J622" s="302"/>
      <c r="K622" s="302"/>
      <c r="L622" s="303"/>
      <c r="M622" s="91" t="str">
        <f t="shared" si="75"/>
        <v/>
      </c>
      <c r="N622" s="109"/>
      <c r="O622" s="109"/>
      <c r="P622" s="109"/>
      <c r="Q622" s="109"/>
      <c r="R622" s="109"/>
      <c r="S622" s="109"/>
      <c r="T622" s="109"/>
      <c r="U622" s="109"/>
      <c r="V622" s="91" t="str">
        <f t="shared" si="76"/>
        <v/>
      </c>
      <c r="W622" s="109"/>
      <c r="X622" s="109"/>
      <c r="Y622" s="109"/>
      <c r="Z622" s="109"/>
      <c r="AA622" s="109"/>
      <c r="AB622" s="109"/>
      <c r="AC622" s="109"/>
      <c r="AD622" s="109"/>
      <c r="AG622" s="110">
        <f t="shared" si="77"/>
        <v>8</v>
      </c>
      <c r="AH622" s="110">
        <f t="shared" si="78"/>
        <v>8</v>
      </c>
      <c r="AI622" s="110">
        <f t="shared" si="79"/>
        <v>0</v>
      </c>
      <c r="AJ622" s="110">
        <f t="shared" si="80"/>
        <v>0</v>
      </c>
      <c r="AK622" s="110">
        <f t="shared" si="81"/>
        <v>0</v>
      </c>
      <c r="AL622" s="110">
        <f t="shared" si="82"/>
        <v>0</v>
      </c>
    </row>
    <row r="623" spans="1:38">
      <c r="A623" s="12"/>
      <c r="B623" s="12"/>
      <c r="C623" s="121" t="s">
        <v>96</v>
      </c>
      <c r="D623" s="301" t="str">
        <f t="shared" si="74"/>
        <v/>
      </c>
      <c r="E623" s="302"/>
      <c r="F623" s="302"/>
      <c r="G623" s="302"/>
      <c r="H623" s="302"/>
      <c r="I623" s="302"/>
      <c r="J623" s="302"/>
      <c r="K623" s="302"/>
      <c r="L623" s="303"/>
      <c r="M623" s="91" t="str">
        <f t="shared" si="75"/>
        <v/>
      </c>
      <c r="N623" s="109"/>
      <c r="O623" s="109"/>
      <c r="P623" s="109"/>
      <c r="Q623" s="109"/>
      <c r="R623" s="109"/>
      <c r="S623" s="109"/>
      <c r="T623" s="109"/>
      <c r="U623" s="109"/>
      <c r="V623" s="91" t="str">
        <f t="shared" si="76"/>
        <v/>
      </c>
      <c r="W623" s="109"/>
      <c r="X623" s="109"/>
      <c r="Y623" s="109"/>
      <c r="Z623" s="109"/>
      <c r="AA623" s="109"/>
      <c r="AB623" s="109"/>
      <c r="AC623" s="109"/>
      <c r="AD623" s="109"/>
      <c r="AG623" s="110">
        <f t="shared" si="77"/>
        <v>8</v>
      </c>
      <c r="AH623" s="110">
        <f t="shared" si="78"/>
        <v>8</v>
      </c>
      <c r="AI623" s="110">
        <f t="shared" si="79"/>
        <v>0</v>
      </c>
      <c r="AJ623" s="110">
        <f t="shared" si="80"/>
        <v>0</v>
      </c>
      <c r="AK623" s="110">
        <f t="shared" si="81"/>
        <v>0</v>
      </c>
      <c r="AL623" s="110">
        <f t="shared" si="82"/>
        <v>0</v>
      </c>
    </row>
    <row r="624" spans="1:38">
      <c r="A624" s="12"/>
      <c r="B624" s="12"/>
      <c r="C624" s="121" t="s">
        <v>97</v>
      </c>
      <c r="D624" s="301" t="str">
        <f t="shared" si="74"/>
        <v/>
      </c>
      <c r="E624" s="302"/>
      <c r="F624" s="302"/>
      <c r="G624" s="302"/>
      <c r="H624" s="302"/>
      <c r="I624" s="302"/>
      <c r="J624" s="302"/>
      <c r="K624" s="302"/>
      <c r="L624" s="303"/>
      <c r="M624" s="91" t="str">
        <f t="shared" si="75"/>
        <v/>
      </c>
      <c r="N624" s="109"/>
      <c r="O624" s="109"/>
      <c r="P624" s="109"/>
      <c r="Q624" s="109"/>
      <c r="R624" s="109"/>
      <c r="S624" s="109"/>
      <c r="T624" s="109"/>
      <c r="U624" s="109"/>
      <c r="V624" s="91" t="str">
        <f t="shared" si="76"/>
        <v/>
      </c>
      <c r="W624" s="109"/>
      <c r="X624" s="109"/>
      <c r="Y624" s="109"/>
      <c r="Z624" s="109"/>
      <c r="AA624" s="109"/>
      <c r="AB624" s="109"/>
      <c r="AC624" s="109"/>
      <c r="AD624" s="109"/>
      <c r="AG624" s="110">
        <f t="shared" si="77"/>
        <v>8</v>
      </c>
      <c r="AH624" s="110">
        <f t="shared" si="78"/>
        <v>8</v>
      </c>
      <c r="AI624" s="110">
        <f t="shared" si="79"/>
        <v>0</v>
      </c>
      <c r="AJ624" s="110">
        <f t="shared" si="80"/>
        <v>0</v>
      </c>
      <c r="AK624" s="110">
        <f t="shared" si="81"/>
        <v>0</v>
      </c>
      <c r="AL624" s="110">
        <f t="shared" si="82"/>
        <v>0</v>
      </c>
    </row>
    <row r="625" spans="1:38">
      <c r="A625" s="12"/>
      <c r="B625" s="12"/>
      <c r="C625" s="121" t="s">
        <v>98</v>
      </c>
      <c r="D625" s="301" t="str">
        <f t="shared" si="74"/>
        <v/>
      </c>
      <c r="E625" s="302"/>
      <c r="F625" s="302"/>
      <c r="G625" s="302"/>
      <c r="H625" s="302"/>
      <c r="I625" s="302"/>
      <c r="J625" s="302"/>
      <c r="K625" s="302"/>
      <c r="L625" s="303"/>
      <c r="M625" s="91" t="str">
        <f t="shared" si="75"/>
        <v/>
      </c>
      <c r="N625" s="109"/>
      <c r="O625" s="109"/>
      <c r="P625" s="109"/>
      <c r="Q625" s="109"/>
      <c r="R625" s="109"/>
      <c r="S625" s="109"/>
      <c r="T625" s="109"/>
      <c r="U625" s="109"/>
      <c r="V625" s="91" t="str">
        <f t="shared" si="76"/>
        <v/>
      </c>
      <c r="W625" s="109"/>
      <c r="X625" s="109"/>
      <c r="Y625" s="109"/>
      <c r="Z625" s="109"/>
      <c r="AA625" s="109"/>
      <c r="AB625" s="109"/>
      <c r="AC625" s="109"/>
      <c r="AD625" s="109"/>
      <c r="AG625" s="110">
        <f t="shared" si="77"/>
        <v>8</v>
      </c>
      <c r="AH625" s="110">
        <f t="shared" si="78"/>
        <v>8</v>
      </c>
      <c r="AI625" s="110">
        <f t="shared" si="79"/>
        <v>0</v>
      </c>
      <c r="AJ625" s="110">
        <f t="shared" si="80"/>
        <v>0</v>
      </c>
      <c r="AK625" s="110">
        <f t="shared" si="81"/>
        <v>0</v>
      </c>
      <c r="AL625" s="110">
        <f t="shared" si="82"/>
        <v>0</v>
      </c>
    </row>
    <row r="626" spans="1:38">
      <c r="A626" s="12"/>
      <c r="B626" s="12"/>
      <c r="C626" s="121" t="s">
        <v>99</v>
      </c>
      <c r="D626" s="301" t="str">
        <f t="shared" si="74"/>
        <v/>
      </c>
      <c r="E626" s="302"/>
      <c r="F626" s="302"/>
      <c r="G626" s="302"/>
      <c r="H626" s="302"/>
      <c r="I626" s="302"/>
      <c r="J626" s="302"/>
      <c r="K626" s="302"/>
      <c r="L626" s="303"/>
      <c r="M626" s="91" t="str">
        <f t="shared" si="75"/>
        <v/>
      </c>
      <c r="N626" s="109"/>
      <c r="O626" s="109"/>
      <c r="P626" s="109"/>
      <c r="Q626" s="109"/>
      <c r="R626" s="109"/>
      <c r="S626" s="109"/>
      <c r="T626" s="109"/>
      <c r="U626" s="109"/>
      <c r="V626" s="91" t="str">
        <f t="shared" si="76"/>
        <v/>
      </c>
      <c r="W626" s="109"/>
      <c r="X626" s="109"/>
      <c r="Y626" s="109"/>
      <c r="Z626" s="109"/>
      <c r="AA626" s="109"/>
      <c r="AB626" s="109"/>
      <c r="AC626" s="109"/>
      <c r="AD626" s="109"/>
      <c r="AG626" s="110">
        <f t="shared" si="77"/>
        <v>8</v>
      </c>
      <c r="AH626" s="110">
        <f t="shared" si="78"/>
        <v>8</v>
      </c>
      <c r="AI626" s="110">
        <f t="shared" si="79"/>
        <v>0</v>
      </c>
      <c r="AJ626" s="110">
        <f t="shared" si="80"/>
        <v>0</v>
      </c>
      <c r="AK626" s="110">
        <f t="shared" si="81"/>
        <v>0</v>
      </c>
      <c r="AL626" s="110">
        <f t="shared" si="82"/>
        <v>0</v>
      </c>
    </row>
    <row r="627" spans="1:38">
      <c r="A627" s="12"/>
      <c r="B627" s="12"/>
      <c r="C627" s="121" t="s">
        <v>100</v>
      </c>
      <c r="D627" s="301" t="str">
        <f t="shared" si="74"/>
        <v/>
      </c>
      <c r="E627" s="302"/>
      <c r="F627" s="302"/>
      <c r="G627" s="302"/>
      <c r="H627" s="302"/>
      <c r="I627" s="302"/>
      <c r="J627" s="302"/>
      <c r="K627" s="302"/>
      <c r="L627" s="303"/>
      <c r="M627" s="91" t="str">
        <f t="shared" si="75"/>
        <v/>
      </c>
      <c r="N627" s="109"/>
      <c r="O627" s="109"/>
      <c r="P627" s="109"/>
      <c r="Q627" s="109"/>
      <c r="R627" s="109"/>
      <c r="S627" s="109"/>
      <c r="T627" s="109"/>
      <c r="U627" s="109"/>
      <c r="V627" s="91" t="str">
        <f t="shared" si="76"/>
        <v/>
      </c>
      <c r="W627" s="109"/>
      <c r="X627" s="109"/>
      <c r="Y627" s="109"/>
      <c r="Z627" s="109"/>
      <c r="AA627" s="109"/>
      <c r="AB627" s="109"/>
      <c r="AC627" s="109"/>
      <c r="AD627" s="109"/>
      <c r="AG627" s="110">
        <f t="shared" si="77"/>
        <v>8</v>
      </c>
      <c r="AH627" s="110">
        <f t="shared" si="78"/>
        <v>8</v>
      </c>
      <c r="AI627" s="110">
        <f t="shared" si="79"/>
        <v>0</v>
      </c>
      <c r="AJ627" s="110">
        <f t="shared" si="80"/>
        <v>0</v>
      </c>
      <c r="AK627" s="110">
        <f t="shared" si="81"/>
        <v>0</v>
      </c>
      <c r="AL627" s="110">
        <f t="shared" si="82"/>
        <v>0</v>
      </c>
    </row>
    <row r="628" spans="1:38">
      <c r="A628" s="12"/>
      <c r="B628" s="12"/>
      <c r="C628" s="121" t="s">
        <v>101</v>
      </c>
      <c r="D628" s="301" t="str">
        <f t="shared" si="74"/>
        <v/>
      </c>
      <c r="E628" s="302"/>
      <c r="F628" s="302"/>
      <c r="G628" s="302"/>
      <c r="H628" s="302"/>
      <c r="I628" s="302"/>
      <c r="J628" s="302"/>
      <c r="K628" s="302"/>
      <c r="L628" s="303"/>
      <c r="M628" s="91" t="str">
        <f t="shared" si="75"/>
        <v/>
      </c>
      <c r="N628" s="109"/>
      <c r="O628" s="109"/>
      <c r="P628" s="109"/>
      <c r="Q628" s="109"/>
      <c r="R628" s="109"/>
      <c r="S628" s="109"/>
      <c r="T628" s="109"/>
      <c r="U628" s="109"/>
      <c r="V628" s="91" t="str">
        <f t="shared" si="76"/>
        <v/>
      </c>
      <c r="W628" s="109"/>
      <c r="X628" s="109"/>
      <c r="Y628" s="109"/>
      <c r="Z628" s="109"/>
      <c r="AA628" s="109"/>
      <c r="AB628" s="109"/>
      <c r="AC628" s="109"/>
      <c r="AD628" s="109"/>
      <c r="AG628" s="110">
        <f t="shared" si="77"/>
        <v>8</v>
      </c>
      <c r="AH628" s="110">
        <f t="shared" si="78"/>
        <v>8</v>
      </c>
      <c r="AI628" s="110">
        <f t="shared" si="79"/>
        <v>0</v>
      </c>
      <c r="AJ628" s="110">
        <f t="shared" si="80"/>
        <v>0</v>
      </c>
      <c r="AK628" s="110">
        <f t="shared" si="81"/>
        <v>0</v>
      </c>
      <c r="AL628" s="110">
        <f t="shared" si="82"/>
        <v>0</v>
      </c>
    </row>
    <row r="629" spans="1:38">
      <c r="A629" s="12"/>
      <c r="B629" s="12"/>
      <c r="C629" s="121" t="s">
        <v>102</v>
      </c>
      <c r="D629" s="301" t="str">
        <f t="shared" si="74"/>
        <v/>
      </c>
      <c r="E629" s="302"/>
      <c r="F629" s="302"/>
      <c r="G629" s="302"/>
      <c r="H629" s="302"/>
      <c r="I629" s="302"/>
      <c r="J629" s="302"/>
      <c r="K629" s="302"/>
      <c r="L629" s="303"/>
      <c r="M629" s="91" t="str">
        <f t="shared" si="75"/>
        <v/>
      </c>
      <c r="N629" s="109"/>
      <c r="O629" s="109"/>
      <c r="P629" s="109"/>
      <c r="Q629" s="109"/>
      <c r="R629" s="109"/>
      <c r="S629" s="109"/>
      <c r="T629" s="109"/>
      <c r="U629" s="109"/>
      <c r="V629" s="91" t="str">
        <f t="shared" si="76"/>
        <v/>
      </c>
      <c r="W629" s="109"/>
      <c r="X629" s="109"/>
      <c r="Y629" s="109"/>
      <c r="Z629" s="109"/>
      <c r="AA629" s="109"/>
      <c r="AB629" s="109"/>
      <c r="AC629" s="109"/>
      <c r="AD629" s="109"/>
      <c r="AG629" s="110">
        <f t="shared" si="77"/>
        <v>8</v>
      </c>
      <c r="AH629" s="110">
        <f t="shared" si="78"/>
        <v>8</v>
      </c>
      <c r="AI629" s="110">
        <f t="shared" si="79"/>
        <v>0</v>
      </c>
      <c r="AJ629" s="110">
        <f t="shared" si="80"/>
        <v>0</v>
      </c>
      <c r="AK629" s="110">
        <f t="shared" si="81"/>
        <v>0</v>
      </c>
      <c r="AL629" s="110">
        <f t="shared" si="82"/>
        <v>0</v>
      </c>
    </row>
    <row r="630" spans="1:38">
      <c r="A630" s="12"/>
      <c r="B630" s="12"/>
      <c r="C630" s="121" t="s">
        <v>103</v>
      </c>
      <c r="D630" s="301" t="str">
        <f t="shared" si="74"/>
        <v/>
      </c>
      <c r="E630" s="302"/>
      <c r="F630" s="302"/>
      <c r="G630" s="302"/>
      <c r="H630" s="302"/>
      <c r="I630" s="302"/>
      <c r="J630" s="302"/>
      <c r="K630" s="302"/>
      <c r="L630" s="303"/>
      <c r="M630" s="91" t="str">
        <f t="shared" si="75"/>
        <v/>
      </c>
      <c r="N630" s="109"/>
      <c r="O630" s="109"/>
      <c r="P630" s="109"/>
      <c r="Q630" s="109"/>
      <c r="R630" s="109"/>
      <c r="S630" s="109"/>
      <c r="T630" s="109"/>
      <c r="U630" s="109"/>
      <c r="V630" s="91" t="str">
        <f t="shared" si="76"/>
        <v/>
      </c>
      <c r="W630" s="109"/>
      <c r="X630" s="109"/>
      <c r="Y630" s="109"/>
      <c r="Z630" s="109"/>
      <c r="AA630" s="109"/>
      <c r="AB630" s="109"/>
      <c r="AC630" s="109"/>
      <c r="AD630" s="109"/>
      <c r="AG630" s="110">
        <f t="shared" si="77"/>
        <v>8</v>
      </c>
      <c r="AH630" s="110">
        <f t="shared" si="78"/>
        <v>8</v>
      </c>
      <c r="AI630" s="110">
        <f t="shared" si="79"/>
        <v>0</v>
      </c>
      <c r="AJ630" s="110">
        <f t="shared" si="80"/>
        <v>0</v>
      </c>
      <c r="AK630" s="110">
        <f t="shared" si="81"/>
        <v>0</v>
      </c>
      <c r="AL630" s="110">
        <f t="shared" si="82"/>
        <v>0</v>
      </c>
    </row>
    <row r="631" spans="1:38">
      <c r="A631" s="12"/>
      <c r="B631" s="12"/>
      <c r="C631" s="121" t="s">
        <v>104</v>
      </c>
      <c r="D631" s="301" t="str">
        <f t="shared" si="74"/>
        <v/>
      </c>
      <c r="E631" s="302"/>
      <c r="F631" s="302"/>
      <c r="G631" s="302"/>
      <c r="H631" s="302"/>
      <c r="I631" s="302"/>
      <c r="J631" s="302"/>
      <c r="K631" s="302"/>
      <c r="L631" s="303"/>
      <c r="M631" s="91" t="str">
        <f t="shared" si="75"/>
        <v/>
      </c>
      <c r="N631" s="109"/>
      <c r="O631" s="109"/>
      <c r="P631" s="109"/>
      <c r="Q631" s="109"/>
      <c r="R631" s="109"/>
      <c r="S631" s="109"/>
      <c r="T631" s="109"/>
      <c r="U631" s="109"/>
      <c r="V631" s="91" t="str">
        <f t="shared" si="76"/>
        <v/>
      </c>
      <c r="W631" s="109"/>
      <c r="X631" s="109"/>
      <c r="Y631" s="109"/>
      <c r="Z631" s="109"/>
      <c r="AA631" s="109"/>
      <c r="AB631" s="109"/>
      <c r="AC631" s="109"/>
      <c r="AD631" s="109"/>
      <c r="AG631" s="110">
        <f t="shared" si="77"/>
        <v>8</v>
      </c>
      <c r="AH631" s="110">
        <f t="shared" si="78"/>
        <v>8</v>
      </c>
      <c r="AI631" s="110">
        <f t="shared" si="79"/>
        <v>0</v>
      </c>
      <c r="AJ631" s="110">
        <f t="shared" si="80"/>
        <v>0</v>
      </c>
      <c r="AK631" s="110">
        <f t="shared" si="81"/>
        <v>0</v>
      </c>
      <c r="AL631" s="110">
        <f t="shared" si="82"/>
        <v>0</v>
      </c>
    </row>
    <row r="632" spans="1:38">
      <c r="A632" s="12"/>
      <c r="B632" s="12"/>
      <c r="C632" s="121" t="s">
        <v>105</v>
      </c>
      <c r="D632" s="301" t="str">
        <f t="shared" si="74"/>
        <v/>
      </c>
      <c r="E632" s="302"/>
      <c r="F632" s="302"/>
      <c r="G632" s="302"/>
      <c r="H632" s="302"/>
      <c r="I632" s="302"/>
      <c r="J632" s="302"/>
      <c r="K632" s="302"/>
      <c r="L632" s="303"/>
      <c r="M632" s="91" t="str">
        <f t="shared" si="75"/>
        <v/>
      </c>
      <c r="N632" s="109"/>
      <c r="O632" s="109"/>
      <c r="P632" s="109"/>
      <c r="Q632" s="109"/>
      <c r="R632" s="109"/>
      <c r="S632" s="109"/>
      <c r="T632" s="109"/>
      <c r="U632" s="109"/>
      <c r="V632" s="91" t="str">
        <f t="shared" si="76"/>
        <v/>
      </c>
      <c r="W632" s="109"/>
      <c r="X632" s="109"/>
      <c r="Y632" s="109"/>
      <c r="Z632" s="109"/>
      <c r="AA632" s="109"/>
      <c r="AB632" s="109"/>
      <c r="AC632" s="109"/>
      <c r="AD632" s="109"/>
      <c r="AG632" s="110">
        <f t="shared" si="77"/>
        <v>8</v>
      </c>
      <c r="AH632" s="110">
        <f t="shared" si="78"/>
        <v>8</v>
      </c>
      <c r="AI632" s="110">
        <f t="shared" si="79"/>
        <v>0</v>
      </c>
      <c r="AJ632" s="110">
        <f t="shared" si="80"/>
        <v>0</v>
      </c>
      <c r="AK632" s="110">
        <f t="shared" si="81"/>
        <v>0</v>
      </c>
      <c r="AL632" s="110">
        <f t="shared" si="82"/>
        <v>0</v>
      </c>
    </row>
    <row r="633" spans="1:38">
      <c r="A633" s="12"/>
      <c r="B633" s="12"/>
      <c r="C633" s="121" t="s">
        <v>106</v>
      </c>
      <c r="D633" s="301" t="str">
        <f t="shared" si="74"/>
        <v/>
      </c>
      <c r="E633" s="302"/>
      <c r="F633" s="302"/>
      <c r="G633" s="302"/>
      <c r="H633" s="302"/>
      <c r="I633" s="302"/>
      <c r="J633" s="302"/>
      <c r="K633" s="302"/>
      <c r="L633" s="303"/>
      <c r="M633" s="91" t="str">
        <f t="shared" si="75"/>
        <v/>
      </c>
      <c r="N633" s="109"/>
      <c r="O633" s="109"/>
      <c r="P633" s="109"/>
      <c r="Q633" s="109"/>
      <c r="R633" s="109"/>
      <c r="S633" s="109"/>
      <c r="T633" s="109"/>
      <c r="U633" s="109"/>
      <c r="V633" s="91" t="str">
        <f t="shared" si="76"/>
        <v/>
      </c>
      <c r="W633" s="109"/>
      <c r="X633" s="109"/>
      <c r="Y633" s="109"/>
      <c r="Z633" s="109"/>
      <c r="AA633" s="109"/>
      <c r="AB633" s="109"/>
      <c r="AC633" s="109"/>
      <c r="AD633" s="109"/>
      <c r="AG633" s="110">
        <f t="shared" si="77"/>
        <v>8</v>
      </c>
      <c r="AH633" s="110">
        <f t="shared" si="78"/>
        <v>8</v>
      </c>
      <c r="AI633" s="110">
        <f t="shared" si="79"/>
        <v>0</v>
      </c>
      <c r="AJ633" s="110">
        <f t="shared" si="80"/>
        <v>0</v>
      </c>
      <c r="AK633" s="110">
        <f t="shared" si="81"/>
        <v>0</v>
      </c>
      <c r="AL633" s="110">
        <f t="shared" si="82"/>
        <v>0</v>
      </c>
    </row>
    <row r="634" spans="1:38">
      <c r="A634" s="12"/>
      <c r="B634" s="12"/>
      <c r="C634" s="121" t="s">
        <v>107</v>
      </c>
      <c r="D634" s="301" t="str">
        <f t="shared" si="74"/>
        <v/>
      </c>
      <c r="E634" s="302"/>
      <c r="F634" s="302"/>
      <c r="G634" s="302"/>
      <c r="H634" s="302"/>
      <c r="I634" s="302"/>
      <c r="J634" s="302"/>
      <c r="K634" s="302"/>
      <c r="L634" s="303"/>
      <c r="M634" s="91" t="str">
        <f t="shared" si="75"/>
        <v/>
      </c>
      <c r="N634" s="109"/>
      <c r="O634" s="109"/>
      <c r="P634" s="109"/>
      <c r="Q634" s="109"/>
      <c r="R634" s="109"/>
      <c r="S634" s="109"/>
      <c r="T634" s="109"/>
      <c r="U634" s="109"/>
      <c r="V634" s="91" t="str">
        <f t="shared" si="76"/>
        <v/>
      </c>
      <c r="W634" s="109"/>
      <c r="X634" s="109"/>
      <c r="Y634" s="109"/>
      <c r="Z634" s="109"/>
      <c r="AA634" s="109"/>
      <c r="AB634" s="109"/>
      <c r="AC634" s="109"/>
      <c r="AD634" s="109"/>
      <c r="AG634" s="110">
        <f t="shared" si="77"/>
        <v>8</v>
      </c>
      <c r="AH634" s="110">
        <f t="shared" si="78"/>
        <v>8</v>
      </c>
      <c r="AI634" s="110">
        <f t="shared" si="79"/>
        <v>0</v>
      </c>
      <c r="AJ634" s="110">
        <f t="shared" si="80"/>
        <v>0</v>
      </c>
      <c r="AK634" s="110">
        <f t="shared" si="81"/>
        <v>0</v>
      </c>
      <c r="AL634" s="110">
        <f t="shared" si="82"/>
        <v>0</v>
      </c>
    </row>
    <row r="635" spans="1:38">
      <c r="A635" s="12"/>
      <c r="B635" s="12"/>
      <c r="C635" s="121" t="s">
        <v>108</v>
      </c>
      <c r="D635" s="301" t="str">
        <f t="shared" si="74"/>
        <v/>
      </c>
      <c r="E635" s="302"/>
      <c r="F635" s="302"/>
      <c r="G635" s="302"/>
      <c r="H635" s="302"/>
      <c r="I635" s="302"/>
      <c r="J635" s="302"/>
      <c r="K635" s="302"/>
      <c r="L635" s="303"/>
      <c r="M635" s="91" t="str">
        <f t="shared" si="75"/>
        <v/>
      </c>
      <c r="N635" s="109"/>
      <c r="O635" s="109"/>
      <c r="P635" s="109"/>
      <c r="Q635" s="109"/>
      <c r="R635" s="109"/>
      <c r="S635" s="109"/>
      <c r="T635" s="109"/>
      <c r="U635" s="109"/>
      <c r="V635" s="91" t="str">
        <f t="shared" si="76"/>
        <v/>
      </c>
      <c r="W635" s="109"/>
      <c r="X635" s="109"/>
      <c r="Y635" s="109"/>
      <c r="Z635" s="109"/>
      <c r="AA635" s="109"/>
      <c r="AB635" s="109"/>
      <c r="AC635" s="109"/>
      <c r="AD635" s="109"/>
      <c r="AG635" s="110">
        <f t="shared" si="77"/>
        <v>8</v>
      </c>
      <c r="AH635" s="110">
        <f t="shared" si="78"/>
        <v>8</v>
      </c>
      <c r="AI635" s="110">
        <f t="shared" si="79"/>
        <v>0</v>
      </c>
      <c r="AJ635" s="110">
        <f t="shared" si="80"/>
        <v>0</v>
      </c>
      <c r="AK635" s="110">
        <f t="shared" si="81"/>
        <v>0</v>
      </c>
      <c r="AL635" s="110">
        <f t="shared" si="82"/>
        <v>0</v>
      </c>
    </row>
    <row r="636" spans="1:38">
      <c r="A636" s="12"/>
      <c r="B636" s="12"/>
      <c r="C636" s="121" t="s">
        <v>109</v>
      </c>
      <c r="D636" s="301" t="str">
        <f t="shared" si="74"/>
        <v/>
      </c>
      <c r="E636" s="302"/>
      <c r="F636" s="302"/>
      <c r="G636" s="302"/>
      <c r="H636" s="302"/>
      <c r="I636" s="302"/>
      <c r="J636" s="302"/>
      <c r="K636" s="302"/>
      <c r="L636" s="303"/>
      <c r="M636" s="91" t="str">
        <f t="shared" si="75"/>
        <v/>
      </c>
      <c r="N636" s="109"/>
      <c r="O636" s="109"/>
      <c r="P636" s="109"/>
      <c r="Q636" s="109"/>
      <c r="R636" s="109"/>
      <c r="S636" s="109"/>
      <c r="T636" s="109"/>
      <c r="U636" s="109"/>
      <c r="V636" s="91" t="str">
        <f t="shared" si="76"/>
        <v/>
      </c>
      <c r="W636" s="109"/>
      <c r="X636" s="109"/>
      <c r="Y636" s="109"/>
      <c r="Z636" s="109"/>
      <c r="AA636" s="109"/>
      <c r="AB636" s="109"/>
      <c r="AC636" s="109"/>
      <c r="AD636" s="109"/>
      <c r="AG636" s="110">
        <f t="shared" si="77"/>
        <v>8</v>
      </c>
      <c r="AH636" s="110">
        <f t="shared" si="78"/>
        <v>8</v>
      </c>
      <c r="AI636" s="110">
        <f t="shared" si="79"/>
        <v>0</v>
      </c>
      <c r="AJ636" s="110">
        <f t="shared" si="80"/>
        <v>0</v>
      </c>
      <c r="AK636" s="110">
        <f t="shared" si="81"/>
        <v>0</v>
      </c>
      <c r="AL636" s="110">
        <f t="shared" si="82"/>
        <v>0</v>
      </c>
    </row>
    <row r="637" spans="1:38">
      <c r="A637" s="12"/>
      <c r="B637" s="12"/>
      <c r="C637" s="121" t="s">
        <v>110</v>
      </c>
      <c r="D637" s="301" t="str">
        <f t="shared" si="74"/>
        <v/>
      </c>
      <c r="E637" s="302"/>
      <c r="F637" s="302"/>
      <c r="G637" s="302"/>
      <c r="H637" s="302"/>
      <c r="I637" s="302"/>
      <c r="J637" s="302"/>
      <c r="K637" s="302"/>
      <c r="L637" s="303"/>
      <c r="M637" s="91" t="str">
        <f t="shared" si="75"/>
        <v/>
      </c>
      <c r="N637" s="109"/>
      <c r="O637" s="109"/>
      <c r="P637" s="109"/>
      <c r="Q637" s="109"/>
      <c r="R637" s="109"/>
      <c r="S637" s="109"/>
      <c r="T637" s="109"/>
      <c r="U637" s="109"/>
      <c r="V637" s="91" t="str">
        <f t="shared" si="76"/>
        <v/>
      </c>
      <c r="W637" s="109"/>
      <c r="X637" s="109"/>
      <c r="Y637" s="109"/>
      <c r="Z637" s="109"/>
      <c r="AA637" s="109"/>
      <c r="AB637" s="109"/>
      <c r="AC637" s="109"/>
      <c r="AD637" s="109"/>
      <c r="AG637" s="110">
        <f t="shared" si="77"/>
        <v>8</v>
      </c>
      <c r="AH637" s="110">
        <f t="shared" si="78"/>
        <v>8</v>
      </c>
      <c r="AI637" s="110">
        <f t="shared" si="79"/>
        <v>0</v>
      </c>
      <c r="AJ637" s="110">
        <f t="shared" si="80"/>
        <v>0</v>
      </c>
      <c r="AK637" s="110">
        <f t="shared" si="81"/>
        <v>0</v>
      </c>
      <c r="AL637" s="110">
        <f t="shared" si="82"/>
        <v>0</v>
      </c>
    </row>
    <row r="638" spans="1:38">
      <c r="A638" s="12"/>
      <c r="B638" s="12"/>
      <c r="C638" s="121" t="s">
        <v>111</v>
      </c>
      <c r="D638" s="301" t="str">
        <f t="shared" si="74"/>
        <v/>
      </c>
      <c r="E638" s="302"/>
      <c r="F638" s="302"/>
      <c r="G638" s="302"/>
      <c r="H638" s="302"/>
      <c r="I638" s="302"/>
      <c r="J638" s="302"/>
      <c r="K638" s="302"/>
      <c r="L638" s="303"/>
      <c r="M638" s="91" t="str">
        <f t="shared" si="75"/>
        <v/>
      </c>
      <c r="N638" s="109"/>
      <c r="O638" s="109"/>
      <c r="P638" s="109"/>
      <c r="Q638" s="109"/>
      <c r="R638" s="109"/>
      <c r="S638" s="109"/>
      <c r="T638" s="109"/>
      <c r="U638" s="109"/>
      <c r="V638" s="91" t="str">
        <f t="shared" si="76"/>
        <v/>
      </c>
      <c r="W638" s="109"/>
      <c r="X638" s="109"/>
      <c r="Y638" s="109"/>
      <c r="Z638" s="109"/>
      <c r="AA638" s="109"/>
      <c r="AB638" s="109"/>
      <c r="AC638" s="109"/>
      <c r="AD638" s="109"/>
      <c r="AG638" s="110">
        <f t="shared" si="77"/>
        <v>8</v>
      </c>
      <c r="AH638" s="110">
        <f t="shared" si="78"/>
        <v>8</v>
      </c>
      <c r="AI638" s="110">
        <f t="shared" si="79"/>
        <v>0</v>
      </c>
      <c r="AJ638" s="110">
        <f t="shared" si="80"/>
        <v>0</v>
      </c>
      <c r="AK638" s="110">
        <f t="shared" si="81"/>
        <v>0</v>
      </c>
      <c r="AL638" s="110">
        <f t="shared" si="82"/>
        <v>0</v>
      </c>
    </row>
    <row r="639" spans="1:38">
      <c r="A639" s="12"/>
      <c r="B639" s="12"/>
      <c r="C639" s="121" t="s">
        <v>112</v>
      </c>
      <c r="D639" s="301" t="str">
        <f t="shared" si="74"/>
        <v/>
      </c>
      <c r="E639" s="302"/>
      <c r="F639" s="302"/>
      <c r="G639" s="302"/>
      <c r="H639" s="302"/>
      <c r="I639" s="302"/>
      <c r="J639" s="302"/>
      <c r="K639" s="302"/>
      <c r="L639" s="303"/>
      <c r="M639" s="91" t="str">
        <f t="shared" si="75"/>
        <v/>
      </c>
      <c r="N639" s="109"/>
      <c r="O639" s="109"/>
      <c r="P639" s="109"/>
      <c r="Q639" s="109"/>
      <c r="R639" s="109"/>
      <c r="S639" s="109"/>
      <c r="T639" s="109"/>
      <c r="U639" s="109"/>
      <c r="V639" s="91" t="str">
        <f t="shared" si="76"/>
        <v/>
      </c>
      <c r="W639" s="109"/>
      <c r="X639" s="109"/>
      <c r="Y639" s="109"/>
      <c r="Z639" s="109"/>
      <c r="AA639" s="109"/>
      <c r="AB639" s="109"/>
      <c r="AC639" s="109"/>
      <c r="AD639" s="109"/>
      <c r="AG639" s="110">
        <f t="shared" si="77"/>
        <v>8</v>
      </c>
      <c r="AH639" s="110">
        <f t="shared" si="78"/>
        <v>8</v>
      </c>
      <c r="AI639" s="110">
        <f t="shared" si="79"/>
        <v>0</v>
      </c>
      <c r="AJ639" s="110">
        <f t="shared" si="80"/>
        <v>0</v>
      </c>
      <c r="AK639" s="110">
        <f t="shared" si="81"/>
        <v>0</v>
      </c>
      <c r="AL639" s="110">
        <f t="shared" si="82"/>
        <v>0</v>
      </c>
    </row>
    <row r="640" spans="1:38">
      <c r="A640" s="12"/>
      <c r="B640" s="12"/>
      <c r="C640" s="128" t="s">
        <v>113</v>
      </c>
      <c r="D640" s="301" t="str">
        <f t="shared" si="74"/>
        <v/>
      </c>
      <c r="E640" s="302"/>
      <c r="F640" s="302"/>
      <c r="G640" s="302"/>
      <c r="H640" s="302"/>
      <c r="I640" s="302"/>
      <c r="J640" s="302"/>
      <c r="K640" s="302"/>
      <c r="L640" s="303"/>
      <c r="M640" s="91" t="str">
        <f t="shared" si="75"/>
        <v/>
      </c>
      <c r="N640" s="109"/>
      <c r="O640" s="109"/>
      <c r="P640" s="109"/>
      <c r="Q640" s="109"/>
      <c r="R640" s="109"/>
      <c r="S640" s="109"/>
      <c r="T640" s="109"/>
      <c r="U640" s="109"/>
      <c r="V640" s="91" t="str">
        <f t="shared" si="76"/>
        <v/>
      </c>
      <c r="W640" s="109"/>
      <c r="X640" s="109"/>
      <c r="Y640" s="109"/>
      <c r="Z640" s="109"/>
      <c r="AA640" s="109"/>
      <c r="AB640" s="109"/>
      <c r="AC640" s="109"/>
      <c r="AD640" s="109"/>
      <c r="AG640" s="110">
        <f t="shared" si="77"/>
        <v>8</v>
      </c>
      <c r="AH640" s="110">
        <f t="shared" si="78"/>
        <v>8</v>
      </c>
      <c r="AI640" s="110">
        <f t="shared" si="79"/>
        <v>0</v>
      </c>
      <c r="AJ640" s="110">
        <f t="shared" si="80"/>
        <v>0</v>
      </c>
      <c r="AK640" s="110">
        <f t="shared" si="81"/>
        <v>0</v>
      </c>
      <c r="AL640" s="110">
        <f t="shared" si="82"/>
        <v>0</v>
      </c>
    </row>
    <row r="641" spans="1:38">
      <c r="A641" s="12"/>
      <c r="B641" s="12"/>
      <c r="C641" s="128" t="s">
        <v>114</v>
      </c>
      <c r="D641" s="301" t="str">
        <f t="shared" si="74"/>
        <v/>
      </c>
      <c r="E641" s="302"/>
      <c r="F641" s="302"/>
      <c r="G641" s="302"/>
      <c r="H641" s="302"/>
      <c r="I641" s="302"/>
      <c r="J641" s="302"/>
      <c r="K641" s="302"/>
      <c r="L641" s="303"/>
      <c r="M641" s="91" t="str">
        <f t="shared" si="75"/>
        <v/>
      </c>
      <c r="N641" s="109"/>
      <c r="O641" s="109"/>
      <c r="P641" s="109"/>
      <c r="Q641" s="109"/>
      <c r="R641" s="109"/>
      <c r="S641" s="109"/>
      <c r="T641" s="109"/>
      <c r="U641" s="109"/>
      <c r="V641" s="91" t="str">
        <f t="shared" si="76"/>
        <v/>
      </c>
      <c r="W641" s="109"/>
      <c r="X641" s="109"/>
      <c r="Y641" s="109"/>
      <c r="Z641" s="109"/>
      <c r="AA641" s="109"/>
      <c r="AB641" s="109"/>
      <c r="AC641" s="109"/>
      <c r="AD641" s="109"/>
      <c r="AG641" s="110">
        <f t="shared" si="77"/>
        <v>8</v>
      </c>
      <c r="AH641" s="110">
        <f t="shared" si="78"/>
        <v>8</v>
      </c>
      <c r="AI641" s="110">
        <f t="shared" si="79"/>
        <v>0</v>
      </c>
      <c r="AJ641" s="110">
        <f t="shared" si="80"/>
        <v>0</v>
      </c>
      <c r="AK641" s="110">
        <f t="shared" si="81"/>
        <v>0</v>
      </c>
      <c r="AL641" s="110">
        <f t="shared" si="82"/>
        <v>0</v>
      </c>
    </row>
    <row r="642" spans="1:38">
      <c r="A642" s="12"/>
      <c r="B642" s="12"/>
      <c r="C642" s="128" t="s">
        <v>115</v>
      </c>
      <c r="D642" s="301" t="str">
        <f t="shared" si="74"/>
        <v/>
      </c>
      <c r="E642" s="302"/>
      <c r="F642" s="302"/>
      <c r="G642" s="302"/>
      <c r="H642" s="302"/>
      <c r="I642" s="302"/>
      <c r="J642" s="302"/>
      <c r="K642" s="302"/>
      <c r="L642" s="303"/>
      <c r="M642" s="91" t="str">
        <f t="shared" si="75"/>
        <v/>
      </c>
      <c r="N642" s="109"/>
      <c r="O642" s="109"/>
      <c r="P642" s="109"/>
      <c r="Q642" s="109"/>
      <c r="R642" s="109"/>
      <c r="S642" s="109"/>
      <c r="T642" s="109"/>
      <c r="U642" s="109"/>
      <c r="V642" s="91" t="str">
        <f t="shared" si="76"/>
        <v/>
      </c>
      <c r="W642" s="109"/>
      <c r="X642" s="109"/>
      <c r="Y642" s="109"/>
      <c r="Z642" s="109"/>
      <c r="AA642" s="109"/>
      <c r="AB642" s="109"/>
      <c r="AC642" s="109"/>
      <c r="AD642" s="109"/>
      <c r="AG642" s="110">
        <f t="shared" si="77"/>
        <v>8</v>
      </c>
      <c r="AH642" s="110">
        <f t="shared" si="78"/>
        <v>8</v>
      </c>
      <c r="AI642" s="110">
        <f t="shared" si="79"/>
        <v>0</v>
      </c>
      <c r="AJ642" s="110">
        <f t="shared" si="80"/>
        <v>0</v>
      </c>
      <c r="AK642" s="110">
        <f t="shared" si="81"/>
        <v>0</v>
      </c>
      <c r="AL642" s="110">
        <f t="shared" si="82"/>
        <v>0</v>
      </c>
    </row>
    <row r="643" spans="1:38">
      <c r="A643" s="12"/>
      <c r="B643" s="12"/>
      <c r="C643" s="128" t="s">
        <v>116</v>
      </c>
      <c r="D643" s="301" t="str">
        <f t="shared" si="74"/>
        <v/>
      </c>
      <c r="E643" s="302"/>
      <c r="F643" s="302"/>
      <c r="G643" s="302"/>
      <c r="H643" s="302"/>
      <c r="I643" s="302"/>
      <c r="J643" s="302"/>
      <c r="K643" s="302"/>
      <c r="L643" s="303"/>
      <c r="M643" s="91" t="str">
        <f t="shared" si="75"/>
        <v/>
      </c>
      <c r="N643" s="109"/>
      <c r="O643" s="109"/>
      <c r="P643" s="109"/>
      <c r="Q643" s="109"/>
      <c r="R643" s="109"/>
      <c r="S643" s="109"/>
      <c r="T643" s="109"/>
      <c r="U643" s="109"/>
      <c r="V643" s="91" t="str">
        <f t="shared" si="76"/>
        <v/>
      </c>
      <c r="W643" s="109"/>
      <c r="X643" s="109"/>
      <c r="Y643" s="109"/>
      <c r="Z643" s="109"/>
      <c r="AA643" s="109"/>
      <c r="AB643" s="109"/>
      <c r="AC643" s="109"/>
      <c r="AD643" s="109"/>
      <c r="AG643" s="110">
        <f t="shared" si="77"/>
        <v>8</v>
      </c>
      <c r="AH643" s="110">
        <f t="shared" si="78"/>
        <v>8</v>
      </c>
      <c r="AI643" s="110">
        <f t="shared" si="79"/>
        <v>0</v>
      </c>
      <c r="AJ643" s="110">
        <f t="shared" si="80"/>
        <v>0</v>
      </c>
      <c r="AK643" s="110">
        <f t="shared" si="81"/>
        <v>0</v>
      </c>
      <c r="AL643" s="110">
        <f t="shared" si="82"/>
        <v>0</v>
      </c>
    </row>
    <row r="644" spans="1:38">
      <c r="A644" s="12"/>
      <c r="B644" s="12"/>
      <c r="C644" s="128" t="s">
        <v>117</v>
      </c>
      <c r="D644" s="301" t="str">
        <f t="shared" si="74"/>
        <v/>
      </c>
      <c r="E644" s="302"/>
      <c r="F644" s="302"/>
      <c r="G644" s="302"/>
      <c r="H644" s="302"/>
      <c r="I644" s="302"/>
      <c r="J644" s="302"/>
      <c r="K644" s="302"/>
      <c r="L644" s="303"/>
      <c r="M644" s="91" t="str">
        <f t="shared" si="75"/>
        <v/>
      </c>
      <c r="N644" s="109"/>
      <c r="O644" s="109"/>
      <c r="P644" s="109"/>
      <c r="Q644" s="109"/>
      <c r="R644" s="109"/>
      <c r="S644" s="109"/>
      <c r="T644" s="109"/>
      <c r="U644" s="109"/>
      <c r="V644" s="91" t="str">
        <f t="shared" si="76"/>
        <v/>
      </c>
      <c r="W644" s="109"/>
      <c r="X644" s="109"/>
      <c r="Y644" s="109"/>
      <c r="Z644" s="109"/>
      <c r="AA644" s="109"/>
      <c r="AB644" s="109"/>
      <c r="AC644" s="109"/>
      <c r="AD644" s="109"/>
      <c r="AG644" s="110">
        <f t="shared" si="77"/>
        <v>8</v>
      </c>
      <c r="AH644" s="110">
        <f t="shared" si="78"/>
        <v>8</v>
      </c>
      <c r="AI644" s="110">
        <f t="shared" si="79"/>
        <v>0</v>
      </c>
      <c r="AJ644" s="110">
        <f t="shared" si="80"/>
        <v>0</v>
      </c>
      <c r="AK644" s="110">
        <f t="shared" si="81"/>
        <v>0</v>
      </c>
      <c r="AL644" s="110">
        <f t="shared" si="82"/>
        <v>0</v>
      </c>
    </row>
    <row r="645" spans="1:38">
      <c r="A645" s="12"/>
      <c r="B645" s="12"/>
      <c r="C645" s="128" t="s">
        <v>118</v>
      </c>
      <c r="D645" s="301" t="str">
        <f t="shared" si="74"/>
        <v/>
      </c>
      <c r="E645" s="302"/>
      <c r="F645" s="302"/>
      <c r="G645" s="302"/>
      <c r="H645" s="302"/>
      <c r="I645" s="302"/>
      <c r="J645" s="302"/>
      <c r="K645" s="302"/>
      <c r="L645" s="303"/>
      <c r="M645" s="91" t="str">
        <f t="shared" si="75"/>
        <v/>
      </c>
      <c r="N645" s="109"/>
      <c r="O645" s="109"/>
      <c r="P645" s="109"/>
      <c r="Q645" s="109"/>
      <c r="R645" s="109"/>
      <c r="S645" s="109"/>
      <c r="T645" s="109"/>
      <c r="U645" s="109"/>
      <c r="V645" s="91" t="str">
        <f t="shared" si="76"/>
        <v/>
      </c>
      <c r="W645" s="109"/>
      <c r="X645" s="109"/>
      <c r="Y645" s="109"/>
      <c r="Z645" s="109"/>
      <c r="AA645" s="109"/>
      <c r="AB645" s="109"/>
      <c r="AC645" s="109"/>
      <c r="AD645" s="109"/>
      <c r="AG645" s="110">
        <f t="shared" si="77"/>
        <v>8</v>
      </c>
      <c r="AH645" s="110">
        <f t="shared" si="78"/>
        <v>8</v>
      </c>
      <c r="AI645" s="110">
        <f t="shared" si="79"/>
        <v>0</v>
      </c>
      <c r="AJ645" s="110">
        <f t="shared" si="80"/>
        <v>0</v>
      </c>
      <c r="AK645" s="110">
        <f t="shared" si="81"/>
        <v>0</v>
      </c>
      <c r="AL645" s="110">
        <f t="shared" si="82"/>
        <v>0</v>
      </c>
    </row>
    <row r="646" spans="1:38">
      <c r="A646" s="12"/>
      <c r="B646" s="12"/>
      <c r="C646" s="128" t="s">
        <v>119</v>
      </c>
      <c r="D646" s="301" t="str">
        <f t="shared" si="74"/>
        <v/>
      </c>
      <c r="E646" s="302"/>
      <c r="F646" s="302"/>
      <c r="G646" s="302"/>
      <c r="H646" s="302"/>
      <c r="I646" s="302"/>
      <c r="J646" s="302"/>
      <c r="K646" s="302"/>
      <c r="L646" s="303"/>
      <c r="M646" s="91" t="str">
        <f t="shared" si="75"/>
        <v/>
      </c>
      <c r="N646" s="109"/>
      <c r="O646" s="109"/>
      <c r="P646" s="109"/>
      <c r="Q646" s="109"/>
      <c r="R646" s="109"/>
      <c r="S646" s="109"/>
      <c r="T646" s="109"/>
      <c r="U646" s="109"/>
      <c r="V646" s="91" t="str">
        <f t="shared" si="76"/>
        <v/>
      </c>
      <c r="W646" s="109"/>
      <c r="X646" s="109"/>
      <c r="Y646" s="109"/>
      <c r="Z646" s="109"/>
      <c r="AA646" s="109"/>
      <c r="AB646" s="109"/>
      <c r="AC646" s="109"/>
      <c r="AD646" s="109"/>
      <c r="AG646" s="110">
        <f t="shared" si="77"/>
        <v>8</v>
      </c>
      <c r="AH646" s="110">
        <f t="shared" si="78"/>
        <v>8</v>
      </c>
      <c r="AI646" s="110">
        <f t="shared" si="79"/>
        <v>0</v>
      </c>
      <c r="AJ646" s="110">
        <f t="shared" si="80"/>
        <v>0</v>
      </c>
      <c r="AK646" s="110">
        <f t="shared" si="81"/>
        <v>0</v>
      </c>
      <c r="AL646" s="110">
        <f t="shared" si="82"/>
        <v>0</v>
      </c>
    </row>
    <row r="647" spans="1:38">
      <c r="A647" s="12"/>
      <c r="B647" s="12"/>
      <c r="C647" s="128" t="s">
        <v>120</v>
      </c>
      <c r="D647" s="301" t="str">
        <f t="shared" si="74"/>
        <v/>
      </c>
      <c r="E647" s="302"/>
      <c r="F647" s="302"/>
      <c r="G647" s="302"/>
      <c r="H647" s="302"/>
      <c r="I647" s="302"/>
      <c r="J647" s="302"/>
      <c r="K647" s="302"/>
      <c r="L647" s="303"/>
      <c r="M647" s="91" t="str">
        <f t="shared" si="75"/>
        <v/>
      </c>
      <c r="N647" s="109"/>
      <c r="O647" s="109"/>
      <c r="P647" s="109"/>
      <c r="Q647" s="109"/>
      <c r="R647" s="109"/>
      <c r="S647" s="109"/>
      <c r="T647" s="109"/>
      <c r="U647" s="109"/>
      <c r="V647" s="91" t="str">
        <f t="shared" si="76"/>
        <v/>
      </c>
      <c r="W647" s="109"/>
      <c r="X647" s="109"/>
      <c r="Y647" s="109"/>
      <c r="Z647" s="109"/>
      <c r="AA647" s="109"/>
      <c r="AB647" s="109"/>
      <c r="AC647" s="109"/>
      <c r="AD647" s="109"/>
      <c r="AG647" s="110">
        <f t="shared" si="77"/>
        <v>8</v>
      </c>
      <c r="AH647" s="110">
        <f t="shared" si="78"/>
        <v>8</v>
      </c>
      <c r="AI647" s="110">
        <f t="shared" si="79"/>
        <v>0</v>
      </c>
      <c r="AJ647" s="110">
        <f t="shared" si="80"/>
        <v>0</v>
      </c>
      <c r="AK647" s="110">
        <f t="shared" si="81"/>
        <v>0</v>
      </c>
      <c r="AL647" s="110">
        <f t="shared" si="82"/>
        <v>0</v>
      </c>
    </row>
    <row r="648" spans="1:38">
      <c r="A648" s="12"/>
      <c r="B648" s="12"/>
      <c r="C648" s="128" t="s">
        <v>121</v>
      </c>
      <c r="D648" s="301" t="str">
        <f t="shared" si="74"/>
        <v/>
      </c>
      <c r="E648" s="302"/>
      <c r="F648" s="302"/>
      <c r="G648" s="302"/>
      <c r="H648" s="302"/>
      <c r="I648" s="302"/>
      <c r="J648" s="302"/>
      <c r="K648" s="302"/>
      <c r="L648" s="303"/>
      <c r="M648" s="91" t="str">
        <f t="shared" si="75"/>
        <v/>
      </c>
      <c r="N648" s="109"/>
      <c r="O648" s="109"/>
      <c r="P648" s="109"/>
      <c r="Q648" s="109"/>
      <c r="R648" s="109"/>
      <c r="S648" s="109"/>
      <c r="T648" s="109"/>
      <c r="U648" s="109"/>
      <c r="V648" s="91" t="str">
        <f t="shared" si="76"/>
        <v/>
      </c>
      <c r="W648" s="109"/>
      <c r="X648" s="109"/>
      <c r="Y648" s="109"/>
      <c r="Z648" s="109"/>
      <c r="AA648" s="109"/>
      <c r="AB648" s="109"/>
      <c r="AC648" s="109"/>
      <c r="AD648" s="109"/>
      <c r="AG648" s="110">
        <f t="shared" si="77"/>
        <v>8</v>
      </c>
      <c r="AH648" s="110">
        <f t="shared" si="78"/>
        <v>8</v>
      </c>
      <c r="AI648" s="110">
        <f t="shared" si="79"/>
        <v>0</v>
      </c>
      <c r="AJ648" s="110">
        <f t="shared" si="80"/>
        <v>0</v>
      </c>
      <c r="AK648" s="110">
        <f t="shared" si="81"/>
        <v>0</v>
      </c>
      <c r="AL648" s="110">
        <f t="shared" si="82"/>
        <v>0</v>
      </c>
    </row>
    <row r="649" spans="1:38">
      <c r="A649" s="12"/>
      <c r="B649" s="12"/>
      <c r="C649" s="128" t="s">
        <v>122</v>
      </c>
      <c r="D649" s="301" t="str">
        <f t="shared" si="74"/>
        <v/>
      </c>
      <c r="E649" s="302"/>
      <c r="F649" s="302"/>
      <c r="G649" s="302"/>
      <c r="H649" s="302"/>
      <c r="I649" s="302"/>
      <c r="J649" s="302"/>
      <c r="K649" s="302"/>
      <c r="L649" s="303"/>
      <c r="M649" s="91" t="str">
        <f t="shared" si="75"/>
        <v/>
      </c>
      <c r="N649" s="109"/>
      <c r="O649" s="109"/>
      <c r="P649" s="109"/>
      <c r="Q649" s="109"/>
      <c r="R649" s="109"/>
      <c r="S649" s="109"/>
      <c r="T649" s="109"/>
      <c r="U649" s="109"/>
      <c r="V649" s="91" t="str">
        <f t="shared" si="76"/>
        <v/>
      </c>
      <c r="W649" s="109"/>
      <c r="X649" s="109"/>
      <c r="Y649" s="109"/>
      <c r="Z649" s="109"/>
      <c r="AA649" s="109"/>
      <c r="AB649" s="109"/>
      <c r="AC649" s="109"/>
      <c r="AD649" s="109"/>
      <c r="AG649" s="110">
        <f t="shared" si="77"/>
        <v>8</v>
      </c>
      <c r="AH649" s="110">
        <f t="shared" si="78"/>
        <v>8</v>
      </c>
      <c r="AI649" s="110">
        <f t="shared" si="79"/>
        <v>0</v>
      </c>
      <c r="AJ649" s="110">
        <f t="shared" si="80"/>
        <v>0</v>
      </c>
      <c r="AK649" s="110">
        <f t="shared" si="81"/>
        <v>0</v>
      </c>
      <c r="AL649" s="110">
        <f t="shared" si="82"/>
        <v>0</v>
      </c>
    </row>
    <row r="650" spans="1:38">
      <c r="A650" s="12"/>
      <c r="B650" s="12"/>
      <c r="C650" s="128" t="s">
        <v>123</v>
      </c>
      <c r="D650" s="301" t="str">
        <f t="shared" si="74"/>
        <v/>
      </c>
      <c r="E650" s="302"/>
      <c r="F650" s="302"/>
      <c r="G650" s="302"/>
      <c r="H650" s="302"/>
      <c r="I650" s="302"/>
      <c r="J650" s="302"/>
      <c r="K650" s="302"/>
      <c r="L650" s="303"/>
      <c r="M650" s="91" t="str">
        <f t="shared" si="75"/>
        <v/>
      </c>
      <c r="N650" s="109"/>
      <c r="O650" s="109"/>
      <c r="P650" s="109"/>
      <c r="Q650" s="109"/>
      <c r="R650" s="109"/>
      <c r="S650" s="109"/>
      <c r="T650" s="109"/>
      <c r="U650" s="109"/>
      <c r="V650" s="91" t="str">
        <f t="shared" si="76"/>
        <v/>
      </c>
      <c r="W650" s="109"/>
      <c r="X650" s="109"/>
      <c r="Y650" s="109"/>
      <c r="Z650" s="109"/>
      <c r="AA650" s="109"/>
      <c r="AB650" s="109"/>
      <c r="AC650" s="109"/>
      <c r="AD650" s="109"/>
      <c r="AG650" s="110">
        <f t="shared" si="77"/>
        <v>8</v>
      </c>
      <c r="AH650" s="110">
        <f t="shared" si="78"/>
        <v>8</v>
      </c>
      <c r="AI650" s="110">
        <f t="shared" si="79"/>
        <v>0</v>
      </c>
      <c r="AJ650" s="110">
        <f t="shared" si="80"/>
        <v>0</v>
      </c>
      <c r="AK650" s="110">
        <f t="shared" si="81"/>
        <v>0</v>
      </c>
      <c r="AL650" s="110">
        <f t="shared" si="82"/>
        <v>0</v>
      </c>
    </row>
    <row r="651" spans="1:38">
      <c r="A651" s="12"/>
      <c r="B651" s="12"/>
      <c r="C651" s="128" t="s">
        <v>124</v>
      </c>
      <c r="D651" s="301" t="str">
        <f t="shared" si="74"/>
        <v/>
      </c>
      <c r="E651" s="302"/>
      <c r="F651" s="302"/>
      <c r="G651" s="302"/>
      <c r="H651" s="302"/>
      <c r="I651" s="302"/>
      <c r="J651" s="302"/>
      <c r="K651" s="302"/>
      <c r="L651" s="303"/>
      <c r="M651" s="91" t="str">
        <f t="shared" si="75"/>
        <v/>
      </c>
      <c r="N651" s="109"/>
      <c r="O651" s="109"/>
      <c r="P651" s="109"/>
      <c r="Q651" s="109"/>
      <c r="R651" s="109"/>
      <c r="S651" s="109"/>
      <c r="T651" s="109"/>
      <c r="U651" s="109"/>
      <c r="V651" s="91" t="str">
        <f t="shared" si="76"/>
        <v/>
      </c>
      <c r="W651" s="109"/>
      <c r="X651" s="109"/>
      <c r="Y651" s="109"/>
      <c r="Z651" s="109"/>
      <c r="AA651" s="109"/>
      <c r="AB651" s="109"/>
      <c r="AC651" s="109"/>
      <c r="AD651" s="109"/>
      <c r="AG651" s="110">
        <f t="shared" si="77"/>
        <v>8</v>
      </c>
      <c r="AH651" s="110">
        <f t="shared" si="78"/>
        <v>8</v>
      </c>
      <c r="AI651" s="110">
        <f t="shared" si="79"/>
        <v>0</v>
      </c>
      <c r="AJ651" s="110">
        <f t="shared" si="80"/>
        <v>0</v>
      </c>
      <c r="AK651" s="110">
        <f t="shared" si="81"/>
        <v>0</v>
      </c>
      <c r="AL651" s="110">
        <f t="shared" si="82"/>
        <v>0</v>
      </c>
    </row>
    <row r="652" spans="1:38">
      <c r="A652" s="12"/>
      <c r="B652" s="12"/>
      <c r="C652" s="128" t="s">
        <v>125</v>
      </c>
      <c r="D652" s="301" t="str">
        <f t="shared" ref="D652:D706" si="83">IF(D98="", "", D98)</f>
        <v/>
      </c>
      <c r="E652" s="302"/>
      <c r="F652" s="302"/>
      <c r="G652" s="302"/>
      <c r="H652" s="302"/>
      <c r="I652" s="302"/>
      <c r="J652" s="302"/>
      <c r="K652" s="302"/>
      <c r="L652" s="303"/>
      <c r="M652" s="91" t="str">
        <f t="shared" ref="M652:M706" si="84">IF(OR(U250=2, U250=9), "X", "")</f>
        <v/>
      </c>
      <c r="N652" s="109"/>
      <c r="O652" s="109"/>
      <c r="P652" s="109"/>
      <c r="Q652" s="109"/>
      <c r="R652" s="109"/>
      <c r="S652" s="109"/>
      <c r="T652" s="109"/>
      <c r="U652" s="109"/>
      <c r="V652" s="91" t="str">
        <f t="shared" ref="V652:V706" si="85">IF(OR(Z250=2, Z250=9), "X", "")</f>
        <v/>
      </c>
      <c r="W652" s="109"/>
      <c r="X652" s="109"/>
      <c r="Y652" s="109"/>
      <c r="Z652" s="109"/>
      <c r="AA652" s="109"/>
      <c r="AB652" s="109"/>
      <c r="AC652" s="109"/>
      <c r="AD652" s="109"/>
      <c r="AG652" s="110">
        <f t="shared" ref="AG652:AG706" si="86">COUNTBLANK(N652:U652)</f>
        <v>8</v>
      </c>
      <c r="AH652" s="110">
        <f t="shared" ref="AH652:AH706" si="87">COUNTBLANK(W652:AD652)</f>
        <v>8</v>
      </c>
      <c r="AI652" s="110">
        <f t="shared" ref="AI652:AI706" si="88">IF(
OR(
AND(M652="X", AG652&lt;$AG$585),
AND(V652="X", AH652&lt;$AG$585)
), 1, 0
)</f>
        <v>0</v>
      </c>
      <c r="AJ652" s="110">
        <f t="shared" ref="AJ652:AJ706" si="89">IF(
OR(
AND(U652="X", AG652&lt;7),
AND(AD652="X", AH652&lt;7)
), 1, 0
)</f>
        <v>0</v>
      </c>
      <c r="AK652" s="110">
        <f t="shared" ref="AK652:AK706" si="90">IF($AG$583=$AH$583, 0,
IF(
OR(
AND(D652="", OR(M652&lt;&gt;"", AG652&lt;$AG$585)),
AND(D652&lt;&gt;"", M652="", AG652=$AG$585)
), 1, 0))</f>
        <v>0</v>
      </c>
      <c r="AL652" s="110">
        <f t="shared" ref="AL652:AL706" si="91">IF($AG$583=$AH$583, 0,
IF(
OR(
AND(D652="", OR(V652&lt;&gt;"", AH652&lt;$AG$585)),
AND(D652&lt;&gt;"", V652="", AH652=$AG$585)
), 1, 0))</f>
        <v>0</v>
      </c>
    </row>
    <row r="653" spans="1:38">
      <c r="A653" s="12"/>
      <c r="B653" s="12"/>
      <c r="C653" s="128" t="s">
        <v>126</v>
      </c>
      <c r="D653" s="301" t="str">
        <f t="shared" si="83"/>
        <v/>
      </c>
      <c r="E653" s="302"/>
      <c r="F653" s="302"/>
      <c r="G653" s="302"/>
      <c r="H653" s="302"/>
      <c r="I653" s="302"/>
      <c r="J653" s="302"/>
      <c r="K653" s="302"/>
      <c r="L653" s="303"/>
      <c r="M653" s="91" t="str">
        <f t="shared" si="84"/>
        <v/>
      </c>
      <c r="N653" s="109"/>
      <c r="O653" s="109"/>
      <c r="P653" s="109"/>
      <c r="Q653" s="109"/>
      <c r="R653" s="109"/>
      <c r="S653" s="109"/>
      <c r="T653" s="109"/>
      <c r="U653" s="109"/>
      <c r="V653" s="91" t="str">
        <f t="shared" si="85"/>
        <v/>
      </c>
      <c r="W653" s="109"/>
      <c r="X653" s="109"/>
      <c r="Y653" s="109"/>
      <c r="Z653" s="109"/>
      <c r="AA653" s="109"/>
      <c r="AB653" s="109"/>
      <c r="AC653" s="109"/>
      <c r="AD653" s="109"/>
      <c r="AG653" s="110">
        <f t="shared" si="86"/>
        <v>8</v>
      </c>
      <c r="AH653" s="110">
        <f t="shared" si="87"/>
        <v>8</v>
      </c>
      <c r="AI653" s="110">
        <f t="shared" si="88"/>
        <v>0</v>
      </c>
      <c r="AJ653" s="110">
        <f t="shared" si="89"/>
        <v>0</v>
      </c>
      <c r="AK653" s="110">
        <f t="shared" si="90"/>
        <v>0</v>
      </c>
      <c r="AL653" s="110">
        <f t="shared" si="91"/>
        <v>0</v>
      </c>
    </row>
    <row r="654" spans="1:38">
      <c r="A654" s="12"/>
      <c r="B654" s="12"/>
      <c r="C654" s="128" t="s">
        <v>127</v>
      </c>
      <c r="D654" s="301" t="str">
        <f t="shared" si="83"/>
        <v/>
      </c>
      <c r="E654" s="302"/>
      <c r="F654" s="302"/>
      <c r="G654" s="302"/>
      <c r="H654" s="302"/>
      <c r="I654" s="302"/>
      <c r="J654" s="302"/>
      <c r="K654" s="302"/>
      <c r="L654" s="303"/>
      <c r="M654" s="91" t="str">
        <f t="shared" si="84"/>
        <v/>
      </c>
      <c r="N654" s="109"/>
      <c r="O654" s="109"/>
      <c r="P654" s="109"/>
      <c r="Q654" s="109"/>
      <c r="R654" s="109"/>
      <c r="S654" s="109"/>
      <c r="T654" s="109"/>
      <c r="U654" s="109"/>
      <c r="V654" s="91" t="str">
        <f t="shared" si="85"/>
        <v/>
      </c>
      <c r="W654" s="109"/>
      <c r="X654" s="109"/>
      <c r="Y654" s="109"/>
      <c r="Z654" s="109"/>
      <c r="AA654" s="109"/>
      <c r="AB654" s="109"/>
      <c r="AC654" s="109"/>
      <c r="AD654" s="109"/>
      <c r="AG654" s="110">
        <f t="shared" si="86"/>
        <v>8</v>
      </c>
      <c r="AH654" s="110">
        <f t="shared" si="87"/>
        <v>8</v>
      </c>
      <c r="AI654" s="110">
        <f t="shared" si="88"/>
        <v>0</v>
      </c>
      <c r="AJ654" s="110">
        <f t="shared" si="89"/>
        <v>0</v>
      </c>
      <c r="AK654" s="110">
        <f t="shared" si="90"/>
        <v>0</v>
      </c>
      <c r="AL654" s="110">
        <f t="shared" si="91"/>
        <v>0</v>
      </c>
    </row>
    <row r="655" spans="1:38">
      <c r="A655" s="12"/>
      <c r="B655" s="12"/>
      <c r="C655" s="128" t="s">
        <v>128</v>
      </c>
      <c r="D655" s="301" t="str">
        <f t="shared" si="83"/>
        <v/>
      </c>
      <c r="E655" s="302"/>
      <c r="F655" s="302"/>
      <c r="G655" s="302"/>
      <c r="H655" s="302"/>
      <c r="I655" s="302"/>
      <c r="J655" s="302"/>
      <c r="K655" s="302"/>
      <c r="L655" s="303"/>
      <c r="M655" s="91" t="str">
        <f t="shared" si="84"/>
        <v/>
      </c>
      <c r="N655" s="109"/>
      <c r="O655" s="109"/>
      <c r="P655" s="109"/>
      <c r="Q655" s="109"/>
      <c r="R655" s="109"/>
      <c r="S655" s="109"/>
      <c r="T655" s="109"/>
      <c r="U655" s="109"/>
      <c r="V655" s="91" t="str">
        <f t="shared" si="85"/>
        <v/>
      </c>
      <c r="W655" s="109"/>
      <c r="X655" s="109"/>
      <c r="Y655" s="109"/>
      <c r="Z655" s="109"/>
      <c r="AA655" s="109"/>
      <c r="AB655" s="109"/>
      <c r="AC655" s="109"/>
      <c r="AD655" s="109"/>
      <c r="AG655" s="110">
        <f t="shared" si="86"/>
        <v>8</v>
      </c>
      <c r="AH655" s="110">
        <f t="shared" si="87"/>
        <v>8</v>
      </c>
      <c r="AI655" s="110">
        <f t="shared" si="88"/>
        <v>0</v>
      </c>
      <c r="AJ655" s="110">
        <f t="shared" si="89"/>
        <v>0</v>
      </c>
      <c r="AK655" s="110">
        <f t="shared" si="90"/>
        <v>0</v>
      </c>
      <c r="AL655" s="110">
        <f t="shared" si="91"/>
        <v>0</v>
      </c>
    </row>
    <row r="656" spans="1:38">
      <c r="A656" s="12"/>
      <c r="B656" s="12"/>
      <c r="C656" s="128" t="s">
        <v>129</v>
      </c>
      <c r="D656" s="301" t="str">
        <f t="shared" si="83"/>
        <v/>
      </c>
      <c r="E656" s="302"/>
      <c r="F656" s="302"/>
      <c r="G656" s="302"/>
      <c r="H656" s="302"/>
      <c r="I656" s="302"/>
      <c r="J656" s="302"/>
      <c r="K656" s="302"/>
      <c r="L656" s="303"/>
      <c r="M656" s="91" t="str">
        <f t="shared" si="84"/>
        <v/>
      </c>
      <c r="N656" s="109"/>
      <c r="O656" s="109"/>
      <c r="P656" s="109"/>
      <c r="Q656" s="109"/>
      <c r="R656" s="109"/>
      <c r="S656" s="109"/>
      <c r="T656" s="109"/>
      <c r="U656" s="109"/>
      <c r="V656" s="91" t="str">
        <f t="shared" si="85"/>
        <v/>
      </c>
      <c r="W656" s="109"/>
      <c r="X656" s="109"/>
      <c r="Y656" s="109"/>
      <c r="Z656" s="109"/>
      <c r="AA656" s="109"/>
      <c r="AB656" s="109"/>
      <c r="AC656" s="109"/>
      <c r="AD656" s="109"/>
      <c r="AG656" s="110">
        <f t="shared" si="86"/>
        <v>8</v>
      </c>
      <c r="AH656" s="110">
        <f t="shared" si="87"/>
        <v>8</v>
      </c>
      <c r="AI656" s="110">
        <f t="shared" si="88"/>
        <v>0</v>
      </c>
      <c r="AJ656" s="110">
        <f t="shared" si="89"/>
        <v>0</v>
      </c>
      <c r="AK656" s="110">
        <f t="shared" si="90"/>
        <v>0</v>
      </c>
      <c r="AL656" s="110">
        <f t="shared" si="91"/>
        <v>0</v>
      </c>
    </row>
    <row r="657" spans="1:38">
      <c r="A657" s="12"/>
      <c r="B657" s="12"/>
      <c r="C657" s="128" t="s">
        <v>130</v>
      </c>
      <c r="D657" s="301" t="str">
        <f t="shared" si="83"/>
        <v/>
      </c>
      <c r="E657" s="302"/>
      <c r="F657" s="302"/>
      <c r="G657" s="302"/>
      <c r="H657" s="302"/>
      <c r="I657" s="302"/>
      <c r="J657" s="302"/>
      <c r="K657" s="302"/>
      <c r="L657" s="303"/>
      <c r="M657" s="91" t="str">
        <f t="shared" si="84"/>
        <v/>
      </c>
      <c r="N657" s="109"/>
      <c r="O657" s="109"/>
      <c r="P657" s="109"/>
      <c r="Q657" s="109"/>
      <c r="R657" s="109"/>
      <c r="S657" s="109"/>
      <c r="T657" s="109"/>
      <c r="U657" s="109"/>
      <c r="V657" s="91" t="str">
        <f t="shared" si="85"/>
        <v/>
      </c>
      <c r="W657" s="109"/>
      <c r="X657" s="109"/>
      <c r="Y657" s="109"/>
      <c r="Z657" s="109"/>
      <c r="AA657" s="109"/>
      <c r="AB657" s="109"/>
      <c r="AC657" s="109"/>
      <c r="AD657" s="109"/>
      <c r="AG657" s="110">
        <f t="shared" si="86"/>
        <v>8</v>
      </c>
      <c r="AH657" s="110">
        <f t="shared" si="87"/>
        <v>8</v>
      </c>
      <c r="AI657" s="110">
        <f t="shared" si="88"/>
        <v>0</v>
      </c>
      <c r="AJ657" s="110">
        <f t="shared" si="89"/>
        <v>0</v>
      </c>
      <c r="AK657" s="110">
        <f t="shared" si="90"/>
        <v>0</v>
      </c>
      <c r="AL657" s="110">
        <f t="shared" si="91"/>
        <v>0</v>
      </c>
    </row>
    <row r="658" spans="1:38">
      <c r="A658" s="12"/>
      <c r="B658" s="12"/>
      <c r="C658" s="128" t="s">
        <v>131</v>
      </c>
      <c r="D658" s="301" t="str">
        <f t="shared" si="83"/>
        <v/>
      </c>
      <c r="E658" s="302"/>
      <c r="F658" s="302"/>
      <c r="G658" s="302"/>
      <c r="H658" s="302"/>
      <c r="I658" s="302"/>
      <c r="J658" s="302"/>
      <c r="K658" s="302"/>
      <c r="L658" s="303"/>
      <c r="M658" s="91" t="str">
        <f t="shared" si="84"/>
        <v/>
      </c>
      <c r="N658" s="109"/>
      <c r="O658" s="109"/>
      <c r="P658" s="109"/>
      <c r="Q658" s="109"/>
      <c r="R658" s="109"/>
      <c r="S658" s="109"/>
      <c r="T658" s="109"/>
      <c r="U658" s="109"/>
      <c r="V658" s="91" t="str">
        <f t="shared" si="85"/>
        <v/>
      </c>
      <c r="W658" s="109"/>
      <c r="X658" s="109"/>
      <c r="Y658" s="109"/>
      <c r="Z658" s="109"/>
      <c r="AA658" s="109"/>
      <c r="AB658" s="109"/>
      <c r="AC658" s="109"/>
      <c r="AD658" s="109"/>
      <c r="AG658" s="110">
        <f t="shared" si="86"/>
        <v>8</v>
      </c>
      <c r="AH658" s="110">
        <f t="shared" si="87"/>
        <v>8</v>
      </c>
      <c r="AI658" s="110">
        <f t="shared" si="88"/>
        <v>0</v>
      </c>
      <c r="AJ658" s="110">
        <f t="shared" si="89"/>
        <v>0</v>
      </c>
      <c r="AK658" s="110">
        <f t="shared" si="90"/>
        <v>0</v>
      </c>
      <c r="AL658" s="110">
        <f t="shared" si="91"/>
        <v>0</v>
      </c>
    </row>
    <row r="659" spans="1:38">
      <c r="A659" s="12"/>
      <c r="B659" s="12"/>
      <c r="C659" s="128" t="s">
        <v>132</v>
      </c>
      <c r="D659" s="301" t="str">
        <f t="shared" si="83"/>
        <v/>
      </c>
      <c r="E659" s="302"/>
      <c r="F659" s="302"/>
      <c r="G659" s="302"/>
      <c r="H659" s="302"/>
      <c r="I659" s="302"/>
      <c r="J659" s="302"/>
      <c r="K659" s="302"/>
      <c r="L659" s="303"/>
      <c r="M659" s="91" t="str">
        <f t="shared" si="84"/>
        <v/>
      </c>
      <c r="N659" s="109"/>
      <c r="O659" s="109"/>
      <c r="P659" s="109"/>
      <c r="Q659" s="109"/>
      <c r="R659" s="109"/>
      <c r="S659" s="109"/>
      <c r="T659" s="109"/>
      <c r="U659" s="109"/>
      <c r="V659" s="91" t="str">
        <f t="shared" si="85"/>
        <v/>
      </c>
      <c r="W659" s="109"/>
      <c r="X659" s="109"/>
      <c r="Y659" s="109"/>
      <c r="Z659" s="109"/>
      <c r="AA659" s="109"/>
      <c r="AB659" s="109"/>
      <c r="AC659" s="109"/>
      <c r="AD659" s="109"/>
      <c r="AG659" s="110">
        <f t="shared" si="86"/>
        <v>8</v>
      </c>
      <c r="AH659" s="110">
        <f t="shared" si="87"/>
        <v>8</v>
      </c>
      <c r="AI659" s="110">
        <f t="shared" si="88"/>
        <v>0</v>
      </c>
      <c r="AJ659" s="110">
        <f t="shared" si="89"/>
        <v>0</v>
      </c>
      <c r="AK659" s="110">
        <f t="shared" si="90"/>
        <v>0</v>
      </c>
      <c r="AL659" s="110">
        <f t="shared" si="91"/>
        <v>0</v>
      </c>
    </row>
    <row r="660" spans="1:38">
      <c r="A660" s="12"/>
      <c r="B660" s="12"/>
      <c r="C660" s="128" t="s">
        <v>133</v>
      </c>
      <c r="D660" s="301" t="str">
        <f t="shared" si="83"/>
        <v/>
      </c>
      <c r="E660" s="302"/>
      <c r="F660" s="302"/>
      <c r="G660" s="302"/>
      <c r="H660" s="302"/>
      <c r="I660" s="302"/>
      <c r="J660" s="302"/>
      <c r="K660" s="302"/>
      <c r="L660" s="303"/>
      <c r="M660" s="91" t="str">
        <f t="shared" si="84"/>
        <v/>
      </c>
      <c r="N660" s="109"/>
      <c r="O660" s="109"/>
      <c r="P660" s="109"/>
      <c r="Q660" s="109"/>
      <c r="R660" s="109"/>
      <c r="S660" s="109"/>
      <c r="T660" s="109"/>
      <c r="U660" s="109"/>
      <c r="V660" s="91" t="str">
        <f t="shared" si="85"/>
        <v/>
      </c>
      <c r="W660" s="109"/>
      <c r="X660" s="109"/>
      <c r="Y660" s="109"/>
      <c r="Z660" s="109"/>
      <c r="AA660" s="109"/>
      <c r="AB660" s="109"/>
      <c r="AC660" s="109"/>
      <c r="AD660" s="109"/>
      <c r="AG660" s="110">
        <f t="shared" si="86"/>
        <v>8</v>
      </c>
      <c r="AH660" s="110">
        <f t="shared" si="87"/>
        <v>8</v>
      </c>
      <c r="AI660" s="110">
        <f t="shared" si="88"/>
        <v>0</v>
      </c>
      <c r="AJ660" s="110">
        <f t="shared" si="89"/>
        <v>0</v>
      </c>
      <c r="AK660" s="110">
        <f t="shared" si="90"/>
        <v>0</v>
      </c>
      <c r="AL660" s="110">
        <f t="shared" si="91"/>
        <v>0</v>
      </c>
    </row>
    <row r="661" spans="1:38">
      <c r="A661" s="12"/>
      <c r="B661" s="12"/>
      <c r="C661" s="128" t="s">
        <v>134</v>
      </c>
      <c r="D661" s="301" t="str">
        <f t="shared" si="83"/>
        <v/>
      </c>
      <c r="E661" s="302"/>
      <c r="F661" s="302"/>
      <c r="G661" s="302"/>
      <c r="H661" s="302"/>
      <c r="I661" s="302"/>
      <c r="J661" s="302"/>
      <c r="K661" s="302"/>
      <c r="L661" s="303"/>
      <c r="M661" s="91" t="str">
        <f t="shared" si="84"/>
        <v/>
      </c>
      <c r="N661" s="109"/>
      <c r="O661" s="109"/>
      <c r="P661" s="109"/>
      <c r="Q661" s="109"/>
      <c r="R661" s="109"/>
      <c r="S661" s="109"/>
      <c r="T661" s="109"/>
      <c r="U661" s="109"/>
      <c r="V661" s="91" t="str">
        <f t="shared" si="85"/>
        <v/>
      </c>
      <c r="W661" s="109"/>
      <c r="X661" s="109"/>
      <c r="Y661" s="109"/>
      <c r="Z661" s="109"/>
      <c r="AA661" s="109"/>
      <c r="AB661" s="109"/>
      <c r="AC661" s="109"/>
      <c r="AD661" s="109"/>
      <c r="AG661" s="110">
        <f t="shared" si="86"/>
        <v>8</v>
      </c>
      <c r="AH661" s="110">
        <f t="shared" si="87"/>
        <v>8</v>
      </c>
      <c r="AI661" s="110">
        <f t="shared" si="88"/>
        <v>0</v>
      </c>
      <c r="AJ661" s="110">
        <f t="shared" si="89"/>
        <v>0</v>
      </c>
      <c r="AK661" s="110">
        <f t="shared" si="90"/>
        <v>0</v>
      </c>
      <c r="AL661" s="110">
        <f t="shared" si="91"/>
        <v>0</v>
      </c>
    </row>
    <row r="662" spans="1:38">
      <c r="A662" s="12"/>
      <c r="B662" s="12"/>
      <c r="C662" s="128" t="s">
        <v>135</v>
      </c>
      <c r="D662" s="301" t="str">
        <f t="shared" si="83"/>
        <v/>
      </c>
      <c r="E662" s="302"/>
      <c r="F662" s="302"/>
      <c r="G662" s="302"/>
      <c r="H662" s="302"/>
      <c r="I662" s="302"/>
      <c r="J662" s="302"/>
      <c r="K662" s="302"/>
      <c r="L662" s="303"/>
      <c r="M662" s="91" t="str">
        <f t="shared" si="84"/>
        <v/>
      </c>
      <c r="N662" s="109"/>
      <c r="O662" s="109"/>
      <c r="P662" s="109"/>
      <c r="Q662" s="109"/>
      <c r="R662" s="109"/>
      <c r="S662" s="109"/>
      <c r="T662" s="109"/>
      <c r="U662" s="109"/>
      <c r="V662" s="91" t="str">
        <f t="shared" si="85"/>
        <v/>
      </c>
      <c r="W662" s="109"/>
      <c r="X662" s="109"/>
      <c r="Y662" s="109"/>
      <c r="Z662" s="109"/>
      <c r="AA662" s="109"/>
      <c r="AB662" s="109"/>
      <c r="AC662" s="109"/>
      <c r="AD662" s="109"/>
      <c r="AG662" s="110">
        <f t="shared" si="86"/>
        <v>8</v>
      </c>
      <c r="AH662" s="110">
        <f t="shared" si="87"/>
        <v>8</v>
      </c>
      <c r="AI662" s="110">
        <f t="shared" si="88"/>
        <v>0</v>
      </c>
      <c r="AJ662" s="110">
        <f t="shared" si="89"/>
        <v>0</v>
      </c>
      <c r="AK662" s="110">
        <f t="shared" si="90"/>
        <v>0</v>
      </c>
      <c r="AL662" s="110">
        <f t="shared" si="91"/>
        <v>0</v>
      </c>
    </row>
    <row r="663" spans="1:38">
      <c r="A663" s="12"/>
      <c r="B663" s="12"/>
      <c r="C663" s="128" t="s">
        <v>136</v>
      </c>
      <c r="D663" s="301" t="str">
        <f t="shared" si="83"/>
        <v/>
      </c>
      <c r="E663" s="302"/>
      <c r="F663" s="302"/>
      <c r="G663" s="302"/>
      <c r="H663" s="302"/>
      <c r="I663" s="302"/>
      <c r="J663" s="302"/>
      <c r="K663" s="302"/>
      <c r="L663" s="303"/>
      <c r="M663" s="91" t="str">
        <f t="shared" si="84"/>
        <v/>
      </c>
      <c r="N663" s="109"/>
      <c r="O663" s="109"/>
      <c r="P663" s="109"/>
      <c r="Q663" s="109"/>
      <c r="R663" s="109"/>
      <c r="S663" s="109"/>
      <c r="T663" s="109"/>
      <c r="U663" s="109"/>
      <c r="V663" s="91" t="str">
        <f t="shared" si="85"/>
        <v/>
      </c>
      <c r="W663" s="109"/>
      <c r="X663" s="109"/>
      <c r="Y663" s="109"/>
      <c r="Z663" s="109"/>
      <c r="AA663" s="109"/>
      <c r="AB663" s="109"/>
      <c r="AC663" s="109"/>
      <c r="AD663" s="109"/>
      <c r="AG663" s="110">
        <f t="shared" si="86"/>
        <v>8</v>
      </c>
      <c r="AH663" s="110">
        <f t="shared" si="87"/>
        <v>8</v>
      </c>
      <c r="AI663" s="110">
        <f t="shared" si="88"/>
        <v>0</v>
      </c>
      <c r="AJ663" s="110">
        <f t="shared" si="89"/>
        <v>0</v>
      </c>
      <c r="AK663" s="110">
        <f t="shared" si="90"/>
        <v>0</v>
      </c>
      <c r="AL663" s="110">
        <f t="shared" si="91"/>
        <v>0</v>
      </c>
    </row>
    <row r="664" spans="1:38">
      <c r="A664" s="12"/>
      <c r="B664" s="12"/>
      <c r="C664" s="128" t="s">
        <v>137</v>
      </c>
      <c r="D664" s="301" t="str">
        <f t="shared" si="83"/>
        <v/>
      </c>
      <c r="E664" s="302"/>
      <c r="F664" s="302"/>
      <c r="G664" s="302"/>
      <c r="H664" s="302"/>
      <c r="I664" s="302"/>
      <c r="J664" s="302"/>
      <c r="K664" s="302"/>
      <c r="L664" s="303"/>
      <c r="M664" s="91" t="str">
        <f t="shared" si="84"/>
        <v/>
      </c>
      <c r="N664" s="109"/>
      <c r="O664" s="109"/>
      <c r="P664" s="109"/>
      <c r="Q664" s="109"/>
      <c r="R664" s="109"/>
      <c r="S664" s="109"/>
      <c r="T664" s="109"/>
      <c r="U664" s="109"/>
      <c r="V664" s="91" t="str">
        <f t="shared" si="85"/>
        <v/>
      </c>
      <c r="W664" s="109"/>
      <c r="X664" s="109"/>
      <c r="Y664" s="109"/>
      <c r="Z664" s="109"/>
      <c r="AA664" s="109"/>
      <c r="AB664" s="109"/>
      <c r="AC664" s="109"/>
      <c r="AD664" s="109"/>
      <c r="AG664" s="110">
        <f t="shared" si="86"/>
        <v>8</v>
      </c>
      <c r="AH664" s="110">
        <f t="shared" si="87"/>
        <v>8</v>
      </c>
      <c r="AI664" s="110">
        <f t="shared" si="88"/>
        <v>0</v>
      </c>
      <c r="AJ664" s="110">
        <f t="shared" si="89"/>
        <v>0</v>
      </c>
      <c r="AK664" s="110">
        <f t="shared" si="90"/>
        <v>0</v>
      </c>
      <c r="AL664" s="110">
        <f t="shared" si="91"/>
        <v>0</v>
      </c>
    </row>
    <row r="665" spans="1:38">
      <c r="A665" s="12"/>
      <c r="B665" s="12"/>
      <c r="C665" s="128" t="s">
        <v>138</v>
      </c>
      <c r="D665" s="301" t="str">
        <f t="shared" si="83"/>
        <v/>
      </c>
      <c r="E665" s="302"/>
      <c r="F665" s="302"/>
      <c r="G665" s="302"/>
      <c r="H665" s="302"/>
      <c r="I665" s="302"/>
      <c r="J665" s="302"/>
      <c r="K665" s="302"/>
      <c r="L665" s="303"/>
      <c r="M665" s="91" t="str">
        <f t="shared" si="84"/>
        <v/>
      </c>
      <c r="N665" s="109"/>
      <c r="O665" s="109"/>
      <c r="P665" s="109"/>
      <c r="Q665" s="109"/>
      <c r="R665" s="109"/>
      <c r="S665" s="109"/>
      <c r="T665" s="109"/>
      <c r="U665" s="109"/>
      <c r="V665" s="91" t="str">
        <f t="shared" si="85"/>
        <v/>
      </c>
      <c r="W665" s="109"/>
      <c r="X665" s="109"/>
      <c r="Y665" s="109"/>
      <c r="Z665" s="109"/>
      <c r="AA665" s="109"/>
      <c r="AB665" s="109"/>
      <c r="AC665" s="109"/>
      <c r="AD665" s="109"/>
      <c r="AG665" s="110">
        <f t="shared" si="86"/>
        <v>8</v>
      </c>
      <c r="AH665" s="110">
        <f t="shared" si="87"/>
        <v>8</v>
      </c>
      <c r="AI665" s="110">
        <f t="shared" si="88"/>
        <v>0</v>
      </c>
      <c r="AJ665" s="110">
        <f t="shared" si="89"/>
        <v>0</v>
      </c>
      <c r="AK665" s="110">
        <f t="shared" si="90"/>
        <v>0</v>
      </c>
      <c r="AL665" s="110">
        <f t="shared" si="91"/>
        <v>0</v>
      </c>
    </row>
    <row r="666" spans="1:38">
      <c r="A666" s="12"/>
      <c r="B666" s="12"/>
      <c r="C666" s="128" t="s">
        <v>139</v>
      </c>
      <c r="D666" s="301" t="str">
        <f t="shared" si="83"/>
        <v/>
      </c>
      <c r="E666" s="302"/>
      <c r="F666" s="302"/>
      <c r="G666" s="302"/>
      <c r="H666" s="302"/>
      <c r="I666" s="302"/>
      <c r="J666" s="302"/>
      <c r="K666" s="302"/>
      <c r="L666" s="303"/>
      <c r="M666" s="91" t="str">
        <f t="shared" si="84"/>
        <v/>
      </c>
      <c r="N666" s="109"/>
      <c r="O666" s="109"/>
      <c r="P666" s="109"/>
      <c r="Q666" s="109"/>
      <c r="R666" s="109"/>
      <c r="S666" s="109"/>
      <c r="T666" s="109"/>
      <c r="U666" s="109"/>
      <c r="V666" s="91" t="str">
        <f t="shared" si="85"/>
        <v/>
      </c>
      <c r="W666" s="109"/>
      <c r="X666" s="109"/>
      <c r="Y666" s="109"/>
      <c r="Z666" s="109"/>
      <c r="AA666" s="109"/>
      <c r="AB666" s="109"/>
      <c r="AC666" s="109"/>
      <c r="AD666" s="109"/>
      <c r="AG666" s="110">
        <f t="shared" si="86"/>
        <v>8</v>
      </c>
      <c r="AH666" s="110">
        <f t="shared" si="87"/>
        <v>8</v>
      </c>
      <c r="AI666" s="110">
        <f t="shared" si="88"/>
        <v>0</v>
      </c>
      <c r="AJ666" s="110">
        <f t="shared" si="89"/>
        <v>0</v>
      </c>
      <c r="AK666" s="110">
        <f t="shared" si="90"/>
        <v>0</v>
      </c>
      <c r="AL666" s="110">
        <f t="shared" si="91"/>
        <v>0</v>
      </c>
    </row>
    <row r="667" spans="1:38">
      <c r="A667" s="12"/>
      <c r="B667" s="12"/>
      <c r="C667" s="128" t="s">
        <v>140</v>
      </c>
      <c r="D667" s="301" t="str">
        <f t="shared" si="83"/>
        <v/>
      </c>
      <c r="E667" s="302"/>
      <c r="F667" s="302"/>
      <c r="G667" s="302"/>
      <c r="H667" s="302"/>
      <c r="I667" s="302"/>
      <c r="J667" s="302"/>
      <c r="K667" s="302"/>
      <c r="L667" s="303"/>
      <c r="M667" s="91" t="str">
        <f t="shared" si="84"/>
        <v/>
      </c>
      <c r="N667" s="109"/>
      <c r="O667" s="109"/>
      <c r="P667" s="109"/>
      <c r="Q667" s="109"/>
      <c r="R667" s="109"/>
      <c r="S667" s="109"/>
      <c r="T667" s="109"/>
      <c r="U667" s="109"/>
      <c r="V667" s="91" t="str">
        <f t="shared" si="85"/>
        <v/>
      </c>
      <c r="W667" s="109"/>
      <c r="X667" s="109"/>
      <c r="Y667" s="109"/>
      <c r="Z667" s="109"/>
      <c r="AA667" s="109"/>
      <c r="AB667" s="109"/>
      <c r="AC667" s="109"/>
      <c r="AD667" s="109"/>
      <c r="AG667" s="110">
        <f t="shared" si="86"/>
        <v>8</v>
      </c>
      <c r="AH667" s="110">
        <f t="shared" si="87"/>
        <v>8</v>
      </c>
      <c r="AI667" s="110">
        <f t="shared" si="88"/>
        <v>0</v>
      </c>
      <c r="AJ667" s="110">
        <f t="shared" si="89"/>
        <v>0</v>
      </c>
      <c r="AK667" s="110">
        <f t="shared" si="90"/>
        <v>0</v>
      </c>
      <c r="AL667" s="110">
        <f t="shared" si="91"/>
        <v>0</v>
      </c>
    </row>
    <row r="668" spans="1:38">
      <c r="A668" s="12"/>
      <c r="B668" s="12"/>
      <c r="C668" s="128" t="s">
        <v>141</v>
      </c>
      <c r="D668" s="301" t="str">
        <f t="shared" si="83"/>
        <v/>
      </c>
      <c r="E668" s="302"/>
      <c r="F668" s="302"/>
      <c r="G668" s="302"/>
      <c r="H668" s="302"/>
      <c r="I668" s="302"/>
      <c r="J668" s="302"/>
      <c r="K668" s="302"/>
      <c r="L668" s="303"/>
      <c r="M668" s="91" t="str">
        <f t="shared" si="84"/>
        <v/>
      </c>
      <c r="N668" s="109"/>
      <c r="O668" s="109"/>
      <c r="P668" s="109"/>
      <c r="Q668" s="109"/>
      <c r="R668" s="109"/>
      <c r="S668" s="109"/>
      <c r="T668" s="109"/>
      <c r="U668" s="109"/>
      <c r="V668" s="91" t="str">
        <f t="shared" si="85"/>
        <v/>
      </c>
      <c r="W668" s="109"/>
      <c r="X668" s="109"/>
      <c r="Y668" s="109"/>
      <c r="Z668" s="109"/>
      <c r="AA668" s="109"/>
      <c r="AB668" s="109"/>
      <c r="AC668" s="109"/>
      <c r="AD668" s="109"/>
      <c r="AG668" s="110">
        <f t="shared" si="86"/>
        <v>8</v>
      </c>
      <c r="AH668" s="110">
        <f t="shared" si="87"/>
        <v>8</v>
      </c>
      <c r="AI668" s="110">
        <f t="shared" si="88"/>
        <v>0</v>
      </c>
      <c r="AJ668" s="110">
        <f t="shared" si="89"/>
        <v>0</v>
      </c>
      <c r="AK668" s="110">
        <f t="shared" si="90"/>
        <v>0</v>
      </c>
      <c r="AL668" s="110">
        <f t="shared" si="91"/>
        <v>0</v>
      </c>
    </row>
    <row r="669" spans="1:38">
      <c r="A669" s="12"/>
      <c r="B669" s="12"/>
      <c r="C669" s="128" t="s">
        <v>142</v>
      </c>
      <c r="D669" s="301" t="str">
        <f t="shared" si="83"/>
        <v/>
      </c>
      <c r="E669" s="302"/>
      <c r="F669" s="302"/>
      <c r="G669" s="302"/>
      <c r="H669" s="302"/>
      <c r="I669" s="302"/>
      <c r="J669" s="302"/>
      <c r="K669" s="302"/>
      <c r="L669" s="303"/>
      <c r="M669" s="91" t="str">
        <f t="shared" si="84"/>
        <v/>
      </c>
      <c r="N669" s="109"/>
      <c r="O669" s="109"/>
      <c r="P669" s="109"/>
      <c r="Q669" s="109"/>
      <c r="R669" s="109"/>
      <c r="S669" s="109"/>
      <c r="T669" s="109"/>
      <c r="U669" s="109"/>
      <c r="V669" s="91" t="str">
        <f t="shared" si="85"/>
        <v/>
      </c>
      <c r="W669" s="109"/>
      <c r="X669" s="109"/>
      <c r="Y669" s="109"/>
      <c r="Z669" s="109"/>
      <c r="AA669" s="109"/>
      <c r="AB669" s="109"/>
      <c r="AC669" s="109"/>
      <c r="AD669" s="109"/>
      <c r="AG669" s="110">
        <f t="shared" si="86"/>
        <v>8</v>
      </c>
      <c r="AH669" s="110">
        <f t="shared" si="87"/>
        <v>8</v>
      </c>
      <c r="AI669" s="110">
        <f t="shared" si="88"/>
        <v>0</v>
      </c>
      <c r="AJ669" s="110">
        <f t="shared" si="89"/>
        <v>0</v>
      </c>
      <c r="AK669" s="110">
        <f t="shared" si="90"/>
        <v>0</v>
      </c>
      <c r="AL669" s="110">
        <f t="shared" si="91"/>
        <v>0</v>
      </c>
    </row>
    <row r="670" spans="1:38">
      <c r="A670" s="12"/>
      <c r="B670" s="12"/>
      <c r="C670" s="128" t="s">
        <v>143</v>
      </c>
      <c r="D670" s="301" t="str">
        <f t="shared" si="83"/>
        <v/>
      </c>
      <c r="E670" s="302"/>
      <c r="F670" s="302"/>
      <c r="G670" s="302"/>
      <c r="H670" s="302"/>
      <c r="I670" s="302"/>
      <c r="J670" s="302"/>
      <c r="K670" s="302"/>
      <c r="L670" s="303"/>
      <c r="M670" s="91" t="str">
        <f t="shared" si="84"/>
        <v/>
      </c>
      <c r="N670" s="109"/>
      <c r="O670" s="109"/>
      <c r="P670" s="109"/>
      <c r="Q670" s="109"/>
      <c r="R670" s="109"/>
      <c r="S670" s="109"/>
      <c r="T670" s="109"/>
      <c r="U670" s="109"/>
      <c r="V670" s="91" t="str">
        <f t="shared" si="85"/>
        <v/>
      </c>
      <c r="W670" s="109"/>
      <c r="X670" s="109"/>
      <c r="Y670" s="109"/>
      <c r="Z670" s="109"/>
      <c r="AA670" s="109"/>
      <c r="AB670" s="109"/>
      <c r="AC670" s="109"/>
      <c r="AD670" s="109"/>
      <c r="AG670" s="110">
        <f t="shared" si="86"/>
        <v>8</v>
      </c>
      <c r="AH670" s="110">
        <f t="shared" si="87"/>
        <v>8</v>
      </c>
      <c r="AI670" s="110">
        <f t="shared" si="88"/>
        <v>0</v>
      </c>
      <c r="AJ670" s="110">
        <f t="shared" si="89"/>
        <v>0</v>
      </c>
      <c r="AK670" s="110">
        <f t="shared" si="90"/>
        <v>0</v>
      </c>
      <c r="AL670" s="110">
        <f t="shared" si="91"/>
        <v>0</v>
      </c>
    </row>
    <row r="671" spans="1:38">
      <c r="A671" s="12"/>
      <c r="B671" s="12"/>
      <c r="C671" s="128" t="s">
        <v>144</v>
      </c>
      <c r="D671" s="301" t="str">
        <f t="shared" si="83"/>
        <v/>
      </c>
      <c r="E671" s="302"/>
      <c r="F671" s="302"/>
      <c r="G671" s="302"/>
      <c r="H671" s="302"/>
      <c r="I671" s="302"/>
      <c r="J671" s="302"/>
      <c r="K671" s="302"/>
      <c r="L671" s="303"/>
      <c r="M671" s="91" t="str">
        <f t="shared" si="84"/>
        <v/>
      </c>
      <c r="N671" s="109"/>
      <c r="O671" s="109"/>
      <c r="P671" s="109"/>
      <c r="Q671" s="109"/>
      <c r="R671" s="109"/>
      <c r="S671" s="109"/>
      <c r="T671" s="109"/>
      <c r="U671" s="109"/>
      <c r="V671" s="91" t="str">
        <f t="shared" si="85"/>
        <v/>
      </c>
      <c r="W671" s="109"/>
      <c r="X671" s="109"/>
      <c r="Y671" s="109"/>
      <c r="Z671" s="109"/>
      <c r="AA671" s="109"/>
      <c r="AB671" s="109"/>
      <c r="AC671" s="109"/>
      <c r="AD671" s="109"/>
      <c r="AG671" s="110">
        <f t="shared" si="86"/>
        <v>8</v>
      </c>
      <c r="AH671" s="110">
        <f t="shared" si="87"/>
        <v>8</v>
      </c>
      <c r="AI671" s="110">
        <f t="shared" si="88"/>
        <v>0</v>
      </c>
      <c r="AJ671" s="110">
        <f t="shared" si="89"/>
        <v>0</v>
      </c>
      <c r="AK671" s="110">
        <f t="shared" si="90"/>
        <v>0</v>
      </c>
      <c r="AL671" s="110">
        <f t="shared" si="91"/>
        <v>0</v>
      </c>
    </row>
    <row r="672" spans="1:38">
      <c r="A672" s="12"/>
      <c r="B672" s="12"/>
      <c r="C672" s="128" t="s">
        <v>145</v>
      </c>
      <c r="D672" s="301" t="str">
        <f t="shared" si="83"/>
        <v/>
      </c>
      <c r="E672" s="302"/>
      <c r="F672" s="302"/>
      <c r="G672" s="302"/>
      <c r="H672" s="302"/>
      <c r="I672" s="302"/>
      <c r="J672" s="302"/>
      <c r="K672" s="302"/>
      <c r="L672" s="303"/>
      <c r="M672" s="91" t="str">
        <f t="shared" si="84"/>
        <v/>
      </c>
      <c r="N672" s="109"/>
      <c r="O672" s="109"/>
      <c r="P672" s="109"/>
      <c r="Q672" s="109"/>
      <c r="R672" s="109"/>
      <c r="S672" s="109"/>
      <c r="T672" s="109"/>
      <c r="U672" s="109"/>
      <c r="V672" s="91" t="str">
        <f t="shared" si="85"/>
        <v/>
      </c>
      <c r="W672" s="109"/>
      <c r="X672" s="109"/>
      <c r="Y672" s="109"/>
      <c r="Z672" s="109"/>
      <c r="AA672" s="109"/>
      <c r="AB672" s="109"/>
      <c r="AC672" s="109"/>
      <c r="AD672" s="109"/>
      <c r="AG672" s="110">
        <f t="shared" si="86"/>
        <v>8</v>
      </c>
      <c r="AH672" s="110">
        <f t="shared" si="87"/>
        <v>8</v>
      </c>
      <c r="AI672" s="110">
        <f t="shared" si="88"/>
        <v>0</v>
      </c>
      <c r="AJ672" s="110">
        <f t="shared" si="89"/>
        <v>0</v>
      </c>
      <c r="AK672" s="110">
        <f t="shared" si="90"/>
        <v>0</v>
      </c>
      <c r="AL672" s="110">
        <f t="shared" si="91"/>
        <v>0</v>
      </c>
    </row>
    <row r="673" spans="1:38">
      <c r="A673" s="12"/>
      <c r="B673" s="12"/>
      <c r="C673" s="128" t="s">
        <v>146</v>
      </c>
      <c r="D673" s="301" t="str">
        <f t="shared" si="83"/>
        <v/>
      </c>
      <c r="E673" s="302"/>
      <c r="F673" s="302"/>
      <c r="G673" s="302"/>
      <c r="H673" s="302"/>
      <c r="I673" s="302"/>
      <c r="J673" s="302"/>
      <c r="K673" s="302"/>
      <c r="L673" s="303"/>
      <c r="M673" s="91" t="str">
        <f t="shared" si="84"/>
        <v/>
      </c>
      <c r="N673" s="109"/>
      <c r="O673" s="109"/>
      <c r="P673" s="109"/>
      <c r="Q673" s="109"/>
      <c r="R673" s="109"/>
      <c r="S673" s="109"/>
      <c r="T673" s="109"/>
      <c r="U673" s="109"/>
      <c r="V673" s="91" t="str">
        <f t="shared" si="85"/>
        <v/>
      </c>
      <c r="W673" s="109"/>
      <c r="X673" s="109"/>
      <c r="Y673" s="109"/>
      <c r="Z673" s="109"/>
      <c r="AA673" s="109"/>
      <c r="AB673" s="109"/>
      <c r="AC673" s="109"/>
      <c r="AD673" s="109"/>
      <c r="AG673" s="110">
        <f t="shared" si="86"/>
        <v>8</v>
      </c>
      <c r="AH673" s="110">
        <f t="shared" si="87"/>
        <v>8</v>
      </c>
      <c r="AI673" s="110">
        <f t="shared" si="88"/>
        <v>0</v>
      </c>
      <c r="AJ673" s="110">
        <f t="shared" si="89"/>
        <v>0</v>
      </c>
      <c r="AK673" s="110">
        <f t="shared" si="90"/>
        <v>0</v>
      </c>
      <c r="AL673" s="110">
        <f t="shared" si="91"/>
        <v>0</v>
      </c>
    </row>
    <row r="674" spans="1:38">
      <c r="A674" s="12"/>
      <c r="B674" s="12"/>
      <c r="C674" s="128" t="s">
        <v>147</v>
      </c>
      <c r="D674" s="301" t="str">
        <f t="shared" si="83"/>
        <v/>
      </c>
      <c r="E674" s="302"/>
      <c r="F674" s="302"/>
      <c r="G674" s="302"/>
      <c r="H674" s="302"/>
      <c r="I674" s="302"/>
      <c r="J674" s="302"/>
      <c r="K674" s="302"/>
      <c r="L674" s="303"/>
      <c r="M674" s="91" t="str">
        <f t="shared" si="84"/>
        <v/>
      </c>
      <c r="N674" s="109"/>
      <c r="O674" s="109"/>
      <c r="P674" s="109"/>
      <c r="Q674" s="109"/>
      <c r="R674" s="109"/>
      <c r="S674" s="109"/>
      <c r="T674" s="109"/>
      <c r="U674" s="109"/>
      <c r="V674" s="91" t="str">
        <f t="shared" si="85"/>
        <v/>
      </c>
      <c r="W674" s="109"/>
      <c r="X674" s="109"/>
      <c r="Y674" s="109"/>
      <c r="Z674" s="109"/>
      <c r="AA674" s="109"/>
      <c r="AB674" s="109"/>
      <c r="AC674" s="109"/>
      <c r="AD674" s="109"/>
      <c r="AG674" s="110">
        <f t="shared" si="86"/>
        <v>8</v>
      </c>
      <c r="AH674" s="110">
        <f t="shared" si="87"/>
        <v>8</v>
      </c>
      <c r="AI674" s="110">
        <f t="shared" si="88"/>
        <v>0</v>
      </c>
      <c r="AJ674" s="110">
        <f t="shared" si="89"/>
        <v>0</v>
      </c>
      <c r="AK674" s="110">
        <f t="shared" si="90"/>
        <v>0</v>
      </c>
      <c r="AL674" s="110">
        <f t="shared" si="91"/>
        <v>0</v>
      </c>
    </row>
    <row r="675" spans="1:38">
      <c r="A675" s="12"/>
      <c r="B675" s="12"/>
      <c r="C675" s="128" t="s">
        <v>148</v>
      </c>
      <c r="D675" s="301" t="str">
        <f t="shared" si="83"/>
        <v/>
      </c>
      <c r="E675" s="302"/>
      <c r="F675" s="302"/>
      <c r="G675" s="302"/>
      <c r="H675" s="302"/>
      <c r="I675" s="302"/>
      <c r="J675" s="302"/>
      <c r="K675" s="302"/>
      <c r="L675" s="303"/>
      <c r="M675" s="91" t="str">
        <f t="shared" si="84"/>
        <v/>
      </c>
      <c r="N675" s="109"/>
      <c r="O675" s="109"/>
      <c r="P675" s="109"/>
      <c r="Q675" s="109"/>
      <c r="R675" s="109"/>
      <c r="S675" s="109"/>
      <c r="T675" s="109"/>
      <c r="U675" s="109"/>
      <c r="V675" s="91" t="str">
        <f t="shared" si="85"/>
        <v/>
      </c>
      <c r="W675" s="109"/>
      <c r="X675" s="109"/>
      <c r="Y675" s="109"/>
      <c r="Z675" s="109"/>
      <c r="AA675" s="109"/>
      <c r="AB675" s="109"/>
      <c r="AC675" s="109"/>
      <c r="AD675" s="109"/>
      <c r="AG675" s="110">
        <f t="shared" si="86"/>
        <v>8</v>
      </c>
      <c r="AH675" s="110">
        <f t="shared" si="87"/>
        <v>8</v>
      </c>
      <c r="AI675" s="110">
        <f t="shared" si="88"/>
        <v>0</v>
      </c>
      <c r="AJ675" s="110">
        <f t="shared" si="89"/>
        <v>0</v>
      </c>
      <c r="AK675" s="110">
        <f t="shared" si="90"/>
        <v>0</v>
      </c>
      <c r="AL675" s="110">
        <f t="shared" si="91"/>
        <v>0</v>
      </c>
    </row>
    <row r="676" spans="1:38">
      <c r="A676" s="12"/>
      <c r="B676" s="12"/>
      <c r="C676" s="128" t="s">
        <v>149</v>
      </c>
      <c r="D676" s="301" t="str">
        <f t="shared" si="83"/>
        <v/>
      </c>
      <c r="E676" s="302"/>
      <c r="F676" s="302"/>
      <c r="G676" s="302"/>
      <c r="H676" s="302"/>
      <c r="I676" s="302"/>
      <c r="J676" s="302"/>
      <c r="K676" s="302"/>
      <c r="L676" s="303"/>
      <c r="M676" s="91" t="str">
        <f t="shared" si="84"/>
        <v/>
      </c>
      <c r="N676" s="109"/>
      <c r="O676" s="109"/>
      <c r="P676" s="109"/>
      <c r="Q676" s="109"/>
      <c r="R676" s="109"/>
      <c r="S676" s="109"/>
      <c r="T676" s="109"/>
      <c r="U676" s="109"/>
      <c r="V676" s="91" t="str">
        <f t="shared" si="85"/>
        <v/>
      </c>
      <c r="W676" s="109"/>
      <c r="X676" s="109"/>
      <c r="Y676" s="109"/>
      <c r="Z676" s="109"/>
      <c r="AA676" s="109"/>
      <c r="AB676" s="109"/>
      <c r="AC676" s="109"/>
      <c r="AD676" s="109"/>
      <c r="AG676" s="110">
        <f t="shared" si="86"/>
        <v>8</v>
      </c>
      <c r="AH676" s="110">
        <f t="shared" si="87"/>
        <v>8</v>
      </c>
      <c r="AI676" s="110">
        <f t="shared" si="88"/>
        <v>0</v>
      </c>
      <c r="AJ676" s="110">
        <f t="shared" si="89"/>
        <v>0</v>
      </c>
      <c r="AK676" s="110">
        <f t="shared" si="90"/>
        <v>0</v>
      </c>
      <c r="AL676" s="110">
        <f t="shared" si="91"/>
        <v>0</v>
      </c>
    </row>
    <row r="677" spans="1:38">
      <c r="A677" s="12"/>
      <c r="B677" s="12"/>
      <c r="C677" s="128" t="s">
        <v>150</v>
      </c>
      <c r="D677" s="301" t="str">
        <f t="shared" si="83"/>
        <v/>
      </c>
      <c r="E677" s="302"/>
      <c r="F677" s="302"/>
      <c r="G677" s="302"/>
      <c r="H677" s="302"/>
      <c r="I677" s="302"/>
      <c r="J677" s="302"/>
      <c r="K677" s="302"/>
      <c r="L677" s="303"/>
      <c r="M677" s="91" t="str">
        <f t="shared" si="84"/>
        <v/>
      </c>
      <c r="N677" s="109"/>
      <c r="O677" s="109"/>
      <c r="P677" s="109"/>
      <c r="Q677" s="109"/>
      <c r="R677" s="109"/>
      <c r="S677" s="109"/>
      <c r="T677" s="109"/>
      <c r="U677" s="109"/>
      <c r="V677" s="91" t="str">
        <f t="shared" si="85"/>
        <v/>
      </c>
      <c r="W677" s="109"/>
      <c r="X677" s="109"/>
      <c r="Y677" s="109"/>
      <c r="Z677" s="109"/>
      <c r="AA677" s="109"/>
      <c r="AB677" s="109"/>
      <c r="AC677" s="109"/>
      <c r="AD677" s="109"/>
      <c r="AG677" s="110">
        <f t="shared" si="86"/>
        <v>8</v>
      </c>
      <c r="AH677" s="110">
        <f t="shared" si="87"/>
        <v>8</v>
      </c>
      <c r="AI677" s="110">
        <f t="shared" si="88"/>
        <v>0</v>
      </c>
      <c r="AJ677" s="110">
        <f t="shared" si="89"/>
        <v>0</v>
      </c>
      <c r="AK677" s="110">
        <f t="shared" si="90"/>
        <v>0</v>
      </c>
      <c r="AL677" s="110">
        <f t="shared" si="91"/>
        <v>0</v>
      </c>
    </row>
    <row r="678" spans="1:38">
      <c r="A678" s="12"/>
      <c r="B678" s="12"/>
      <c r="C678" s="128" t="s">
        <v>151</v>
      </c>
      <c r="D678" s="301" t="str">
        <f t="shared" si="83"/>
        <v/>
      </c>
      <c r="E678" s="302"/>
      <c r="F678" s="302"/>
      <c r="G678" s="302"/>
      <c r="H678" s="302"/>
      <c r="I678" s="302"/>
      <c r="J678" s="302"/>
      <c r="K678" s="302"/>
      <c r="L678" s="303"/>
      <c r="M678" s="91" t="str">
        <f t="shared" si="84"/>
        <v/>
      </c>
      <c r="N678" s="109"/>
      <c r="O678" s="109"/>
      <c r="P678" s="109"/>
      <c r="Q678" s="109"/>
      <c r="R678" s="109"/>
      <c r="S678" s="109"/>
      <c r="T678" s="109"/>
      <c r="U678" s="109"/>
      <c r="V678" s="91" t="str">
        <f t="shared" si="85"/>
        <v/>
      </c>
      <c r="W678" s="109"/>
      <c r="X678" s="109"/>
      <c r="Y678" s="109"/>
      <c r="Z678" s="109"/>
      <c r="AA678" s="109"/>
      <c r="AB678" s="109"/>
      <c r="AC678" s="109"/>
      <c r="AD678" s="109"/>
      <c r="AG678" s="110">
        <f t="shared" si="86"/>
        <v>8</v>
      </c>
      <c r="AH678" s="110">
        <f t="shared" si="87"/>
        <v>8</v>
      </c>
      <c r="AI678" s="110">
        <f t="shared" si="88"/>
        <v>0</v>
      </c>
      <c r="AJ678" s="110">
        <f t="shared" si="89"/>
        <v>0</v>
      </c>
      <c r="AK678" s="110">
        <f t="shared" si="90"/>
        <v>0</v>
      </c>
      <c r="AL678" s="110">
        <f t="shared" si="91"/>
        <v>0</v>
      </c>
    </row>
    <row r="679" spans="1:38">
      <c r="A679" s="12"/>
      <c r="B679" s="12"/>
      <c r="C679" s="128" t="s">
        <v>152</v>
      </c>
      <c r="D679" s="301" t="str">
        <f t="shared" si="83"/>
        <v/>
      </c>
      <c r="E679" s="302"/>
      <c r="F679" s="302"/>
      <c r="G679" s="302"/>
      <c r="H679" s="302"/>
      <c r="I679" s="302"/>
      <c r="J679" s="302"/>
      <c r="K679" s="302"/>
      <c r="L679" s="303"/>
      <c r="M679" s="91" t="str">
        <f t="shared" si="84"/>
        <v/>
      </c>
      <c r="N679" s="109"/>
      <c r="O679" s="109"/>
      <c r="P679" s="109"/>
      <c r="Q679" s="109"/>
      <c r="R679" s="109"/>
      <c r="S679" s="109"/>
      <c r="T679" s="109"/>
      <c r="U679" s="109"/>
      <c r="V679" s="91" t="str">
        <f t="shared" si="85"/>
        <v/>
      </c>
      <c r="W679" s="109"/>
      <c r="X679" s="109"/>
      <c r="Y679" s="109"/>
      <c r="Z679" s="109"/>
      <c r="AA679" s="109"/>
      <c r="AB679" s="109"/>
      <c r="AC679" s="109"/>
      <c r="AD679" s="109"/>
      <c r="AG679" s="110">
        <f t="shared" si="86"/>
        <v>8</v>
      </c>
      <c r="AH679" s="110">
        <f t="shared" si="87"/>
        <v>8</v>
      </c>
      <c r="AI679" s="110">
        <f t="shared" si="88"/>
        <v>0</v>
      </c>
      <c r="AJ679" s="110">
        <f t="shared" si="89"/>
        <v>0</v>
      </c>
      <c r="AK679" s="110">
        <f t="shared" si="90"/>
        <v>0</v>
      </c>
      <c r="AL679" s="110">
        <f t="shared" si="91"/>
        <v>0</v>
      </c>
    </row>
    <row r="680" spans="1:38">
      <c r="A680" s="12"/>
      <c r="B680" s="12"/>
      <c r="C680" s="128" t="s">
        <v>153</v>
      </c>
      <c r="D680" s="301" t="str">
        <f t="shared" si="83"/>
        <v/>
      </c>
      <c r="E680" s="302"/>
      <c r="F680" s="302"/>
      <c r="G680" s="302"/>
      <c r="H680" s="302"/>
      <c r="I680" s="302"/>
      <c r="J680" s="302"/>
      <c r="K680" s="302"/>
      <c r="L680" s="303"/>
      <c r="M680" s="91" t="str">
        <f t="shared" si="84"/>
        <v/>
      </c>
      <c r="N680" s="109"/>
      <c r="O680" s="109"/>
      <c r="P680" s="109"/>
      <c r="Q680" s="109"/>
      <c r="R680" s="109"/>
      <c r="S680" s="109"/>
      <c r="T680" s="109"/>
      <c r="U680" s="109"/>
      <c r="V680" s="91" t="str">
        <f t="shared" si="85"/>
        <v/>
      </c>
      <c r="W680" s="109"/>
      <c r="X680" s="109"/>
      <c r="Y680" s="109"/>
      <c r="Z680" s="109"/>
      <c r="AA680" s="109"/>
      <c r="AB680" s="109"/>
      <c r="AC680" s="109"/>
      <c r="AD680" s="109"/>
      <c r="AG680" s="110">
        <f t="shared" si="86"/>
        <v>8</v>
      </c>
      <c r="AH680" s="110">
        <f t="shared" si="87"/>
        <v>8</v>
      </c>
      <c r="AI680" s="110">
        <f t="shared" si="88"/>
        <v>0</v>
      </c>
      <c r="AJ680" s="110">
        <f t="shared" si="89"/>
        <v>0</v>
      </c>
      <c r="AK680" s="110">
        <f t="shared" si="90"/>
        <v>0</v>
      </c>
      <c r="AL680" s="110">
        <f t="shared" si="91"/>
        <v>0</v>
      </c>
    </row>
    <row r="681" spans="1:38">
      <c r="A681" s="12"/>
      <c r="B681" s="12"/>
      <c r="C681" s="128" t="s">
        <v>154</v>
      </c>
      <c r="D681" s="301" t="str">
        <f t="shared" si="83"/>
        <v/>
      </c>
      <c r="E681" s="302"/>
      <c r="F681" s="302"/>
      <c r="G681" s="302"/>
      <c r="H681" s="302"/>
      <c r="I681" s="302"/>
      <c r="J681" s="302"/>
      <c r="K681" s="302"/>
      <c r="L681" s="303"/>
      <c r="M681" s="91" t="str">
        <f t="shared" si="84"/>
        <v/>
      </c>
      <c r="N681" s="109"/>
      <c r="O681" s="109"/>
      <c r="P681" s="109"/>
      <c r="Q681" s="109"/>
      <c r="R681" s="109"/>
      <c r="S681" s="109"/>
      <c r="T681" s="109"/>
      <c r="U681" s="109"/>
      <c r="V681" s="91" t="str">
        <f t="shared" si="85"/>
        <v/>
      </c>
      <c r="W681" s="109"/>
      <c r="X681" s="109"/>
      <c r="Y681" s="109"/>
      <c r="Z681" s="109"/>
      <c r="AA681" s="109"/>
      <c r="AB681" s="109"/>
      <c r="AC681" s="109"/>
      <c r="AD681" s="109"/>
      <c r="AG681" s="110">
        <f t="shared" si="86"/>
        <v>8</v>
      </c>
      <c r="AH681" s="110">
        <f t="shared" si="87"/>
        <v>8</v>
      </c>
      <c r="AI681" s="110">
        <f t="shared" si="88"/>
        <v>0</v>
      </c>
      <c r="AJ681" s="110">
        <f t="shared" si="89"/>
        <v>0</v>
      </c>
      <c r="AK681" s="110">
        <f t="shared" si="90"/>
        <v>0</v>
      </c>
      <c r="AL681" s="110">
        <f t="shared" si="91"/>
        <v>0</v>
      </c>
    </row>
    <row r="682" spans="1:38">
      <c r="A682" s="12"/>
      <c r="B682" s="12"/>
      <c r="C682" s="128" t="s">
        <v>155</v>
      </c>
      <c r="D682" s="301" t="str">
        <f t="shared" si="83"/>
        <v/>
      </c>
      <c r="E682" s="302"/>
      <c r="F682" s="302"/>
      <c r="G682" s="302"/>
      <c r="H682" s="302"/>
      <c r="I682" s="302"/>
      <c r="J682" s="302"/>
      <c r="K682" s="302"/>
      <c r="L682" s="303"/>
      <c r="M682" s="91" t="str">
        <f t="shared" si="84"/>
        <v/>
      </c>
      <c r="N682" s="109"/>
      <c r="O682" s="109"/>
      <c r="P682" s="109"/>
      <c r="Q682" s="109"/>
      <c r="R682" s="109"/>
      <c r="S682" s="109"/>
      <c r="T682" s="109"/>
      <c r="U682" s="109"/>
      <c r="V682" s="91" t="str">
        <f t="shared" si="85"/>
        <v/>
      </c>
      <c r="W682" s="109"/>
      <c r="X682" s="109"/>
      <c r="Y682" s="109"/>
      <c r="Z682" s="109"/>
      <c r="AA682" s="109"/>
      <c r="AB682" s="109"/>
      <c r="AC682" s="109"/>
      <c r="AD682" s="109"/>
      <c r="AG682" s="110">
        <f t="shared" si="86"/>
        <v>8</v>
      </c>
      <c r="AH682" s="110">
        <f t="shared" si="87"/>
        <v>8</v>
      </c>
      <c r="AI682" s="110">
        <f t="shared" si="88"/>
        <v>0</v>
      </c>
      <c r="AJ682" s="110">
        <f t="shared" si="89"/>
        <v>0</v>
      </c>
      <c r="AK682" s="110">
        <f t="shared" si="90"/>
        <v>0</v>
      </c>
      <c r="AL682" s="110">
        <f t="shared" si="91"/>
        <v>0</v>
      </c>
    </row>
    <row r="683" spans="1:38">
      <c r="A683" s="12"/>
      <c r="B683" s="12"/>
      <c r="C683" s="128" t="s">
        <v>156</v>
      </c>
      <c r="D683" s="301" t="str">
        <f t="shared" si="83"/>
        <v/>
      </c>
      <c r="E683" s="302"/>
      <c r="F683" s="302"/>
      <c r="G683" s="302"/>
      <c r="H683" s="302"/>
      <c r="I683" s="302"/>
      <c r="J683" s="302"/>
      <c r="K683" s="302"/>
      <c r="L683" s="303"/>
      <c r="M683" s="91" t="str">
        <f t="shared" si="84"/>
        <v/>
      </c>
      <c r="N683" s="109"/>
      <c r="O683" s="109"/>
      <c r="P683" s="109"/>
      <c r="Q683" s="109"/>
      <c r="R683" s="109"/>
      <c r="S683" s="109"/>
      <c r="T683" s="109"/>
      <c r="U683" s="109"/>
      <c r="V683" s="91" t="str">
        <f t="shared" si="85"/>
        <v/>
      </c>
      <c r="W683" s="109"/>
      <c r="X683" s="109"/>
      <c r="Y683" s="109"/>
      <c r="Z683" s="109"/>
      <c r="AA683" s="109"/>
      <c r="AB683" s="109"/>
      <c r="AC683" s="109"/>
      <c r="AD683" s="109"/>
      <c r="AG683" s="110">
        <f t="shared" si="86"/>
        <v>8</v>
      </c>
      <c r="AH683" s="110">
        <f t="shared" si="87"/>
        <v>8</v>
      </c>
      <c r="AI683" s="110">
        <f t="shared" si="88"/>
        <v>0</v>
      </c>
      <c r="AJ683" s="110">
        <f t="shared" si="89"/>
        <v>0</v>
      </c>
      <c r="AK683" s="110">
        <f t="shared" si="90"/>
        <v>0</v>
      </c>
      <c r="AL683" s="110">
        <f t="shared" si="91"/>
        <v>0</v>
      </c>
    </row>
    <row r="684" spans="1:38">
      <c r="A684" s="12"/>
      <c r="B684" s="12"/>
      <c r="C684" s="128" t="s">
        <v>157</v>
      </c>
      <c r="D684" s="301" t="str">
        <f t="shared" si="83"/>
        <v/>
      </c>
      <c r="E684" s="302"/>
      <c r="F684" s="302"/>
      <c r="G684" s="302"/>
      <c r="H684" s="302"/>
      <c r="I684" s="302"/>
      <c r="J684" s="302"/>
      <c r="K684" s="302"/>
      <c r="L684" s="303"/>
      <c r="M684" s="91" t="str">
        <f t="shared" si="84"/>
        <v/>
      </c>
      <c r="N684" s="109"/>
      <c r="O684" s="109"/>
      <c r="P684" s="109"/>
      <c r="Q684" s="109"/>
      <c r="R684" s="109"/>
      <c r="S684" s="109"/>
      <c r="T684" s="109"/>
      <c r="U684" s="109"/>
      <c r="V684" s="91" t="str">
        <f t="shared" si="85"/>
        <v/>
      </c>
      <c r="W684" s="109"/>
      <c r="X684" s="109"/>
      <c r="Y684" s="109"/>
      <c r="Z684" s="109"/>
      <c r="AA684" s="109"/>
      <c r="AB684" s="109"/>
      <c r="AC684" s="109"/>
      <c r="AD684" s="109"/>
      <c r="AG684" s="110">
        <f t="shared" si="86"/>
        <v>8</v>
      </c>
      <c r="AH684" s="110">
        <f t="shared" si="87"/>
        <v>8</v>
      </c>
      <c r="AI684" s="110">
        <f t="shared" si="88"/>
        <v>0</v>
      </c>
      <c r="AJ684" s="110">
        <f t="shared" si="89"/>
        <v>0</v>
      </c>
      <c r="AK684" s="110">
        <f t="shared" si="90"/>
        <v>0</v>
      </c>
      <c r="AL684" s="110">
        <f t="shared" si="91"/>
        <v>0</v>
      </c>
    </row>
    <row r="685" spans="1:38">
      <c r="A685" s="12"/>
      <c r="B685" s="12"/>
      <c r="C685" s="128" t="s">
        <v>158</v>
      </c>
      <c r="D685" s="301" t="str">
        <f t="shared" si="83"/>
        <v/>
      </c>
      <c r="E685" s="302"/>
      <c r="F685" s="302"/>
      <c r="G685" s="302"/>
      <c r="H685" s="302"/>
      <c r="I685" s="302"/>
      <c r="J685" s="302"/>
      <c r="K685" s="302"/>
      <c r="L685" s="303"/>
      <c r="M685" s="91" t="str">
        <f t="shared" si="84"/>
        <v/>
      </c>
      <c r="N685" s="109"/>
      <c r="O685" s="109"/>
      <c r="P685" s="109"/>
      <c r="Q685" s="109"/>
      <c r="R685" s="109"/>
      <c r="S685" s="109"/>
      <c r="T685" s="109"/>
      <c r="U685" s="109"/>
      <c r="V685" s="91" t="str">
        <f t="shared" si="85"/>
        <v/>
      </c>
      <c r="W685" s="109"/>
      <c r="X685" s="109"/>
      <c r="Y685" s="109"/>
      <c r="Z685" s="109"/>
      <c r="AA685" s="109"/>
      <c r="AB685" s="109"/>
      <c r="AC685" s="109"/>
      <c r="AD685" s="109"/>
      <c r="AG685" s="110">
        <f t="shared" si="86"/>
        <v>8</v>
      </c>
      <c r="AH685" s="110">
        <f t="shared" si="87"/>
        <v>8</v>
      </c>
      <c r="AI685" s="110">
        <f t="shared" si="88"/>
        <v>0</v>
      </c>
      <c r="AJ685" s="110">
        <f t="shared" si="89"/>
        <v>0</v>
      </c>
      <c r="AK685" s="110">
        <f t="shared" si="90"/>
        <v>0</v>
      </c>
      <c r="AL685" s="110">
        <f t="shared" si="91"/>
        <v>0</v>
      </c>
    </row>
    <row r="686" spans="1:38">
      <c r="A686" s="12"/>
      <c r="B686" s="12"/>
      <c r="C686" s="121" t="s">
        <v>159</v>
      </c>
      <c r="D686" s="301" t="str">
        <f t="shared" si="83"/>
        <v/>
      </c>
      <c r="E686" s="302"/>
      <c r="F686" s="302"/>
      <c r="G686" s="302"/>
      <c r="H686" s="302"/>
      <c r="I686" s="302"/>
      <c r="J686" s="302"/>
      <c r="K686" s="302"/>
      <c r="L686" s="303"/>
      <c r="M686" s="91" t="str">
        <f t="shared" si="84"/>
        <v/>
      </c>
      <c r="N686" s="109"/>
      <c r="O686" s="109"/>
      <c r="P686" s="109"/>
      <c r="Q686" s="109"/>
      <c r="R686" s="109"/>
      <c r="S686" s="109"/>
      <c r="T686" s="109"/>
      <c r="U686" s="109"/>
      <c r="V686" s="91" t="str">
        <f t="shared" si="85"/>
        <v/>
      </c>
      <c r="W686" s="109"/>
      <c r="X686" s="109"/>
      <c r="Y686" s="109"/>
      <c r="Z686" s="109"/>
      <c r="AA686" s="109"/>
      <c r="AB686" s="109"/>
      <c r="AC686" s="109"/>
      <c r="AD686" s="109"/>
      <c r="AG686" s="110">
        <f t="shared" si="86"/>
        <v>8</v>
      </c>
      <c r="AH686" s="110">
        <f t="shared" si="87"/>
        <v>8</v>
      </c>
      <c r="AI686" s="110">
        <f t="shared" si="88"/>
        <v>0</v>
      </c>
      <c r="AJ686" s="110">
        <f t="shared" si="89"/>
        <v>0</v>
      </c>
      <c r="AK686" s="110">
        <f t="shared" si="90"/>
        <v>0</v>
      </c>
      <c r="AL686" s="110">
        <f t="shared" si="91"/>
        <v>0</v>
      </c>
    </row>
    <row r="687" spans="1:38">
      <c r="A687" s="12"/>
      <c r="B687" s="12"/>
      <c r="C687" s="121" t="s">
        <v>160</v>
      </c>
      <c r="D687" s="301" t="str">
        <f t="shared" si="83"/>
        <v/>
      </c>
      <c r="E687" s="302"/>
      <c r="F687" s="302"/>
      <c r="G687" s="302"/>
      <c r="H687" s="302"/>
      <c r="I687" s="302"/>
      <c r="J687" s="302"/>
      <c r="K687" s="302"/>
      <c r="L687" s="303"/>
      <c r="M687" s="91" t="str">
        <f t="shared" si="84"/>
        <v/>
      </c>
      <c r="N687" s="109"/>
      <c r="O687" s="109"/>
      <c r="P687" s="109"/>
      <c r="Q687" s="109"/>
      <c r="R687" s="109"/>
      <c r="S687" s="109"/>
      <c r="T687" s="109"/>
      <c r="U687" s="109"/>
      <c r="V687" s="91" t="str">
        <f t="shared" si="85"/>
        <v/>
      </c>
      <c r="W687" s="109"/>
      <c r="X687" s="109"/>
      <c r="Y687" s="109"/>
      <c r="Z687" s="109"/>
      <c r="AA687" s="109"/>
      <c r="AB687" s="109"/>
      <c r="AC687" s="109"/>
      <c r="AD687" s="109"/>
      <c r="AG687" s="110">
        <f t="shared" si="86"/>
        <v>8</v>
      </c>
      <c r="AH687" s="110">
        <f t="shared" si="87"/>
        <v>8</v>
      </c>
      <c r="AI687" s="110">
        <f t="shared" si="88"/>
        <v>0</v>
      </c>
      <c r="AJ687" s="110">
        <f t="shared" si="89"/>
        <v>0</v>
      </c>
      <c r="AK687" s="110">
        <f t="shared" si="90"/>
        <v>0</v>
      </c>
      <c r="AL687" s="110">
        <f t="shared" si="91"/>
        <v>0</v>
      </c>
    </row>
    <row r="688" spans="1:38">
      <c r="A688" s="12"/>
      <c r="B688" s="12"/>
      <c r="C688" s="121" t="s">
        <v>161</v>
      </c>
      <c r="D688" s="301" t="str">
        <f t="shared" si="83"/>
        <v/>
      </c>
      <c r="E688" s="302"/>
      <c r="F688" s="302"/>
      <c r="G688" s="302"/>
      <c r="H688" s="302"/>
      <c r="I688" s="302"/>
      <c r="J688" s="302"/>
      <c r="K688" s="302"/>
      <c r="L688" s="303"/>
      <c r="M688" s="91" t="str">
        <f t="shared" si="84"/>
        <v/>
      </c>
      <c r="N688" s="109"/>
      <c r="O688" s="109"/>
      <c r="P688" s="109"/>
      <c r="Q688" s="109"/>
      <c r="R688" s="109"/>
      <c r="S688" s="109"/>
      <c r="T688" s="109"/>
      <c r="U688" s="109"/>
      <c r="V688" s="91" t="str">
        <f t="shared" si="85"/>
        <v/>
      </c>
      <c r="W688" s="109"/>
      <c r="X688" s="109"/>
      <c r="Y688" s="109"/>
      <c r="Z688" s="109"/>
      <c r="AA688" s="109"/>
      <c r="AB688" s="109"/>
      <c r="AC688" s="109"/>
      <c r="AD688" s="109"/>
      <c r="AG688" s="110">
        <f t="shared" si="86"/>
        <v>8</v>
      </c>
      <c r="AH688" s="110">
        <f t="shared" si="87"/>
        <v>8</v>
      </c>
      <c r="AI688" s="110">
        <f t="shared" si="88"/>
        <v>0</v>
      </c>
      <c r="AJ688" s="110">
        <f t="shared" si="89"/>
        <v>0</v>
      </c>
      <c r="AK688" s="110">
        <f t="shared" si="90"/>
        <v>0</v>
      </c>
      <c r="AL688" s="110">
        <f t="shared" si="91"/>
        <v>0</v>
      </c>
    </row>
    <row r="689" spans="1:38">
      <c r="A689" s="12"/>
      <c r="B689" s="12"/>
      <c r="C689" s="121" t="s">
        <v>162</v>
      </c>
      <c r="D689" s="301" t="str">
        <f t="shared" si="83"/>
        <v/>
      </c>
      <c r="E689" s="302"/>
      <c r="F689" s="302"/>
      <c r="G689" s="302"/>
      <c r="H689" s="302"/>
      <c r="I689" s="302"/>
      <c r="J689" s="302"/>
      <c r="K689" s="302"/>
      <c r="L689" s="303"/>
      <c r="M689" s="91" t="str">
        <f t="shared" si="84"/>
        <v/>
      </c>
      <c r="N689" s="109"/>
      <c r="O689" s="109"/>
      <c r="P689" s="109"/>
      <c r="Q689" s="109"/>
      <c r="R689" s="109"/>
      <c r="S689" s="109"/>
      <c r="T689" s="109"/>
      <c r="U689" s="109"/>
      <c r="V689" s="91" t="str">
        <f t="shared" si="85"/>
        <v/>
      </c>
      <c r="W689" s="109"/>
      <c r="X689" s="109"/>
      <c r="Y689" s="109"/>
      <c r="Z689" s="109"/>
      <c r="AA689" s="109"/>
      <c r="AB689" s="109"/>
      <c r="AC689" s="109"/>
      <c r="AD689" s="109"/>
      <c r="AG689" s="110">
        <f t="shared" si="86"/>
        <v>8</v>
      </c>
      <c r="AH689" s="110">
        <f t="shared" si="87"/>
        <v>8</v>
      </c>
      <c r="AI689" s="110">
        <f t="shared" si="88"/>
        <v>0</v>
      </c>
      <c r="AJ689" s="110">
        <f t="shared" si="89"/>
        <v>0</v>
      </c>
      <c r="AK689" s="110">
        <f t="shared" si="90"/>
        <v>0</v>
      </c>
      <c r="AL689" s="110">
        <f t="shared" si="91"/>
        <v>0</v>
      </c>
    </row>
    <row r="690" spans="1:38">
      <c r="A690" s="12"/>
      <c r="B690" s="12"/>
      <c r="C690" s="121" t="s">
        <v>163</v>
      </c>
      <c r="D690" s="301" t="str">
        <f t="shared" si="83"/>
        <v/>
      </c>
      <c r="E690" s="302"/>
      <c r="F690" s="302"/>
      <c r="G690" s="302"/>
      <c r="H690" s="302"/>
      <c r="I690" s="302"/>
      <c r="J690" s="302"/>
      <c r="K690" s="302"/>
      <c r="L690" s="303"/>
      <c r="M690" s="91" t="str">
        <f t="shared" si="84"/>
        <v/>
      </c>
      <c r="N690" s="109"/>
      <c r="O690" s="109"/>
      <c r="P690" s="109"/>
      <c r="Q690" s="109"/>
      <c r="R690" s="109"/>
      <c r="S690" s="109"/>
      <c r="T690" s="109"/>
      <c r="U690" s="109"/>
      <c r="V690" s="91" t="str">
        <f t="shared" si="85"/>
        <v/>
      </c>
      <c r="W690" s="109"/>
      <c r="X690" s="109"/>
      <c r="Y690" s="109"/>
      <c r="Z690" s="109"/>
      <c r="AA690" s="109"/>
      <c r="AB690" s="109"/>
      <c r="AC690" s="109"/>
      <c r="AD690" s="109"/>
      <c r="AG690" s="110">
        <f t="shared" si="86"/>
        <v>8</v>
      </c>
      <c r="AH690" s="110">
        <f t="shared" si="87"/>
        <v>8</v>
      </c>
      <c r="AI690" s="110">
        <f t="shared" si="88"/>
        <v>0</v>
      </c>
      <c r="AJ690" s="110">
        <f t="shared" si="89"/>
        <v>0</v>
      </c>
      <c r="AK690" s="110">
        <f t="shared" si="90"/>
        <v>0</v>
      </c>
      <c r="AL690" s="110">
        <f t="shared" si="91"/>
        <v>0</v>
      </c>
    </row>
    <row r="691" spans="1:38">
      <c r="A691" s="12"/>
      <c r="B691" s="12"/>
      <c r="C691" s="121" t="s">
        <v>164</v>
      </c>
      <c r="D691" s="301" t="str">
        <f t="shared" si="83"/>
        <v/>
      </c>
      <c r="E691" s="302"/>
      <c r="F691" s="302"/>
      <c r="G691" s="302"/>
      <c r="H691" s="302"/>
      <c r="I691" s="302"/>
      <c r="J691" s="302"/>
      <c r="K691" s="302"/>
      <c r="L691" s="303"/>
      <c r="M691" s="91" t="str">
        <f t="shared" si="84"/>
        <v/>
      </c>
      <c r="N691" s="109"/>
      <c r="O691" s="109"/>
      <c r="P691" s="109"/>
      <c r="Q691" s="109"/>
      <c r="R691" s="109"/>
      <c r="S691" s="109"/>
      <c r="T691" s="109"/>
      <c r="U691" s="109"/>
      <c r="V691" s="91" t="str">
        <f t="shared" si="85"/>
        <v/>
      </c>
      <c r="W691" s="109"/>
      <c r="X691" s="109"/>
      <c r="Y691" s="109"/>
      <c r="Z691" s="109"/>
      <c r="AA691" s="109"/>
      <c r="AB691" s="109"/>
      <c r="AC691" s="109"/>
      <c r="AD691" s="109"/>
      <c r="AG691" s="110">
        <f t="shared" si="86"/>
        <v>8</v>
      </c>
      <c r="AH691" s="110">
        <f t="shared" si="87"/>
        <v>8</v>
      </c>
      <c r="AI691" s="110">
        <f t="shared" si="88"/>
        <v>0</v>
      </c>
      <c r="AJ691" s="110">
        <f t="shared" si="89"/>
        <v>0</v>
      </c>
      <c r="AK691" s="110">
        <f t="shared" si="90"/>
        <v>0</v>
      </c>
      <c r="AL691" s="110">
        <f t="shared" si="91"/>
        <v>0</v>
      </c>
    </row>
    <row r="692" spans="1:38">
      <c r="A692" s="12"/>
      <c r="B692" s="12"/>
      <c r="C692" s="121" t="s">
        <v>165</v>
      </c>
      <c r="D692" s="301" t="str">
        <f t="shared" si="83"/>
        <v/>
      </c>
      <c r="E692" s="302"/>
      <c r="F692" s="302"/>
      <c r="G692" s="302"/>
      <c r="H692" s="302"/>
      <c r="I692" s="302"/>
      <c r="J692" s="302"/>
      <c r="K692" s="302"/>
      <c r="L692" s="303"/>
      <c r="M692" s="91" t="str">
        <f t="shared" si="84"/>
        <v/>
      </c>
      <c r="N692" s="109"/>
      <c r="O692" s="109"/>
      <c r="P692" s="109"/>
      <c r="Q692" s="109"/>
      <c r="R692" s="109"/>
      <c r="S692" s="109"/>
      <c r="T692" s="109"/>
      <c r="U692" s="109"/>
      <c r="V692" s="91" t="str">
        <f t="shared" si="85"/>
        <v/>
      </c>
      <c r="W692" s="109"/>
      <c r="X692" s="109"/>
      <c r="Y692" s="109"/>
      <c r="Z692" s="109"/>
      <c r="AA692" s="109"/>
      <c r="AB692" s="109"/>
      <c r="AC692" s="109"/>
      <c r="AD692" s="109"/>
      <c r="AG692" s="110">
        <f t="shared" si="86"/>
        <v>8</v>
      </c>
      <c r="AH692" s="110">
        <f t="shared" si="87"/>
        <v>8</v>
      </c>
      <c r="AI692" s="110">
        <f t="shared" si="88"/>
        <v>0</v>
      </c>
      <c r="AJ692" s="110">
        <f t="shared" si="89"/>
        <v>0</v>
      </c>
      <c r="AK692" s="110">
        <f t="shared" si="90"/>
        <v>0</v>
      </c>
      <c r="AL692" s="110">
        <f t="shared" si="91"/>
        <v>0</v>
      </c>
    </row>
    <row r="693" spans="1:38">
      <c r="A693" s="12"/>
      <c r="B693" s="12"/>
      <c r="C693" s="121" t="s">
        <v>166</v>
      </c>
      <c r="D693" s="301" t="str">
        <f t="shared" si="83"/>
        <v/>
      </c>
      <c r="E693" s="302"/>
      <c r="F693" s="302"/>
      <c r="G693" s="302"/>
      <c r="H693" s="302"/>
      <c r="I693" s="302"/>
      <c r="J693" s="302"/>
      <c r="K693" s="302"/>
      <c r="L693" s="303"/>
      <c r="M693" s="91" t="str">
        <f t="shared" si="84"/>
        <v/>
      </c>
      <c r="N693" s="109"/>
      <c r="O693" s="109"/>
      <c r="P693" s="109"/>
      <c r="Q693" s="109"/>
      <c r="R693" s="109"/>
      <c r="S693" s="109"/>
      <c r="T693" s="109"/>
      <c r="U693" s="109"/>
      <c r="V693" s="91" t="str">
        <f t="shared" si="85"/>
        <v/>
      </c>
      <c r="W693" s="109"/>
      <c r="X693" s="109"/>
      <c r="Y693" s="109"/>
      <c r="Z693" s="109"/>
      <c r="AA693" s="109"/>
      <c r="AB693" s="109"/>
      <c r="AC693" s="109"/>
      <c r="AD693" s="109"/>
      <c r="AG693" s="110">
        <f t="shared" si="86"/>
        <v>8</v>
      </c>
      <c r="AH693" s="110">
        <f t="shared" si="87"/>
        <v>8</v>
      </c>
      <c r="AI693" s="110">
        <f t="shared" si="88"/>
        <v>0</v>
      </c>
      <c r="AJ693" s="110">
        <f t="shared" si="89"/>
        <v>0</v>
      </c>
      <c r="AK693" s="110">
        <f t="shared" si="90"/>
        <v>0</v>
      </c>
      <c r="AL693" s="110">
        <f t="shared" si="91"/>
        <v>0</v>
      </c>
    </row>
    <row r="694" spans="1:38">
      <c r="A694" s="12"/>
      <c r="B694" s="12"/>
      <c r="C694" s="121" t="s">
        <v>167</v>
      </c>
      <c r="D694" s="301" t="str">
        <f t="shared" si="83"/>
        <v/>
      </c>
      <c r="E694" s="302"/>
      <c r="F694" s="302"/>
      <c r="G694" s="302"/>
      <c r="H694" s="302"/>
      <c r="I694" s="302"/>
      <c r="J694" s="302"/>
      <c r="K694" s="302"/>
      <c r="L694" s="303"/>
      <c r="M694" s="91" t="str">
        <f t="shared" si="84"/>
        <v/>
      </c>
      <c r="N694" s="109"/>
      <c r="O694" s="109"/>
      <c r="P694" s="109"/>
      <c r="Q694" s="109"/>
      <c r="R694" s="109"/>
      <c r="S694" s="109"/>
      <c r="T694" s="109"/>
      <c r="U694" s="109"/>
      <c r="V694" s="91" t="str">
        <f t="shared" si="85"/>
        <v/>
      </c>
      <c r="W694" s="109"/>
      <c r="X694" s="109"/>
      <c r="Y694" s="109"/>
      <c r="Z694" s="109"/>
      <c r="AA694" s="109"/>
      <c r="AB694" s="109"/>
      <c r="AC694" s="109"/>
      <c r="AD694" s="109"/>
      <c r="AG694" s="110">
        <f t="shared" si="86"/>
        <v>8</v>
      </c>
      <c r="AH694" s="110">
        <f t="shared" si="87"/>
        <v>8</v>
      </c>
      <c r="AI694" s="110">
        <f t="shared" si="88"/>
        <v>0</v>
      </c>
      <c r="AJ694" s="110">
        <f t="shared" si="89"/>
        <v>0</v>
      </c>
      <c r="AK694" s="110">
        <f t="shared" si="90"/>
        <v>0</v>
      </c>
      <c r="AL694" s="110">
        <f t="shared" si="91"/>
        <v>0</v>
      </c>
    </row>
    <row r="695" spans="1:38">
      <c r="A695" s="12"/>
      <c r="B695" s="12"/>
      <c r="C695" s="121" t="s">
        <v>168</v>
      </c>
      <c r="D695" s="301" t="str">
        <f t="shared" si="83"/>
        <v/>
      </c>
      <c r="E695" s="302"/>
      <c r="F695" s="302"/>
      <c r="G695" s="302"/>
      <c r="H695" s="302"/>
      <c r="I695" s="302"/>
      <c r="J695" s="302"/>
      <c r="K695" s="302"/>
      <c r="L695" s="303"/>
      <c r="M695" s="91" t="str">
        <f t="shared" si="84"/>
        <v/>
      </c>
      <c r="N695" s="109"/>
      <c r="O695" s="109"/>
      <c r="P695" s="109"/>
      <c r="Q695" s="109"/>
      <c r="R695" s="109"/>
      <c r="S695" s="109"/>
      <c r="T695" s="109"/>
      <c r="U695" s="109"/>
      <c r="V695" s="91" t="str">
        <f t="shared" si="85"/>
        <v/>
      </c>
      <c r="W695" s="109"/>
      <c r="X695" s="109"/>
      <c r="Y695" s="109"/>
      <c r="Z695" s="109"/>
      <c r="AA695" s="109"/>
      <c r="AB695" s="109"/>
      <c r="AC695" s="109"/>
      <c r="AD695" s="109"/>
      <c r="AG695" s="110">
        <f t="shared" si="86"/>
        <v>8</v>
      </c>
      <c r="AH695" s="110">
        <f t="shared" si="87"/>
        <v>8</v>
      </c>
      <c r="AI695" s="110">
        <f t="shared" si="88"/>
        <v>0</v>
      </c>
      <c r="AJ695" s="110">
        <f t="shared" si="89"/>
        <v>0</v>
      </c>
      <c r="AK695" s="110">
        <f t="shared" si="90"/>
        <v>0</v>
      </c>
      <c r="AL695" s="110">
        <f t="shared" si="91"/>
        <v>0</v>
      </c>
    </row>
    <row r="696" spans="1:38">
      <c r="A696" s="12"/>
      <c r="B696" s="12"/>
      <c r="C696" s="121" t="s">
        <v>169</v>
      </c>
      <c r="D696" s="301" t="str">
        <f t="shared" si="83"/>
        <v/>
      </c>
      <c r="E696" s="302"/>
      <c r="F696" s="302"/>
      <c r="G696" s="302"/>
      <c r="H696" s="302"/>
      <c r="I696" s="302"/>
      <c r="J696" s="302"/>
      <c r="K696" s="302"/>
      <c r="L696" s="303"/>
      <c r="M696" s="91" t="str">
        <f t="shared" si="84"/>
        <v/>
      </c>
      <c r="N696" s="109"/>
      <c r="O696" s="109"/>
      <c r="P696" s="109"/>
      <c r="Q696" s="109"/>
      <c r="R696" s="109"/>
      <c r="S696" s="109"/>
      <c r="T696" s="109"/>
      <c r="U696" s="109"/>
      <c r="V696" s="91" t="str">
        <f t="shared" si="85"/>
        <v/>
      </c>
      <c r="W696" s="109"/>
      <c r="X696" s="109"/>
      <c r="Y696" s="109"/>
      <c r="Z696" s="109"/>
      <c r="AA696" s="109"/>
      <c r="AB696" s="109"/>
      <c r="AC696" s="109"/>
      <c r="AD696" s="109"/>
      <c r="AG696" s="110">
        <f t="shared" si="86"/>
        <v>8</v>
      </c>
      <c r="AH696" s="110">
        <f t="shared" si="87"/>
        <v>8</v>
      </c>
      <c r="AI696" s="110">
        <f t="shared" si="88"/>
        <v>0</v>
      </c>
      <c r="AJ696" s="110">
        <f t="shared" si="89"/>
        <v>0</v>
      </c>
      <c r="AK696" s="110">
        <f t="shared" si="90"/>
        <v>0</v>
      </c>
      <c r="AL696" s="110">
        <f t="shared" si="91"/>
        <v>0</v>
      </c>
    </row>
    <row r="697" spans="1:38">
      <c r="A697" s="12"/>
      <c r="B697" s="12"/>
      <c r="C697" s="121" t="s">
        <v>170</v>
      </c>
      <c r="D697" s="301" t="str">
        <f t="shared" si="83"/>
        <v/>
      </c>
      <c r="E697" s="302"/>
      <c r="F697" s="302"/>
      <c r="G697" s="302"/>
      <c r="H697" s="302"/>
      <c r="I697" s="302"/>
      <c r="J697" s="302"/>
      <c r="K697" s="302"/>
      <c r="L697" s="303"/>
      <c r="M697" s="91" t="str">
        <f t="shared" si="84"/>
        <v/>
      </c>
      <c r="N697" s="109"/>
      <c r="O697" s="109"/>
      <c r="P697" s="109"/>
      <c r="Q697" s="109"/>
      <c r="R697" s="109"/>
      <c r="S697" s="109"/>
      <c r="T697" s="109"/>
      <c r="U697" s="109"/>
      <c r="V697" s="91" t="str">
        <f t="shared" si="85"/>
        <v/>
      </c>
      <c r="W697" s="109"/>
      <c r="X697" s="109"/>
      <c r="Y697" s="109"/>
      <c r="Z697" s="109"/>
      <c r="AA697" s="109"/>
      <c r="AB697" s="109"/>
      <c r="AC697" s="109"/>
      <c r="AD697" s="109"/>
      <c r="AG697" s="110">
        <f t="shared" si="86"/>
        <v>8</v>
      </c>
      <c r="AH697" s="110">
        <f t="shared" si="87"/>
        <v>8</v>
      </c>
      <c r="AI697" s="110">
        <f t="shared" si="88"/>
        <v>0</v>
      </c>
      <c r="AJ697" s="110">
        <f t="shared" si="89"/>
        <v>0</v>
      </c>
      <c r="AK697" s="110">
        <f t="shared" si="90"/>
        <v>0</v>
      </c>
      <c r="AL697" s="110">
        <f t="shared" si="91"/>
        <v>0</v>
      </c>
    </row>
    <row r="698" spans="1:38">
      <c r="A698" s="12"/>
      <c r="B698" s="12"/>
      <c r="C698" s="121" t="s">
        <v>171</v>
      </c>
      <c r="D698" s="301" t="str">
        <f t="shared" si="83"/>
        <v/>
      </c>
      <c r="E698" s="302"/>
      <c r="F698" s="302"/>
      <c r="G698" s="302"/>
      <c r="H698" s="302"/>
      <c r="I698" s="302"/>
      <c r="J698" s="302"/>
      <c r="K698" s="302"/>
      <c r="L698" s="303"/>
      <c r="M698" s="91" t="str">
        <f t="shared" si="84"/>
        <v/>
      </c>
      <c r="N698" s="109"/>
      <c r="O698" s="109"/>
      <c r="P698" s="109"/>
      <c r="Q698" s="109"/>
      <c r="R698" s="109"/>
      <c r="S698" s="109"/>
      <c r="T698" s="109"/>
      <c r="U698" s="109"/>
      <c r="V698" s="91" t="str">
        <f t="shared" si="85"/>
        <v/>
      </c>
      <c r="W698" s="109"/>
      <c r="X698" s="109"/>
      <c r="Y698" s="109"/>
      <c r="Z698" s="109"/>
      <c r="AA698" s="109"/>
      <c r="AB698" s="109"/>
      <c r="AC698" s="109"/>
      <c r="AD698" s="109"/>
      <c r="AG698" s="110">
        <f t="shared" si="86"/>
        <v>8</v>
      </c>
      <c r="AH698" s="110">
        <f t="shared" si="87"/>
        <v>8</v>
      </c>
      <c r="AI698" s="110">
        <f t="shared" si="88"/>
        <v>0</v>
      </c>
      <c r="AJ698" s="110">
        <f t="shared" si="89"/>
        <v>0</v>
      </c>
      <c r="AK698" s="110">
        <f t="shared" si="90"/>
        <v>0</v>
      </c>
      <c r="AL698" s="110">
        <f t="shared" si="91"/>
        <v>0</v>
      </c>
    </row>
    <row r="699" spans="1:38">
      <c r="A699" s="12"/>
      <c r="B699" s="12"/>
      <c r="C699" s="121" t="s">
        <v>172</v>
      </c>
      <c r="D699" s="301" t="str">
        <f t="shared" si="83"/>
        <v/>
      </c>
      <c r="E699" s="302"/>
      <c r="F699" s="302"/>
      <c r="G699" s="302"/>
      <c r="H699" s="302"/>
      <c r="I699" s="302"/>
      <c r="J699" s="302"/>
      <c r="K699" s="302"/>
      <c r="L699" s="303"/>
      <c r="M699" s="91" t="str">
        <f t="shared" si="84"/>
        <v/>
      </c>
      <c r="N699" s="109"/>
      <c r="O699" s="109"/>
      <c r="P699" s="109"/>
      <c r="Q699" s="109"/>
      <c r="R699" s="109"/>
      <c r="S699" s="109"/>
      <c r="T699" s="109"/>
      <c r="U699" s="109"/>
      <c r="V699" s="91" t="str">
        <f t="shared" si="85"/>
        <v/>
      </c>
      <c r="W699" s="109"/>
      <c r="X699" s="109"/>
      <c r="Y699" s="109"/>
      <c r="Z699" s="109"/>
      <c r="AA699" s="109"/>
      <c r="AB699" s="109"/>
      <c r="AC699" s="109"/>
      <c r="AD699" s="109"/>
      <c r="AG699" s="110">
        <f t="shared" si="86"/>
        <v>8</v>
      </c>
      <c r="AH699" s="110">
        <f t="shared" si="87"/>
        <v>8</v>
      </c>
      <c r="AI699" s="110">
        <f t="shared" si="88"/>
        <v>0</v>
      </c>
      <c r="AJ699" s="110">
        <f t="shared" si="89"/>
        <v>0</v>
      </c>
      <c r="AK699" s="110">
        <f t="shared" si="90"/>
        <v>0</v>
      </c>
      <c r="AL699" s="110">
        <f t="shared" si="91"/>
        <v>0</v>
      </c>
    </row>
    <row r="700" spans="1:38">
      <c r="A700" s="12"/>
      <c r="B700" s="12"/>
      <c r="C700" s="121" t="s">
        <v>173</v>
      </c>
      <c r="D700" s="301" t="str">
        <f t="shared" si="83"/>
        <v/>
      </c>
      <c r="E700" s="302"/>
      <c r="F700" s="302"/>
      <c r="G700" s="302"/>
      <c r="H700" s="302"/>
      <c r="I700" s="302"/>
      <c r="J700" s="302"/>
      <c r="K700" s="302"/>
      <c r="L700" s="303"/>
      <c r="M700" s="91" t="str">
        <f t="shared" si="84"/>
        <v/>
      </c>
      <c r="N700" s="109"/>
      <c r="O700" s="109"/>
      <c r="P700" s="109"/>
      <c r="Q700" s="109"/>
      <c r="R700" s="109"/>
      <c r="S700" s="109"/>
      <c r="T700" s="109"/>
      <c r="U700" s="109"/>
      <c r="V700" s="91" t="str">
        <f t="shared" si="85"/>
        <v/>
      </c>
      <c r="W700" s="109"/>
      <c r="X700" s="109"/>
      <c r="Y700" s="109"/>
      <c r="Z700" s="109"/>
      <c r="AA700" s="109"/>
      <c r="AB700" s="109"/>
      <c r="AC700" s="109"/>
      <c r="AD700" s="109"/>
      <c r="AG700" s="110">
        <f t="shared" si="86"/>
        <v>8</v>
      </c>
      <c r="AH700" s="110">
        <f t="shared" si="87"/>
        <v>8</v>
      </c>
      <c r="AI700" s="110">
        <f t="shared" si="88"/>
        <v>0</v>
      </c>
      <c r="AJ700" s="110">
        <f t="shared" si="89"/>
        <v>0</v>
      </c>
      <c r="AK700" s="110">
        <f t="shared" si="90"/>
        <v>0</v>
      </c>
      <c r="AL700" s="110">
        <f t="shared" si="91"/>
        <v>0</v>
      </c>
    </row>
    <row r="701" spans="1:38">
      <c r="A701" s="12"/>
      <c r="B701" s="12"/>
      <c r="C701" s="121" t="s">
        <v>174</v>
      </c>
      <c r="D701" s="301" t="str">
        <f t="shared" si="83"/>
        <v/>
      </c>
      <c r="E701" s="302"/>
      <c r="F701" s="302"/>
      <c r="G701" s="302"/>
      <c r="H701" s="302"/>
      <c r="I701" s="302"/>
      <c r="J701" s="302"/>
      <c r="K701" s="302"/>
      <c r="L701" s="303"/>
      <c r="M701" s="91" t="str">
        <f t="shared" si="84"/>
        <v/>
      </c>
      <c r="N701" s="109"/>
      <c r="O701" s="109"/>
      <c r="P701" s="109"/>
      <c r="Q701" s="109"/>
      <c r="R701" s="109"/>
      <c r="S701" s="109"/>
      <c r="T701" s="109"/>
      <c r="U701" s="109"/>
      <c r="V701" s="91" t="str">
        <f t="shared" si="85"/>
        <v/>
      </c>
      <c r="W701" s="109"/>
      <c r="X701" s="109"/>
      <c r="Y701" s="109"/>
      <c r="Z701" s="109"/>
      <c r="AA701" s="109"/>
      <c r="AB701" s="109"/>
      <c r="AC701" s="109"/>
      <c r="AD701" s="109"/>
      <c r="AG701" s="110">
        <f t="shared" si="86"/>
        <v>8</v>
      </c>
      <c r="AH701" s="110">
        <f t="shared" si="87"/>
        <v>8</v>
      </c>
      <c r="AI701" s="110">
        <f t="shared" si="88"/>
        <v>0</v>
      </c>
      <c r="AJ701" s="110">
        <f t="shared" si="89"/>
        <v>0</v>
      </c>
      <c r="AK701" s="110">
        <f t="shared" si="90"/>
        <v>0</v>
      </c>
      <c r="AL701" s="110">
        <f t="shared" si="91"/>
        <v>0</v>
      </c>
    </row>
    <row r="702" spans="1:38">
      <c r="A702" s="12"/>
      <c r="B702" s="12"/>
      <c r="C702" s="121" t="s">
        <v>175</v>
      </c>
      <c r="D702" s="301" t="str">
        <f t="shared" si="83"/>
        <v/>
      </c>
      <c r="E702" s="302"/>
      <c r="F702" s="302"/>
      <c r="G702" s="302"/>
      <c r="H702" s="302"/>
      <c r="I702" s="302"/>
      <c r="J702" s="302"/>
      <c r="K702" s="302"/>
      <c r="L702" s="303"/>
      <c r="M702" s="91" t="str">
        <f t="shared" si="84"/>
        <v/>
      </c>
      <c r="N702" s="109"/>
      <c r="O702" s="109"/>
      <c r="P702" s="109"/>
      <c r="Q702" s="109"/>
      <c r="R702" s="109"/>
      <c r="S702" s="109"/>
      <c r="T702" s="109"/>
      <c r="U702" s="109"/>
      <c r="V702" s="91" t="str">
        <f t="shared" si="85"/>
        <v/>
      </c>
      <c r="W702" s="109"/>
      <c r="X702" s="109"/>
      <c r="Y702" s="109"/>
      <c r="Z702" s="109"/>
      <c r="AA702" s="109"/>
      <c r="AB702" s="109"/>
      <c r="AC702" s="109"/>
      <c r="AD702" s="109"/>
      <c r="AG702" s="110">
        <f t="shared" si="86"/>
        <v>8</v>
      </c>
      <c r="AH702" s="110">
        <f t="shared" si="87"/>
        <v>8</v>
      </c>
      <c r="AI702" s="110">
        <f t="shared" si="88"/>
        <v>0</v>
      </c>
      <c r="AJ702" s="110">
        <f t="shared" si="89"/>
        <v>0</v>
      </c>
      <c r="AK702" s="110">
        <f t="shared" si="90"/>
        <v>0</v>
      </c>
      <c r="AL702" s="110">
        <f t="shared" si="91"/>
        <v>0</v>
      </c>
    </row>
    <row r="703" spans="1:38">
      <c r="A703" s="12"/>
      <c r="B703" s="12"/>
      <c r="C703" s="121" t="s">
        <v>176</v>
      </c>
      <c r="D703" s="301" t="str">
        <f t="shared" si="83"/>
        <v/>
      </c>
      <c r="E703" s="302"/>
      <c r="F703" s="302"/>
      <c r="G703" s="302"/>
      <c r="H703" s="302"/>
      <c r="I703" s="302"/>
      <c r="J703" s="302"/>
      <c r="K703" s="302"/>
      <c r="L703" s="303"/>
      <c r="M703" s="91" t="str">
        <f t="shared" si="84"/>
        <v/>
      </c>
      <c r="N703" s="109"/>
      <c r="O703" s="109"/>
      <c r="P703" s="109"/>
      <c r="Q703" s="109"/>
      <c r="R703" s="109"/>
      <c r="S703" s="109"/>
      <c r="T703" s="109"/>
      <c r="U703" s="109"/>
      <c r="V703" s="91" t="str">
        <f t="shared" si="85"/>
        <v/>
      </c>
      <c r="W703" s="109"/>
      <c r="X703" s="109"/>
      <c r="Y703" s="109"/>
      <c r="Z703" s="109"/>
      <c r="AA703" s="109"/>
      <c r="AB703" s="109"/>
      <c r="AC703" s="109"/>
      <c r="AD703" s="109"/>
      <c r="AG703" s="110">
        <f t="shared" si="86"/>
        <v>8</v>
      </c>
      <c r="AH703" s="110">
        <f t="shared" si="87"/>
        <v>8</v>
      </c>
      <c r="AI703" s="110">
        <f t="shared" si="88"/>
        <v>0</v>
      </c>
      <c r="AJ703" s="110">
        <f t="shared" si="89"/>
        <v>0</v>
      </c>
      <c r="AK703" s="110">
        <f t="shared" si="90"/>
        <v>0</v>
      </c>
      <c r="AL703" s="110">
        <f t="shared" si="91"/>
        <v>0</v>
      </c>
    </row>
    <row r="704" spans="1:38">
      <c r="A704" s="12"/>
      <c r="B704" s="12"/>
      <c r="C704" s="121" t="s">
        <v>177</v>
      </c>
      <c r="D704" s="301" t="str">
        <f t="shared" si="83"/>
        <v/>
      </c>
      <c r="E704" s="302"/>
      <c r="F704" s="302"/>
      <c r="G704" s="302"/>
      <c r="H704" s="302"/>
      <c r="I704" s="302"/>
      <c r="J704" s="302"/>
      <c r="K704" s="302"/>
      <c r="L704" s="303"/>
      <c r="M704" s="91" t="str">
        <f t="shared" si="84"/>
        <v/>
      </c>
      <c r="N704" s="109"/>
      <c r="O704" s="109"/>
      <c r="P704" s="109"/>
      <c r="Q704" s="109"/>
      <c r="R704" s="109"/>
      <c r="S704" s="109"/>
      <c r="T704" s="109"/>
      <c r="U704" s="109"/>
      <c r="V704" s="91" t="str">
        <f t="shared" si="85"/>
        <v/>
      </c>
      <c r="W704" s="109"/>
      <c r="X704" s="109"/>
      <c r="Y704" s="109"/>
      <c r="Z704" s="109"/>
      <c r="AA704" s="109"/>
      <c r="AB704" s="109"/>
      <c r="AC704" s="109"/>
      <c r="AD704" s="109"/>
      <c r="AG704" s="110">
        <f t="shared" si="86"/>
        <v>8</v>
      </c>
      <c r="AH704" s="110">
        <f t="shared" si="87"/>
        <v>8</v>
      </c>
      <c r="AI704" s="110">
        <f t="shared" si="88"/>
        <v>0</v>
      </c>
      <c r="AJ704" s="110">
        <f t="shared" si="89"/>
        <v>0</v>
      </c>
      <c r="AK704" s="110">
        <f t="shared" si="90"/>
        <v>0</v>
      </c>
      <c r="AL704" s="110">
        <f t="shared" si="91"/>
        <v>0</v>
      </c>
    </row>
    <row r="705" spans="1:38">
      <c r="A705" s="12"/>
      <c r="B705" s="12"/>
      <c r="C705" s="121" t="s">
        <v>178</v>
      </c>
      <c r="D705" s="301" t="str">
        <f t="shared" si="83"/>
        <v/>
      </c>
      <c r="E705" s="302"/>
      <c r="F705" s="302"/>
      <c r="G705" s="302"/>
      <c r="H705" s="302"/>
      <c r="I705" s="302"/>
      <c r="J705" s="302"/>
      <c r="K705" s="302"/>
      <c r="L705" s="303"/>
      <c r="M705" s="91" t="str">
        <f t="shared" si="84"/>
        <v/>
      </c>
      <c r="N705" s="109"/>
      <c r="O705" s="109"/>
      <c r="P705" s="109"/>
      <c r="Q705" s="109"/>
      <c r="R705" s="109"/>
      <c r="S705" s="109"/>
      <c r="T705" s="109"/>
      <c r="U705" s="109"/>
      <c r="V705" s="91" t="str">
        <f t="shared" si="85"/>
        <v/>
      </c>
      <c r="W705" s="109"/>
      <c r="X705" s="109"/>
      <c r="Y705" s="109"/>
      <c r="Z705" s="109"/>
      <c r="AA705" s="109"/>
      <c r="AB705" s="109"/>
      <c r="AC705" s="109"/>
      <c r="AD705" s="109"/>
      <c r="AG705" s="110">
        <f t="shared" si="86"/>
        <v>8</v>
      </c>
      <c r="AH705" s="110">
        <f t="shared" si="87"/>
        <v>8</v>
      </c>
      <c r="AI705" s="110">
        <f t="shared" si="88"/>
        <v>0</v>
      </c>
      <c r="AJ705" s="110">
        <f t="shared" si="89"/>
        <v>0</v>
      </c>
      <c r="AK705" s="110">
        <f t="shared" si="90"/>
        <v>0</v>
      </c>
      <c r="AL705" s="110">
        <f t="shared" si="91"/>
        <v>0</v>
      </c>
    </row>
    <row r="706" spans="1:38">
      <c r="A706" s="12"/>
      <c r="B706" s="12"/>
      <c r="C706" s="121" t="s">
        <v>179</v>
      </c>
      <c r="D706" s="301" t="str">
        <f t="shared" si="83"/>
        <v/>
      </c>
      <c r="E706" s="302"/>
      <c r="F706" s="302"/>
      <c r="G706" s="302"/>
      <c r="H706" s="302"/>
      <c r="I706" s="302"/>
      <c r="J706" s="302"/>
      <c r="K706" s="302"/>
      <c r="L706" s="303"/>
      <c r="M706" s="91" t="str">
        <f t="shared" si="84"/>
        <v/>
      </c>
      <c r="N706" s="109"/>
      <c r="O706" s="109"/>
      <c r="P706" s="109"/>
      <c r="Q706" s="109"/>
      <c r="R706" s="109"/>
      <c r="S706" s="109"/>
      <c r="T706" s="109"/>
      <c r="U706" s="109"/>
      <c r="V706" s="91" t="str">
        <f t="shared" si="85"/>
        <v/>
      </c>
      <c r="W706" s="109"/>
      <c r="X706" s="109"/>
      <c r="Y706" s="109"/>
      <c r="Z706" s="109"/>
      <c r="AA706" s="109"/>
      <c r="AB706" s="109"/>
      <c r="AC706" s="109"/>
      <c r="AD706" s="109"/>
      <c r="AG706" s="110">
        <f t="shared" si="86"/>
        <v>8</v>
      </c>
      <c r="AH706" s="110">
        <f t="shared" si="87"/>
        <v>8</v>
      </c>
      <c r="AI706" s="110">
        <f t="shared" si="88"/>
        <v>0</v>
      </c>
      <c r="AJ706" s="110">
        <f t="shared" si="89"/>
        <v>0</v>
      </c>
      <c r="AK706" s="110">
        <f t="shared" si="90"/>
        <v>0</v>
      </c>
      <c r="AL706" s="110">
        <f t="shared" si="91"/>
        <v>0</v>
      </c>
    </row>
    <row r="707" spans="1:38" ht="15.05" customHeight="1">
      <c r="AI707" s="87">
        <f>SUM(AI587:AI706)</f>
        <v>0</v>
      </c>
      <c r="AJ707" s="87">
        <f>SUM(AJ587:AJ706)</f>
        <v>0</v>
      </c>
      <c r="AK707" s="87">
        <f>SUM(AK587:AK706)</f>
        <v>0</v>
      </c>
      <c r="AL707" s="87">
        <f>SUM(AL587:AL706)</f>
        <v>0</v>
      </c>
    </row>
    <row r="708" spans="1:38" ht="24.05" customHeight="1">
      <c r="A708" s="123"/>
      <c r="B708" s="124"/>
      <c r="C708" s="348" t="s">
        <v>284</v>
      </c>
      <c r="D708" s="348"/>
      <c r="E708" s="348"/>
      <c r="F708" s="348"/>
      <c r="G708" s="348"/>
      <c r="H708" s="348"/>
      <c r="I708" s="348"/>
      <c r="J708" s="348"/>
      <c r="K708" s="348"/>
      <c r="L708" s="348"/>
      <c r="M708" s="348"/>
      <c r="N708" s="348"/>
      <c r="O708" s="348"/>
      <c r="P708" s="348"/>
      <c r="Q708" s="348"/>
      <c r="R708" s="348"/>
      <c r="S708" s="348"/>
      <c r="T708" s="348"/>
      <c r="U708" s="348"/>
      <c r="V708" s="348"/>
      <c r="W708" s="348"/>
      <c r="X708" s="348"/>
      <c r="Y708" s="348"/>
      <c r="Z708" s="348"/>
      <c r="AA708" s="348"/>
      <c r="AB708" s="348"/>
      <c r="AC708" s="348"/>
      <c r="AD708" s="348"/>
      <c r="AE708" s="124"/>
      <c r="AF708" s="125"/>
      <c r="AL708" s="87">
        <f>SUM(AK707:AL707)</f>
        <v>0</v>
      </c>
    </row>
    <row r="709" spans="1:38" ht="60.05" customHeight="1">
      <c r="A709" s="123"/>
      <c r="B709" s="124"/>
      <c r="C709" s="357"/>
      <c r="D709" s="358"/>
      <c r="E709" s="358"/>
      <c r="F709" s="358"/>
      <c r="G709" s="358"/>
      <c r="H709" s="358"/>
      <c r="I709" s="358"/>
      <c r="J709" s="358"/>
      <c r="K709" s="358"/>
      <c r="L709" s="358"/>
      <c r="M709" s="358"/>
      <c r="N709" s="358"/>
      <c r="O709" s="358"/>
      <c r="P709" s="358"/>
      <c r="Q709" s="358"/>
      <c r="R709" s="358"/>
      <c r="S709" s="358"/>
      <c r="T709" s="358"/>
      <c r="U709" s="358"/>
      <c r="V709" s="358"/>
      <c r="W709" s="358"/>
      <c r="X709" s="358"/>
      <c r="Y709" s="358"/>
      <c r="Z709" s="358"/>
      <c r="AA709" s="358"/>
      <c r="AB709" s="358"/>
      <c r="AC709" s="358"/>
      <c r="AD709" s="359"/>
      <c r="AE709" s="124"/>
      <c r="AF709" s="125"/>
    </row>
    <row r="710" spans="1:38" ht="15.05" customHeight="1">
      <c r="B710" s="424" t="str">
        <f>IF(AI582=0, "", "Error: verificar la información ya que se está haciendo mal uso del criterio No aplica (tabla 1 de 2).")</f>
        <v/>
      </c>
      <c r="C710" s="424"/>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424"/>
    </row>
    <row r="711" spans="1:38" ht="15.05" customHeight="1">
      <c r="B711" s="424" t="str">
        <f>IF(AI707=0, "", "Error: verificar la información ya que se está haciendo mal uso del criterio No aplica (tabla 2 de 2).")</f>
        <v/>
      </c>
      <c r="C711" s="424"/>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424"/>
      <c r="AD711" s="424"/>
    </row>
    <row r="712" spans="1:38" ht="15.05" customHeight="1">
      <c r="B712" s="424" t="str">
        <f>IF(AJ582=0, "", "Error: debe verificar la consistencia de las respuestas con la 4ª instrucción de la pregunta (tabla 1 de 2).")</f>
        <v/>
      </c>
      <c r="C712" s="424"/>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424"/>
      <c r="AD712" s="424"/>
    </row>
    <row r="713" spans="1:38" ht="15.05" customHeight="1">
      <c r="B713" s="424" t="str">
        <f>IF(AJ707=0, "", "Error: debe verificar la consistencia de las respuestas con la 4ª instrucción de la pregunta (tabla 2 de 2).")</f>
        <v/>
      </c>
      <c r="C713" s="424"/>
      <c r="D713" s="424"/>
      <c r="E713" s="424"/>
      <c r="F713" s="424"/>
      <c r="G713" s="424"/>
      <c r="H713" s="424"/>
      <c r="I713" s="424"/>
      <c r="J713" s="424"/>
      <c r="K713" s="424"/>
      <c r="L713" s="424"/>
      <c r="M713" s="424"/>
      <c r="N713" s="424"/>
      <c r="O713" s="424"/>
      <c r="P713" s="424"/>
      <c r="Q713" s="424"/>
      <c r="R713" s="424"/>
      <c r="S713" s="424"/>
      <c r="T713" s="424"/>
      <c r="U713" s="424"/>
      <c r="V713" s="424"/>
      <c r="W713" s="424"/>
      <c r="X713" s="424"/>
      <c r="Y713" s="424"/>
      <c r="Z713" s="424"/>
      <c r="AA713" s="424"/>
      <c r="AB713" s="424"/>
      <c r="AC713" s="424"/>
      <c r="AD713" s="424"/>
    </row>
    <row r="714" spans="1:38" ht="15.05" customHeight="1">
      <c r="B714" s="423" t="str">
        <f>IF(AL583=0, "", "Error: debe completar toda la información requerida (tabla 1 de 2).")</f>
        <v/>
      </c>
      <c r="C714" s="423"/>
      <c r="D714" s="423"/>
      <c r="E714" s="423"/>
      <c r="F714" s="423"/>
      <c r="G714" s="423"/>
      <c r="H714" s="423"/>
      <c r="I714" s="423"/>
      <c r="J714" s="423"/>
      <c r="K714" s="423"/>
      <c r="L714" s="423"/>
      <c r="M714" s="423"/>
      <c r="N714" s="423"/>
      <c r="O714" s="423"/>
      <c r="P714" s="423"/>
      <c r="Q714" s="423"/>
      <c r="R714" s="423"/>
      <c r="S714" s="423"/>
      <c r="T714" s="423"/>
      <c r="U714" s="423"/>
      <c r="V714" s="423"/>
      <c r="W714" s="423"/>
      <c r="X714" s="423"/>
      <c r="Y714" s="423"/>
      <c r="Z714" s="423"/>
      <c r="AA714" s="423"/>
      <c r="AB714" s="423"/>
      <c r="AC714" s="423"/>
      <c r="AD714" s="423"/>
    </row>
    <row r="715" spans="1:38" ht="15.05" customHeight="1">
      <c r="B715" s="423" t="str">
        <f>IF(AL708=0, "", "Error: debe completar toda la información requerida (tabla 2 de 2).")</f>
        <v/>
      </c>
      <c r="C715" s="423"/>
      <c r="D715" s="423"/>
      <c r="E715" s="423"/>
      <c r="F715" s="423"/>
      <c r="G715" s="423"/>
      <c r="H715" s="423"/>
      <c r="I715" s="423"/>
      <c r="J715" s="423"/>
      <c r="K715" s="423"/>
      <c r="L715" s="423"/>
      <c r="M715" s="423"/>
      <c r="N715" s="423"/>
      <c r="O715" s="423"/>
      <c r="P715" s="423"/>
      <c r="Q715" s="423"/>
      <c r="R715" s="423"/>
      <c r="S715" s="423"/>
      <c r="T715" s="423"/>
      <c r="U715" s="423"/>
      <c r="V715" s="423"/>
      <c r="W715" s="423"/>
      <c r="X715" s="423"/>
      <c r="Y715" s="423"/>
      <c r="Z715" s="423"/>
      <c r="AA715" s="423"/>
      <c r="AB715" s="423"/>
      <c r="AC715" s="423"/>
      <c r="AD715" s="423"/>
    </row>
    <row r="716" spans="1:38" ht="24.05" customHeight="1">
      <c r="A716" s="130" t="s">
        <v>300</v>
      </c>
      <c r="B716" s="360" t="s">
        <v>472</v>
      </c>
      <c r="C716" s="360"/>
      <c r="D716" s="360"/>
      <c r="E716" s="360"/>
      <c r="F716" s="360"/>
      <c r="G716" s="360"/>
      <c r="H716" s="360"/>
      <c r="I716" s="360"/>
      <c r="J716" s="360"/>
      <c r="K716" s="360"/>
      <c r="L716" s="360"/>
      <c r="M716" s="360"/>
      <c r="N716" s="360"/>
      <c r="O716" s="360"/>
      <c r="P716" s="360"/>
      <c r="Q716" s="360"/>
      <c r="R716" s="360"/>
      <c r="S716" s="360"/>
      <c r="T716" s="360"/>
      <c r="U716" s="360"/>
      <c r="V716" s="360"/>
      <c r="W716" s="360"/>
      <c r="X716" s="360"/>
      <c r="Y716" s="360"/>
      <c r="Z716" s="360"/>
      <c r="AA716" s="360"/>
      <c r="AB716" s="360"/>
      <c r="AC716" s="360"/>
      <c r="AD716" s="360"/>
    </row>
    <row r="717" spans="1:38" ht="24.05" customHeight="1">
      <c r="A717" s="12"/>
      <c r="B717" s="12"/>
      <c r="C717" s="306" t="s">
        <v>280</v>
      </c>
      <c r="D717" s="306"/>
      <c r="E717" s="306"/>
      <c r="F717" s="306"/>
      <c r="G717" s="306"/>
      <c r="H717" s="306"/>
      <c r="I717" s="306"/>
      <c r="J717" s="306"/>
      <c r="K717" s="306"/>
      <c r="L717" s="306"/>
      <c r="M717" s="306"/>
      <c r="N717" s="306"/>
      <c r="O717" s="306"/>
      <c r="P717" s="306"/>
      <c r="Q717" s="306"/>
      <c r="R717" s="306"/>
      <c r="S717" s="306"/>
      <c r="T717" s="306"/>
      <c r="U717" s="306"/>
      <c r="V717" s="306"/>
      <c r="W717" s="306"/>
      <c r="X717" s="306"/>
      <c r="Y717" s="306"/>
      <c r="Z717" s="306"/>
      <c r="AA717" s="306"/>
      <c r="AB717" s="306"/>
      <c r="AC717" s="306"/>
      <c r="AD717" s="306"/>
    </row>
    <row r="718" spans="1:38" ht="36" customHeight="1">
      <c r="A718" s="131"/>
      <c r="B718" s="132"/>
      <c r="C718" s="310" t="s">
        <v>377</v>
      </c>
      <c r="D718" s="311"/>
      <c r="E718" s="311"/>
      <c r="F718" s="311"/>
      <c r="G718" s="311"/>
      <c r="H718" s="311"/>
      <c r="I718" s="311"/>
      <c r="J718" s="311"/>
      <c r="K718" s="311"/>
      <c r="L718" s="311"/>
      <c r="M718" s="311"/>
      <c r="N718" s="311"/>
      <c r="O718" s="311"/>
      <c r="P718" s="311"/>
      <c r="Q718" s="311"/>
      <c r="R718" s="311"/>
      <c r="S718" s="311"/>
      <c r="T718" s="311"/>
      <c r="U718" s="311"/>
      <c r="V718" s="311"/>
      <c r="W718" s="311"/>
      <c r="X718" s="311"/>
      <c r="Y718" s="311"/>
      <c r="Z718" s="311"/>
      <c r="AA718" s="311"/>
      <c r="AB718" s="311"/>
      <c r="AC718" s="311"/>
      <c r="AD718" s="311"/>
    </row>
    <row r="719" spans="1:38" ht="15.05" customHeight="1">
      <c r="A719" s="131"/>
      <c r="B719" s="132"/>
      <c r="C719" s="361" t="s">
        <v>494</v>
      </c>
      <c r="D719" s="362"/>
      <c r="E719" s="362"/>
      <c r="F719" s="362"/>
      <c r="G719" s="362"/>
      <c r="H719" s="362"/>
      <c r="I719" s="362"/>
      <c r="J719" s="362"/>
      <c r="K719" s="362"/>
      <c r="L719" s="362"/>
      <c r="M719" s="362"/>
      <c r="N719" s="362"/>
      <c r="O719" s="362"/>
      <c r="P719" s="362"/>
      <c r="Q719" s="362"/>
      <c r="R719" s="362"/>
      <c r="S719" s="362"/>
      <c r="T719" s="362"/>
      <c r="U719" s="362"/>
      <c r="V719" s="362"/>
      <c r="W719" s="362"/>
      <c r="X719" s="362"/>
      <c r="Y719" s="362"/>
      <c r="Z719" s="362"/>
      <c r="AA719" s="362"/>
      <c r="AB719" s="362"/>
      <c r="AC719" s="362"/>
      <c r="AD719" s="362"/>
      <c r="AG719" s="87"/>
      <c r="AH719" s="87"/>
    </row>
    <row r="720" spans="1:38" ht="24.05" customHeight="1">
      <c r="A720" s="131"/>
      <c r="B720" s="132"/>
      <c r="C720" s="296" t="s">
        <v>385</v>
      </c>
      <c r="D720" s="306"/>
      <c r="E720" s="306"/>
      <c r="F720" s="306"/>
      <c r="G720" s="306"/>
      <c r="H720" s="306"/>
      <c r="I720" s="306"/>
      <c r="J720" s="306"/>
      <c r="K720" s="306"/>
      <c r="L720" s="306"/>
      <c r="M720" s="306"/>
      <c r="N720" s="306"/>
      <c r="O720" s="306"/>
      <c r="P720" s="306"/>
      <c r="Q720" s="306"/>
      <c r="R720" s="306"/>
      <c r="S720" s="306"/>
      <c r="T720" s="306"/>
      <c r="U720" s="306"/>
      <c r="V720" s="306"/>
      <c r="W720" s="306"/>
      <c r="X720" s="306"/>
      <c r="Y720" s="306"/>
      <c r="Z720" s="306"/>
      <c r="AA720" s="306"/>
      <c r="AB720" s="306"/>
      <c r="AC720" s="306"/>
      <c r="AD720" s="306"/>
      <c r="AG720" s="93" t="s">
        <v>573</v>
      </c>
      <c r="AH720" s="94" t="s">
        <v>574</v>
      </c>
    </row>
    <row r="721" spans="1:38" ht="15.05" customHeight="1">
      <c r="AG721" s="110">
        <f>COUNTBLANK(D725:AD844)</f>
        <v>3240</v>
      </c>
      <c r="AH721" s="110">
        <v>3240</v>
      </c>
    </row>
    <row r="722" spans="1:38" ht="15.05" customHeight="1">
      <c r="C722" s="234" t="s">
        <v>58</v>
      </c>
      <c r="D722" s="234"/>
      <c r="E722" s="234"/>
      <c r="F722" s="234"/>
      <c r="G722" s="309" t="s">
        <v>32</v>
      </c>
      <c r="H722" s="309"/>
      <c r="I722" s="309"/>
      <c r="J722" s="309"/>
      <c r="K722" s="309"/>
      <c r="L722" s="309"/>
      <c r="M722" s="309"/>
      <c r="N722" s="309"/>
      <c r="O722" s="309"/>
      <c r="P722" s="309"/>
      <c r="Q722" s="309"/>
      <c r="R722" s="309"/>
      <c r="S722" s="309"/>
      <c r="T722" s="309"/>
      <c r="U722" s="309"/>
      <c r="V722" s="309"/>
      <c r="W722" s="309"/>
      <c r="X722" s="309"/>
      <c r="Y722" s="309"/>
      <c r="Z722" s="309"/>
      <c r="AA722" s="309"/>
      <c r="AB722" s="309"/>
      <c r="AC722" s="309"/>
      <c r="AD722" s="309"/>
      <c r="AG722" s="94" t="s">
        <v>574</v>
      </c>
    </row>
    <row r="723" spans="1:38" ht="24.05" customHeight="1">
      <c r="C723" s="234"/>
      <c r="D723" s="234"/>
      <c r="E723" s="234"/>
      <c r="F723" s="234"/>
      <c r="G723" s="227" t="s">
        <v>389</v>
      </c>
      <c r="H723" s="227"/>
      <c r="I723" s="227"/>
      <c r="J723" s="227"/>
      <c r="K723" s="227"/>
      <c r="L723" s="227"/>
      <c r="M723" s="227"/>
      <c r="N723" s="227"/>
      <c r="O723" s="227"/>
      <c r="P723" s="227"/>
      <c r="Q723" s="227"/>
      <c r="R723" s="227"/>
      <c r="S723" s="227" t="s">
        <v>477</v>
      </c>
      <c r="T723" s="227"/>
      <c r="U723" s="227"/>
      <c r="V723" s="227"/>
      <c r="W723" s="227"/>
      <c r="X723" s="227"/>
      <c r="Y723" s="227"/>
      <c r="Z723" s="227"/>
      <c r="AA723" s="227"/>
      <c r="AB723" s="227"/>
      <c r="AC723" s="227"/>
      <c r="AD723" s="227"/>
      <c r="AG723" s="110">
        <v>10</v>
      </c>
    </row>
    <row r="724" spans="1:38" ht="101.3" customHeight="1">
      <c r="C724" s="234"/>
      <c r="D724" s="234"/>
      <c r="E724" s="234"/>
      <c r="F724" s="234"/>
      <c r="G724" s="419" t="s">
        <v>289</v>
      </c>
      <c r="H724" s="419"/>
      <c r="I724" s="422" t="s">
        <v>301</v>
      </c>
      <c r="J724" s="422"/>
      <c r="K724" s="418" t="s">
        <v>302</v>
      </c>
      <c r="L724" s="418"/>
      <c r="M724" s="418" t="s">
        <v>387</v>
      </c>
      <c r="N724" s="418"/>
      <c r="O724" s="418" t="s">
        <v>367</v>
      </c>
      <c r="P724" s="418"/>
      <c r="Q724" s="418" t="s">
        <v>290</v>
      </c>
      <c r="R724" s="418"/>
      <c r="S724" s="419" t="s">
        <v>289</v>
      </c>
      <c r="T724" s="419"/>
      <c r="U724" s="367" t="s">
        <v>301</v>
      </c>
      <c r="V724" s="367"/>
      <c r="W724" s="380" t="s">
        <v>302</v>
      </c>
      <c r="X724" s="380"/>
      <c r="Y724" s="380" t="s">
        <v>387</v>
      </c>
      <c r="Z724" s="380"/>
      <c r="AA724" s="380" t="s">
        <v>367</v>
      </c>
      <c r="AB724" s="380"/>
      <c r="AC724" s="380" t="s">
        <v>290</v>
      </c>
      <c r="AD724" s="380"/>
      <c r="AG724" s="93" t="s">
        <v>573</v>
      </c>
      <c r="AH724" s="93" t="s">
        <v>573</v>
      </c>
      <c r="AI724" s="110" t="s">
        <v>581</v>
      </c>
      <c r="AJ724" s="136" t="s">
        <v>585</v>
      </c>
      <c r="AK724" s="110" t="s">
        <v>579</v>
      </c>
      <c r="AL724" s="110" t="s">
        <v>580</v>
      </c>
    </row>
    <row r="725" spans="1:38">
      <c r="A725" s="12"/>
      <c r="B725" s="12"/>
      <c r="C725" s="121" t="s">
        <v>60</v>
      </c>
      <c r="D725" s="294" t="str">
        <f>IF(D33="", "", D33)</f>
        <v/>
      </c>
      <c r="E725" s="294"/>
      <c r="F725" s="294"/>
      <c r="G725" s="234" t="str">
        <f>IF(OR(U185=2, U185=9), "X", "")</f>
        <v/>
      </c>
      <c r="H725" s="234"/>
      <c r="I725" s="293"/>
      <c r="J725" s="293"/>
      <c r="K725" s="293"/>
      <c r="L725" s="293"/>
      <c r="M725" s="293"/>
      <c r="N725" s="293"/>
      <c r="O725" s="293"/>
      <c r="P725" s="293"/>
      <c r="Q725" s="293"/>
      <c r="R725" s="293"/>
      <c r="S725" s="234" t="str">
        <f>IF(OR(Z185=2, Z185=9), "X", "")</f>
        <v/>
      </c>
      <c r="T725" s="234"/>
      <c r="U725" s="293"/>
      <c r="V725" s="293"/>
      <c r="W725" s="293"/>
      <c r="X725" s="293"/>
      <c r="Y725" s="293"/>
      <c r="Z725" s="293"/>
      <c r="AA725" s="293"/>
      <c r="AB725" s="293"/>
      <c r="AC725" s="293"/>
      <c r="AD725" s="293"/>
      <c r="AG725" s="110">
        <f>COUNTBLANK(I725:R725)</f>
        <v>10</v>
      </c>
      <c r="AH725" s="110">
        <f>COUNTBLANK(U725:AD725)</f>
        <v>10</v>
      </c>
      <c r="AI725" s="110">
        <f>IF(
OR(
AND(G725="X", AG725&lt;$AG$723),
AND(S725="X", AH725&lt;$AG$723)
), 1, 0
)</f>
        <v>0</v>
      </c>
      <c r="AJ725" s="110">
        <f>IF(
OR(AG725&lt;9, AH725&lt;9), 1, 0
)</f>
        <v>0</v>
      </c>
      <c r="AK725" s="110">
        <f>IF($AG$721=$AH$721, 0,
IF(
OR(
AND(D725="", OR(G725&lt;&gt;"", AG725&lt;$AG$723)),
AND(D725&lt;&gt;"", G725="", AG725=$AG$723)
), 1, 0))</f>
        <v>0</v>
      </c>
      <c r="AL725" s="110">
        <f>IF($AG$721=$AH$721, 0,
IF(
OR(
AND(D725="", OR(S725&lt;&gt;"", AH725&lt;$AG$723)),
AND(D725&lt;&gt;"", S725="", AH725=$AG$723)
), 1, 0))</f>
        <v>0</v>
      </c>
    </row>
    <row r="726" spans="1:38">
      <c r="A726" s="12"/>
      <c r="B726" s="12"/>
      <c r="C726" s="121" t="s">
        <v>61</v>
      </c>
      <c r="D726" s="294" t="str">
        <f t="shared" ref="D726:D789" si="92">IF(D34="", "", D34)</f>
        <v/>
      </c>
      <c r="E726" s="294"/>
      <c r="F726" s="294"/>
      <c r="G726" s="234" t="str">
        <f t="shared" ref="G726:G789" si="93">IF(OR(U186=2, U186=9), "X", "")</f>
        <v/>
      </c>
      <c r="H726" s="234"/>
      <c r="I726" s="293"/>
      <c r="J726" s="293"/>
      <c r="K726" s="293"/>
      <c r="L726" s="293"/>
      <c r="M726" s="293"/>
      <c r="N726" s="293"/>
      <c r="O726" s="293"/>
      <c r="P726" s="293"/>
      <c r="Q726" s="293"/>
      <c r="R726" s="293"/>
      <c r="S726" s="234" t="str">
        <f t="shared" ref="S726:S789" si="94">IF(OR(Z186=2, Z186=9), "X", "")</f>
        <v/>
      </c>
      <c r="T726" s="234"/>
      <c r="U726" s="293"/>
      <c r="V726" s="293"/>
      <c r="W726" s="293"/>
      <c r="X726" s="293"/>
      <c r="Y726" s="293"/>
      <c r="Z726" s="293"/>
      <c r="AA726" s="293"/>
      <c r="AB726" s="293"/>
      <c r="AC726" s="293"/>
      <c r="AD726" s="293"/>
      <c r="AG726" s="110">
        <f t="shared" ref="AG726:AG789" si="95">COUNTBLANK(I726:R726)</f>
        <v>10</v>
      </c>
      <c r="AH726" s="110">
        <f t="shared" ref="AH726:AH789" si="96">COUNTBLANK(U726:AD726)</f>
        <v>10</v>
      </c>
      <c r="AI726" s="110">
        <f t="shared" ref="AI726:AI789" si="97">IF(
OR(
AND(G726="X", AG726&lt;$AG$723),
AND(S726="X", AH726&lt;$AG$723)
), 1, 0
)</f>
        <v>0</v>
      </c>
      <c r="AJ726" s="110">
        <f t="shared" ref="AJ726:AJ789" si="98">IF(
OR(AG726&lt;9, AH726&lt;9), 1, 0
)</f>
        <v>0</v>
      </c>
      <c r="AK726" s="110">
        <f t="shared" ref="AK726:AK789" si="99">IF($AG$721=$AH$721, 0,
IF(
OR(
AND(D726="", OR(G726&lt;&gt;"", AG726&lt;$AG$723)),
AND(D726&lt;&gt;"", G726="", AG726=$AG$723)
), 1, 0))</f>
        <v>0</v>
      </c>
      <c r="AL726" s="110">
        <f t="shared" ref="AL726:AL789" si="100">IF($AG$721=$AH$721, 0,
IF(
OR(
AND(D726="", OR(S726&lt;&gt;"", AH726&lt;$AG$723)),
AND(D726&lt;&gt;"", S726="", AH726=$AG$723)
), 1, 0))</f>
        <v>0</v>
      </c>
    </row>
    <row r="727" spans="1:38">
      <c r="A727" s="12"/>
      <c r="B727" s="12"/>
      <c r="C727" s="121" t="s">
        <v>62</v>
      </c>
      <c r="D727" s="294" t="str">
        <f t="shared" si="92"/>
        <v/>
      </c>
      <c r="E727" s="294"/>
      <c r="F727" s="294"/>
      <c r="G727" s="234" t="str">
        <f t="shared" si="93"/>
        <v/>
      </c>
      <c r="H727" s="234"/>
      <c r="I727" s="293"/>
      <c r="J727" s="293"/>
      <c r="K727" s="293"/>
      <c r="L727" s="293"/>
      <c r="M727" s="293"/>
      <c r="N727" s="293"/>
      <c r="O727" s="293"/>
      <c r="P727" s="293"/>
      <c r="Q727" s="293"/>
      <c r="R727" s="293"/>
      <c r="S727" s="234" t="str">
        <f t="shared" si="94"/>
        <v/>
      </c>
      <c r="T727" s="234"/>
      <c r="U727" s="293"/>
      <c r="V727" s="293"/>
      <c r="W727" s="293"/>
      <c r="X727" s="293"/>
      <c r="Y727" s="293"/>
      <c r="Z727" s="293"/>
      <c r="AA727" s="293"/>
      <c r="AB727" s="293"/>
      <c r="AC727" s="293"/>
      <c r="AD727" s="293"/>
      <c r="AG727" s="110">
        <f t="shared" si="95"/>
        <v>10</v>
      </c>
      <c r="AH727" s="110">
        <f t="shared" si="96"/>
        <v>10</v>
      </c>
      <c r="AI727" s="110">
        <f t="shared" si="97"/>
        <v>0</v>
      </c>
      <c r="AJ727" s="110">
        <f t="shared" si="98"/>
        <v>0</v>
      </c>
      <c r="AK727" s="110">
        <f t="shared" si="99"/>
        <v>0</v>
      </c>
      <c r="AL727" s="110">
        <f t="shared" si="100"/>
        <v>0</v>
      </c>
    </row>
    <row r="728" spans="1:38">
      <c r="A728" s="12"/>
      <c r="B728" s="12"/>
      <c r="C728" s="121" t="s">
        <v>63</v>
      </c>
      <c r="D728" s="294" t="str">
        <f t="shared" si="92"/>
        <v/>
      </c>
      <c r="E728" s="294"/>
      <c r="F728" s="294"/>
      <c r="G728" s="234" t="str">
        <f t="shared" si="93"/>
        <v/>
      </c>
      <c r="H728" s="234"/>
      <c r="I728" s="293"/>
      <c r="J728" s="293"/>
      <c r="K728" s="293"/>
      <c r="L728" s="293"/>
      <c r="M728" s="293"/>
      <c r="N728" s="293"/>
      <c r="O728" s="293"/>
      <c r="P728" s="293"/>
      <c r="Q728" s="293"/>
      <c r="R728" s="293"/>
      <c r="S728" s="234" t="str">
        <f t="shared" si="94"/>
        <v/>
      </c>
      <c r="T728" s="234"/>
      <c r="U728" s="293"/>
      <c r="V728" s="293"/>
      <c r="W728" s="293"/>
      <c r="X728" s="293"/>
      <c r="Y728" s="293"/>
      <c r="Z728" s="293"/>
      <c r="AA728" s="293"/>
      <c r="AB728" s="293"/>
      <c r="AC728" s="293"/>
      <c r="AD728" s="293"/>
      <c r="AG728" s="110">
        <f t="shared" si="95"/>
        <v>10</v>
      </c>
      <c r="AH728" s="110">
        <f t="shared" si="96"/>
        <v>10</v>
      </c>
      <c r="AI728" s="110">
        <f t="shared" si="97"/>
        <v>0</v>
      </c>
      <c r="AJ728" s="110">
        <f t="shared" si="98"/>
        <v>0</v>
      </c>
      <c r="AK728" s="110">
        <f t="shared" si="99"/>
        <v>0</v>
      </c>
      <c r="AL728" s="110">
        <f t="shared" si="100"/>
        <v>0</v>
      </c>
    </row>
    <row r="729" spans="1:38">
      <c r="A729" s="12"/>
      <c r="B729" s="12"/>
      <c r="C729" s="121" t="s">
        <v>64</v>
      </c>
      <c r="D729" s="294" t="str">
        <f t="shared" si="92"/>
        <v/>
      </c>
      <c r="E729" s="294"/>
      <c r="F729" s="294"/>
      <c r="G729" s="234" t="str">
        <f t="shared" si="93"/>
        <v/>
      </c>
      <c r="H729" s="234"/>
      <c r="I729" s="293"/>
      <c r="J729" s="293"/>
      <c r="K729" s="293"/>
      <c r="L729" s="293"/>
      <c r="M729" s="293"/>
      <c r="N729" s="293"/>
      <c r="O729" s="293"/>
      <c r="P729" s="293"/>
      <c r="Q729" s="293"/>
      <c r="R729" s="293"/>
      <c r="S729" s="234" t="str">
        <f t="shared" si="94"/>
        <v/>
      </c>
      <c r="T729" s="234"/>
      <c r="U729" s="293"/>
      <c r="V729" s="293"/>
      <c r="W729" s="293"/>
      <c r="X729" s="293"/>
      <c r="Y729" s="293"/>
      <c r="Z729" s="293"/>
      <c r="AA729" s="293"/>
      <c r="AB729" s="293"/>
      <c r="AC729" s="293"/>
      <c r="AD729" s="293"/>
      <c r="AG729" s="110">
        <f t="shared" si="95"/>
        <v>10</v>
      </c>
      <c r="AH729" s="110">
        <f t="shared" si="96"/>
        <v>10</v>
      </c>
      <c r="AI729" s="110">
        <f t="shared" si="97"/>
        <v>0</v>
      </c>
      <c r="AJ729" s="110">
        <f t="shared" si="98"/>
        <v>0</v>
      </c>
      <c r="AK729" s="110">
        <f t="shared" si="99"/>
        <v>0</v>
      </c>
      <c r="AL729" s="110">
        <f t="shared" si="100"/>
        <v>0</v>
      </c>
    </row>
    <row r="730" spans="1:38">
      <c r="A730" s="12"/>
      <c r="B730" s="12"/>
      <c r="C730" s="121" t="s">
        <v>65</v>
      </c>
      <c r="D730" s="294" t="str">
        <f t="shared" si="92"/>
        <v/>
      </c>
      <c r="E730" s="294"/>
      <c r="F730" s="294"/>
      <c r="G730" s="234" t="str">
        <f t="shared" si="93"/>
        <v/>
      </c>
      <c r="H730" s="234"/>
      <c r="I730" s="293"/>
      <c r="J730" s="293"/>
      <c r="K730" s="293"/>
      <c r="L730" s="293"/>
      <c r="M730" s="293"/>
      <c r="N730" s="293"/>
      <c r="O730" s="293"/>
      <c r="P730" s="293"/>
      <c r="Q730" s="293"/>
      <c r="R730" s="293"/>
      <c r="S730" s="234" t="str">
        <f t="shared" si="94"/>
        <v/>
      </c>
      <c r="T730" s="234"/>
      <c r="U730" s="293"/>
      <c r="V730" s="293"/>
      <c r="W730" s="293"/>
      <c r="X730" s="293"/>
      <c r="Y730" s="293"/>
      <c r="Z730" s="293"/>
      <c r="AA730" s="293"/>
      <c r="AB730" s="293"/>
      <c r="AC730" s="293"/>
      <c r="AD730" s="293"/>
      <c r="AG730" s="110">
        <f t="shared" si="95"/>
        <v>10</v>
      </c>
      <c r="AH730" s="110">
        <f t="shared" si="96"/>
        <v>10</v>
      </c>
      <c r="AI730" s="110">
        <f t="shared" si="97"/>
        <v>0</v>
      </c>
      <c r="AJ730" s="110">
        <f t="shared" si="98"/>
        <v>0</v>
      </c>
      <c r="AK730" s="110">
        <f t="shared" si="99"/>
        <v>0</v>
      </c>
      <c r="AL730" s="110">
        <f t="shared" si="100"/>
        <v>0</v>
      </c>
    </row>
    <row r="731" spans="1:38">
      <c r="A731" s="12"/>
      <c r="B731" s="12"/>
      <c r="C731" s="121" t="s">
        <v>66</v>
      </c>
      <c r="D731" s="294" t="str">
        <f t="shared" si="92"/>
        <v/>
      </c>
      <c r="E731" s="294"/>
      <c r="F731" s="294"/>
      <c r="G731" s="234" t="str">
        <f t="shared" si="93"/>
        <v/>
      </c>
      <c r="H731" s="234"/>
      <c r="I731" s="293"/>
      <c r="J731" s="293"/>
      <c r="K731" s="293"/>
      <c r="L731" s="293"/>
      <c r="M731" s="293"/>
      <c r="N731" s="293"/>
      <c r="O731" s="293"/>
      <c r="P731" s="293"/>
      <c r="Q731" s="293"/>
      <c r="R731" s="293"/>
      <c r="S731" s="234" t="str">
        <f t="shared" si="94"/>
        <v/>
      </c>
      <c r="T731" s="234"/>
      <c r="U731" s="293"/>
      <c r="V731" s="293"/>
      <c r="W731" s="293"/>
      <c r="X731" s="293"/>
      <c r="Y731" s="293"/>
      <c r="Z731" s="293"/>
      <c r="AA731" s="293"/>
      <c r="AB731" s="293"/>
      <c r="AC731" s="293"/>
      <c r="AD731" s="293"/>
      <c r="AG731" s="110">
        <f t="shared" si="95"/>
        <v>10</v>
      </c>
      <c r="AH731" s="110">
        <f t="shared" si="96"/>
        <v>10</v>
      </c>
      <c r="AI731" s="110">
        <f t="shared" si="97"/>
        <v>0</v>
      </c>
      <c r="AJ731" s="110">
        <f t="shared" si="98"/>
        <v>0</v>
      </c>
      <c r="AK731" s="110">
        <f t="shared" si="99"/>
        <v>0</v>
      </c>
      <c r="AL731" s="110">
        <f t="shared" si="100"/>
        <v>0</v>
      </c>
    </row>
    <row r="732" spans="1:38">
      <c r="A732" s="12"/>
      <c r="B732" s="12"/>
      <c r="C732" s="121" t="s">
        <v>67</v>
      </c>
      <c r="D732" s="294" t="str">
        <f t="shared" si="92"/>
        <v/>
      </c>
      <c r="E732" s="294"/>
      <c r="F732" s="294"/>
      <c r="G732" s="234" t="str">
        <f t="shared" si="93"/>
        <v/>
      </c>
      <c r="H732" s="234"/>
      <c r="I732" s="293"/>
      <c r="J732" s="293"/>
      <c r="K732" s="293"/>
      <c r="L732" s="293"/>
      <c r="M732" s="293"/>
      <c r="N732" s="293"/>
      <c r="O732" s="293"/>
      <c r="P732" s="293"/>
      <c r="Q732" s="293"/>
      <c r="R732" s="293"/>
      <c r="S732" s="234" t="str">
        <f t="shared" si="94"/>
        <v/>
      </c>
      <c r="T732" s="234"/>
      <c r="U732" s="293"/>
      <c r="V732" s="293"/>
      <c r="W732" s="293"/>
      <c r="X732" s="293"/>
      <c r="Y732" s="293"/>
      <c r="Z732" s="293"/>
      <c r="AA732" s="293"/>
      <c r="AB732" s="293"/>
      <c r="AC732" s="293"/>
      <c r="AD732" s="293"/>
      <c r="AG732" s="110">
        <f t="shared" si="95"/>
        <v>10</v>
      </c>
      <c r="AH732" s="110">
        <f t="shared" si="96"/>
        <v>10</v>
      </c>
      <c r="AI732" s="110">
        <f t="shared" si="97"/>
        <v>0</v>
      </c>
      <c r="AJ732" s="110">
        <f t="shared" si="98"/>
        <v>0</v>
      </c>
      <c r="AK732" s="110">
        <f t="shared" si="99"/>
        <v>0</v>
      </c>
      <c r="AL732" s="110">
        <f t="shared" si="100"/>
        <v>0</v>
      </c>
    </row>
    <row r="733" spans="1:38">
      <c r="A733" s="12"/>
      <c r="B733" s="12"/>
      <c r="C733" s="121" t="s">
        <v>68</v>
      </c>
      <c r="D733" s="294" t="str">
        <f t="shared" si="92"/>
        <v/>
      </c>
      <c r="E733" s="294"/>
      <c r="F733" s="294"/>
      <c r="G733" s="234" t="str">
        <f t="shared" si="93"/>
        <v/>
      </c>
      <c r="H733" s="234"/>
      <c r="I733" s="293"/>
      <c r="J733" s="293"/>
      <c r="K733" s="293"/>
      <c r="L733" s="293"/>
      <c r="M733" s="293"/>
      <c r="N733" s="293"/>
      <c r="O733" s="293"/>
      <c r="P733" s="293"/>
      <c r="Q733" s="293"/>
      <c r="R733" s="293"/>
      <c r="S733" s="234" t="str">
        <f t="shared" si="94"/>
        <v/>
      </c>
      <c r="T733" s="234"/>
      <c r="U733" s="293"/>
      <c r="V733" s="293"/>
      <c r="W733" s="293"/>
      <c r="X733" s="293"/>
      <c r="Y733" s="293"/>
      <c r="Z733" s="293"/>
      <c r="AA733" s="293"/>
      <c r="AB733" s="293"/>
      <c r="AC733" s="293"/>
      <c r="AD733" s="293"/>
      <c r="AG733" s="110">
        <f t="shared" si="95"/>
        <v>10</v>
      </c>
      <c r="AH733" s="110">
        <f t="shared" si="96"/>
        <v>10</v>
      </c>
      <c r="AI733" s="110">
        <f t="shared" si="97"/>
        <v>0</v>
      </c>
      <c r="AJ733" s="110">
        <f t="shared" si="98"/>
        <v>0</v>
      </c>
      <c r="AK733" s="110">
        <f t="shared" si="99"/>
        <v>0</v>
      </c>
      <c r="AL733" s="110">
        <f t="shared" si="100"/>
        <v>0</v>
      </c>
    </row>
    <row r="734" spans="1:38">
      <c r="A734" s="12"/>
      <c r="B734" s="12"/>
      <c r="C734" s="121" t="s">
        <v>69</v>
      </c>
      <c r="D734" s="294" t="str">
        <f t="shared" si="92"/>
        <v/>
      </c>
      <c r="E734" s="294"/>
      <c r="F734" s="294"/>
      <c r="G734" s="234" t="str">
        <f t="shared" si="93"/>
        <v/>
      </c>
      <c r="H734" s="234"/>
      <c r="I734" s="293"/>
      <c r="J734" s="293"/>
      <c r="K734" s="293"/>
      <c r="L734" s="293"/>
      <c r="M734" s="293"/>
      <c r="N734" s="293"/>
      <c r="O734" s="293"/>
      <c r="P734" s="293"/>
      <c r="Q734" s="293"/>
      <c r="R734" s="293"/>
      <c r="S734" s="234" t="str">
        <f t="shared" si="94"/>
        <v/>
      </c>
      <c r="T734" s="234"/>
      <c r="U734" s="293"/>
      <c r="V734" s="293"/>
      <c r="W734" s="293"/>
      <c r="X734" s="293"/>
      <c r="Y734" s="293"/>
      <c r="Z734" s="293"/>
      <c r="AA734" s="293"/>
      <c r="AB734" s="293"/>
      <c r="AC734" s="293"/>
      <c r="AD734" s="293"/>
      <c r="AG734" s="110">
        <f t="shared" si="95"/>
        <v>10</v>
      </c>
      <c r="AH734" s="110">
        <f t="shared" si="96"/>
        <v>10</v>
      </c>
      <c r="AI734" s="110">
        <f t="shared" si="97"/>
        <v>0</v>
      </c>
      <c r="AJ734" s="110">
        <f t="shared" si="98"/>
        <v>0</v>
      </c>
      <c r="AK734" s="110">
        <f t="shared" si="99"/>
        <v>0</v>
      </c>
      <c r="AL734" s="110">
        <f t="shared" si="100"/>
        <v>0</v>
      </c>
    </row>
    <row r="735" spans="1:38">
      <c r="A735" s="12"/>
      <c r="B735" s="12"/>
      <c r="C735" s="121" t="s">
        <v>70</v>
      </c>
      <c r="D735" s="294" t="str">
        <f t="shared" si="92"/>
        <v/>
      </c>
      <c r="E735" s="294"/>
      <c r="F735" s="294"/>
      <c r="G735" s="234" t="str">
        <f t="shared" si="93"/>
        <v/>
      </c>
      <c r="H735" s="234"/>
      <c r="I735" s="293"/>
      <c r="J735" s="293"/>
      <c r="K735" s="293"/>
      <c r="L735" s="293"/>
      <c r="M735" s="293"/>
      <c r="N735" s="293"/>
      <c r="O735" s="293"/>
      <c r="P735" s="293"/>
      <c r="Q735" s="293"/>
      <c r="R735" s="293"/>
      <c r="S735" s="234" t="str">
        <f t="shared" si="94"/>
        <v/>
      </c>
      <c r="T735" s="234"/>
      <c r="U735" s="293"/>
      <c r="V735" s="293"/>
      <c r="W735" s="293"/>
      <c r="X735" s="293"/>
      <c r="Y735" s="293"/>
      <c r="Z735" s="293"/>
      <c r="AA735" s="293"/>
      <c r="AB735" s="293"/>
      <c r="AC735" s="293"/>
      <c r="AD735" s="293"/>
      <c r="AG735" s="110">
        <f t="shared" si="95"/>
        <v>10</v>
      </c>
      <c r="AH735" s="110">
        <f t="shared" si="96"/>
        <v>10</v>
      </c>
      <c r="AI735" s="110">
        <f t="shared" si="97"/>
        <v>0</v>
      </c>
      <c r="AJ735" s="110">
        <f t="shared" si="98"/>
        <v>0</v>
      </c>
      <c r="AK735" s="110">
        <f t="shared" si="99"/>
        <v>0</v>
      </c>
      <c r="AL735" s="110">
        <f t="shared" si="100"/>
        <v>0</v>
      </c>
    </row>
    <row r="736" spans="1:38">
      <c r="A736" s="12"/>
      <c r="B736" s="12"/>
      <c r="C736" s="121" t="s">
        <v>71</v>
      </c>
      <c r="D736" s="294" t="str">
        <f t="shared" si="92"/>
        <v/>
      </c>
      <c r="E736" s="294"/>
      <c r="F736" s="294"/>
      <c r="G736" s="234" t="str">
        <f t="shared" si="93"/>
        <v/>
      </c>
      <c r="H736" s="234"/>
      <c r="I736" s="293"/>
      <c r="J736" s="293"/>
      <c r="K736" s="293"/>
      <c r="L736" s="293"/>
      <c r="M736" s="293"/>
      <c r="N736" s="293"/>
      <c r="O736" s="293"/>
      <c r="P736" s="293"/>
      <c r="Q736" s="293"/>
      <c r="R736" s="293"/>
      <c r="S736" s="234" t="str">
        <f t="shared" si="94"/>
        <v/>
      </c>
      <c r="T736" s="234"/>
      <c r="U736" s="293"/>
      <c r="V736" s="293"/>
      <c r="W736" s="293"/>
      <c r="X736" s="293"/>
      <c r="Y736" s="293"/>
      <c r="Z736" s="293"/>
      <c r="AA736" s="293"/>
      <c r="AB736" s="293"/>
      <c r="AC736" s="293"/>
      <c r="AD736" s="293"/>
      <c r="AG736" s="110">
        <f t="shared" si="95"/>
        <v>10</v>
      </c>
      <c r="AH736" s="110">
        <f t="shared" si="96"/>
        <v>10</v>
      </c>
      <c r="AI736" s="110">
        <f t="shared" si="97"/>
        <v>0</v>
      </c>
      <c r="AJ736" s="110">
        <f t="shared" si="98"/>
        <v>0</v>
      </c>
      <c r="AK736" s="110">
        <f t="shared" si="99"/>
        <v>0</v>
      </c>
      <c r="AL736" s="110">
        <f t="shared" si="100"/>
        <v>0</v>
      </c>
    </row>
    <row r="737" spans="1:38">
      <c r="A737" s="12"/>
      <c r="B737" s="12"/>
      <c r="C737" s="121" t="s">
        <v>72</v>
      </c>
      <c r="D737" s="294" t="str">
        <f t="shared" si="92"/>
        <v/>
      </c>
      <c r="E737" s="294"/>
      <c r="F737" s="294"/>
      <c r="G737" s="234" t="str">
        <f t="shared" si="93"/>
        <v/>
      </c>
      <c r="H737" s="234"/>
      <c r="I737" s="293"/>
      <c r="J737" s="293"/>
      <c r="K737" s="293"/>
      <c r="L737" s="293"/>
      <c r="M737" s="293"/>
      <c r="N737" s="293"/>
      <c r="O737" s="293"/>
      <c r="P737" s="293"/>
      <c r="Q737" s="293"/>
      <c r="R737" s="293"/>
      <c r="S737" s="234" t="str">
        <f t="shared" si="94"/>
        <v/>
      </c>
      <c r="T737" s="234"/>
      <c r="U737" s="293"/>
      <c r="V737" s="293"/>
      <c r="W737" s="293"/>
      <c r="X737" s="293"/>
      <c r="Y737" s="293"/>
      <c r="Z737" s="293"/>
      <c r="AA737" s="293"/>
      <c r="AB737" s="293"/>
      <c r="AC737" s="293"/>
      <c r="AD737" s="293"/>
      <c r="AG737" s="110">
        <f t="shared" si="95"/>
        <v>10</v>
      </c>
      <c r="AH737" s="110">
        <f t="shared" si="96"/>
        <v>10</v>
      </c>
      <c r="AI737" s="110">
        <f t="shared" si="97"/>
        <v>0</v>
      </c>
      <c r="AJ737" s="110">
        <f t="shared" si="98"/>
        <v>0</v>
      </c>
      <c r="AK737" s="110">
        <f t="shared" si="99"/>
        <v>0</v>
      </c>
      <c r="AL737" s="110">
        <f t="shared" si="100"/>
        <v>0</v>
      </c>
    </row>
    <row r="738" spans="1:38">
      <c r="A738" s="12"/>
      <c r="B738" s="12"/>
      <c r="C738" s="121" t="s">
        <v>73</v>
      </c>
      <c r="D738" s="294" t="str">
        <f t="shared" si="92"/>
        <v/>
      </c>
      <c r="E738" s="294"/>
      <c r="F738" s="294"/>
      <c r="G738" s="234" t="str">
        <f t="shared" si="93"/>
        <v/>
      </c>
      <c r="H738" s="234"/>
      <c r="I738" s="293"/>
      <c r="J738" s="293"/>
      <c r="K738" s="293"/>
      <c r="L738" s="293"/>
      <c r="M738" s="293"/>
      <c r="N738" s="293"/>
      <c r="O738" s="293"/>
      <c r="P738" s="293"/>
      <c r="Q738" s="293"/>
      <c r="R738" s="293"/>
      <c r="S738" s="234" t="str">
        <f t="shared" si="94"/>
        <v/>
      </c>
      <c r="T738" s="234"/>
      <c r="U738" s="293"/>
      <c r="V738" s="293"/>
      <c r="W738" s="293"/>
      <c r="X738" s="293"/>
      <c r="Y738" s="293"/>
      <c r="Z738" s="293"/>
      <c r="AA738" s="293"/>
      <c r="AB738" s="293"/>
      <c r="AC738" s="293"/>
      <c r="AD738" s="293"/>
      <c r="AG738" s="110">
        <f t="shared" si="95"/>
        <v>10</v>
      </c>
      <c r="AH738" s="110">
        <f t="shared" si="96"/>
        <v>10</v>
      </c>
      <c r="AI738" s="110">
        <f t="shared" si="97"/>
        <v>0</v>
      </c>
      <c r="AJ738" s="110">
        <f t="shared" si="98"/>
        <v>0</v>
      </c>
      <c r="AK738" s="110">
        <f t="shared" si="99"/>
        <v>0</v>
      </c>
      <c r="AL738" s="110">
        <f t="shared" si="100"/>
        <v>0</v>
      </c>
    </row>
    <row r="739" spans="1:38">
      <c r="A739" s="12"/>
      <c r="B739" s="12"/>
      <c r="C739" s="121" t="s">
        <v>74</v>
      </c>
      <c r="D739" s="294" t="str">
        <f t="shared" si="92"/>
        <v/>
      </c>
      <c r="E739" s="294"/>
      <c r="F739" s="294"/>
      <c r="G739" s="234" t="str">
        <f t="shared" si="93"/>
        <v/>
      </c>
      <c r="H739" s="234"/>
      <c r="I739" s="293"/>
      <c r="J739" s="293"/>
      <c r="K739" s="293"/>
      <c r="L739" s="293"/>
      <c r="M739" s="293"/>
      <c r="N739" s="293"/>
      <c r="O739" s="293"/>
      <c r="P739" s="293"/>
      <c r="Q739" s="293"/>
      <c r="R739" s="293"/>
      <c r="S739" s="234" t="str">
        <f t="shared" si="94"/>
        <v/>
      </c>
      <c r="T739" s="234"/>
      <c r="U739" s="293"/>
      <c r="V739" s="293"/>
      <c r="W739" s="293"/>
      <c r="X739" s="293"/>
      <c r="Y739" s="293"/>
      <c r="Z739" s="293"/>
      <c r="AA739" s="293"/>
      <c r="AB739" s="293"/>
      <c r="AC739" s="293"/>
      <c r="AD739" s="293"/>
      <c r="AG739" s="110">
        <f t="shared" si="95"/>
        <v>10</v>
      </c>
      <c r="AH739" s="110">
        <f t="shared" si="96"/>
        <v>10</v>
      </c>
      <c r="AI739" s="110">
        <f t="shared" si="97"/>
        <v>0</v>
      </c>
      <c r="AJ739" s="110">
        <f t="shared" si="98"/>
        <v>0</v>
      </c>
      <c r="AK739" s="110">
        <f t="shared" si="99"/>
        <v>0</v>
      </c>
      <c r="AL739" s="110">
        <f t="shared" si="100"/>
        <v>0</v>
      </c>
    </row>
    <row r="740" spans="1:38">
      <c r="A740" s="12"/>
      <c r="B740" s="12"/>
      <c r="C740" s="121" t="s">
        <v>75</v>
      </c>
      <c r="D740" s="294" t="str">
        <f t="shared" si="92"/>
        <v/>
      </c>
      <c r="E740" s="294"/>
      <c r="F740" s="294"/>
      <c r="G740" s="234" t="str">
        <f t="shared" si="93"/>
        <v/>
      </c>
      <c r="H740" s="234"/>
      <c r="I740" s="293"/>
      <c r="J740" s="293"/>
      <c r="K740" s="293"/>
      <c r="L740" s="293"/>
      <c r="M740" s="293"/>
      <c r="N740" s="293"/>
      <c r="O740" s="293"/>
      <c r="P740" s="293"/>
      <c r="Q740" s="293"/>
      <c r="R740" s="293"/>
      <c r="S740" s="234" t="str">
        <f t="shared" si="94"/>
        <v/>
      </c>
      <c r="T740" s="234"/>
      <c r="U740" s="293"/>
      <c r="V740" s="293"/>
      <c r="W740" s="293"/>
      <c r="X740" s="293"/>
      <c r="Y740" s="293"/>
      <c r="Z740" s="293"/>
      <c r="AA740" s="293"/>
      <c r="AB740" s="293"/>
      <c r="AC740" s="293"/>
      <c r="AD740" s="293"/>
      <c r="AG740" s="110">
        <f t="shared" si="95"/>
        <v>10</v>
      </c>
      <c r="AH740" s="110">
        <f t="shared" si="96"/>
        <v>10</v>
      </c>
      <c r="AI740" s="110">
        <f t="shared" si="97"/>
        <v>0</v>
      </c>
      <c r="AJ740" s="110">
        <f t="shared" si="98"/>
        <v>0</v>
      </c>
      <c r="AK740" s="110">
        <f t="shared" si="99"/>
        <v>0</v>
      </c>
      <c r="AL740" s="110">
        <f t="shared" si="100"/>
        <v>0</v>
      </c>
    </row>
    <row r="741" spans="1:38">
      <c r="A741" s="12"/>
      <c r="B741" s="12"/>
      <c r="C741" s="121" t="s">
        <v>76</v>
      </c>
      <c r="D741" s="294" t="str">
        <f t="shared" si="92"/>
        <v/>
      </c>
      <c r="E741" s="294"/>
      <c r="F741" s="294"/>
      <c r="G741" s="234" t="str">
        <f t="shared" si="93"/>
        <v/>
      </c>
      <c r="H741" s="234"/>
      <c r="I741" s="293"/>
      <c r="J741" s="293"/>
      <c r="K741" s="293"/>
      <c r="L741" s="293"/>
      <c r="M741" s="293"/>
      <c r="N741" s="293"/>
      <c r="O741" s="293"/>
      <c r="P741" s="293"/>
      <c r="Q741" s="293"/>
      <c r="R741" s="293"/>
      <c r="S741" s="234" t="str">
        <f t="shared" si="94"/>
        <v/>
      </c>
      <c r="T741" s="234"/>
      <c r="U741" s="293"/>
      <c r="V741" s="293"/>
      <c r="W741" s="293"/>
      <c r="X741" s="293"/>
      <c r="Y741" s="293"/>
      <c r="Z741" s="293"/>
      <c r="AA741" s="293"/>
      <c r="AB741" s="293"/>
      <c r="AC741" s="293"/>
      <c r="AD741" s="293"/>
      <c r="AG741" s="110">
        <f t="shared" si="95"/>
        <v>10</v>
      </c>
      <c r="AH741" s="110">
        <f t="shared" si="96"/>
        <v>10</v>
      </c>
      <c r="AI741" s="110">
        <f t="shared" si="97"/>
        <v>0</v>
      </c>
      <c r="AJ741" s="110">
        <f t="shared" si="98"/>
        <v>0</v>
      </c>
      <c r="AK741" s="110">
        <f t="shared" si="99"/>
        <v>0</v>
      </c>
      <c r="AL741" s="110">
        <f t="shared" si="100"/>
        <v>0</v>
      </c>
    </row>
    <row r="742" spans="1:38">
      <c r="A742" s="12"/>
      <c r="B742" s="12"/>
      <c r="C742" s="121" t="s">
        <v>77</v>
      </c>
      <c r="D742" s="294" t="str">
        <f t="shared" si="92"/>
        <v/>
      </c>
      <c r="E742" s="294"/>
      <c r="F742" s="294"/>
      <c r="G742" s="234" t="str">
        <f t="shared" si="93"/>
        <v/>
      </c>
      <c r="H742" s="234"/>
      <c r="I742" s="293"/>
      <c r="J742" s="293"/>
      <c r="K742" s="293"/>
      <c r="L742" s="293"/>
      <c r="M742" s="293"/>
      <c r="N742" s="293"/>
      <c r="O742" s="293"/>
      <c r="P742" s="293"/>
      <c r="Q742" s="293"/>
      <c r="R742" s="293"/>
      <c r="S742" s="234" t="str">
        <f t="shared" si="94"/>
        <v/>
      </c>
      <c r="T742" s="234"/>
      <c r="U742" s="293"/>
      <c r="V742" s="293"/>
      <c r="W742" s="293"/>
      <c r="X742" s="293"/>
      <c r="Y742" s="293"/>
      <c r="Z742" s="293"/>
      <c r="AA742" s="293"/>
      <c r="AB742" s="293"/>
      <c r="AC742" s="293"/>
      <c r="AD742" s="293"/>
      <c r="AG742" s="110">
        <f t="shared" si="95"/>
        <v>10</v>
      </c>
      <c r="AH742" s="110">
        <f t="shared" si="96"/>
        <v>10</v>
      </c>
      <c r="AI742" s="110">
        <f t="shared" si="97"/>
        <v>0</v>
      </c>
      <c r="AJ742" s="110">
        <f t="shared" si="98"/>
        <v>0</v>
      </c>
      <c r="AK742" s="110">
        <f t="shared" si="99"/>
        <v>0</v>
      </c>
      <c r="AL742" s="110">
        <f t="shared" si="100"/>
        <v>0</v>
      </c>
    </row>
    <row r="743" spans="1:38">
      <c r="A743" s="12"/>
      <c r="B743" s="12"/>
      <c r="C743" s="121" t="s">
        <v>78</v>
      </c>
      <c r="D743" s="294" t="str">
        <f t="shared" si="92"/>
        <v/>
      </c>
      <c r="E743" s="294"/>
      <c r="F743" s="294"/>
      <c r="G743" s="234" t="str">
        <f t="shared" si="93"/>
        <v/>
      </c>
      <c r="H743" s="234"/>
      <c r="I743" s="293"/>
      <c r="J743" s="293"/>
      <c r="K743" s="293"/>
      <c r="L743" s="293"/>
      <c r="M743" s="293"/>
      <c r="N743" s="293"/>
      <c r="O743" s="293"/>
      <c r="P743" s="293"/>
      <c r="Q743" s="293"/>
      <c r="R743" s="293"/>
      <c r="S743" s="234" t="str">
        <f t="shared" si="94"/>
        <v/>
      </c>
      <c r="T743" s="234"/>
      <c r="U743" s="293"/>
      <c r="V743" s="293"/>
      <c r="W743" s="293"/>
      <c r="X743" s="293"/>
      <c r="Y743" s="293"/>
      <c r="Z743" s="293"/>
      <c r="AA743" s="293"/>
      <c r="AB743" s="293"/>
      <c r="AC743" s="293"/>
      <c r="AD743" s="293"/>
      <c r="AG743" s="110">
        <f t="shared" si="95"/>
        <v>10</v>
      </c>
      <c r="AH743" s="110">
        <f t="shared" si="96"/>
        <v>10</v>
      </c>
      <c r="AI743" s="110">
        <f t="shared" si="97"/>
        <v>0</v>
      </c>
      <c r="AJ743" s="110">
        <f t="shared" si="98"/>
        <v>0</v>
      </c>
      <c r="AK743" s="110">
        <f t="shared" si="99"/>
        <v>0</v>
      </c>
      <c r="AL743" s="110">
        <f t="shared" si="100"/>
        <v>0</v>
      </c>
    </row>
    <row r="744" spans="1:38">
      <c r="A744" s="12"/>
      <c r="B744" s="12"/>
      <c r="C744" s="121" t="s">
        <v>79</v>
      </c>
      <c r="D744" s="294" t="str">
        <f t="shared" si="92"/>
        <v/>
      </c>
      <c r="E744" s="294"/>
      <c r="F744" s="294"/>
      <c r="G744" s="234" t="str">
        <f t="shared" si="93"/>
        <v/>
      </c>
      <c r="H744" s="234"/>
      <c r="I744" s="293"/>
      <c r="J744" s="293"/>
      <c r="K744" s="293"/>
      <c r="L744" s="293"/>
      <c r="M744" s="293"/>
      <c r="N744" s="293"/>
      <c r="O744" s="293"/>
      <c r="P744" s="293"/>
      <c r="Q744" s="293"/>
      <c r="R744" s="293"/>
      <c r="S744" s="234" t="str">
        <f t="shared" si="94"/>
        <v/>
      </c>
      <c r="T744" s="234"/>
      <c r="U744" s="293"/>
      <c r="V744" s="293"/>
      <c r="W744" s="293"/>
      <c r="X744" s="293"/>
      <c r="Y744" s="293"/>
      <c r="Z744" s="293"/>
      <c r="AA744" s="293"/>
      <c r="AB744" s="293"/>
      <c r="AC744" s="293"/>
      <c r="AD744" s="293"/>
      <c r="AG744" s="110">
        <f t="shared" si="95"/>
        <v>10</v>
      </c>
      <c r="AH744" s="110">
        <f t="shared" si="96"/>
        <v>10</v>
      </c>
      <c r="AI744" s="110">
        <f t="shared" si="97"/>
        <v>0</v>
      </c>
      <c r="AJ744" s="110">
        <f t="shared" si="98"/>
        <v>0</v>
      </c>
      <c r="AK744" s="110">
        <f t="shared" si="99"/>
        <v>0</v>
      </c>
      <c r="AL744" s="110">
        <f t="shared" si="100"/>
        <v>0</v>
      </c>
    </row>
    <row r="745" spans="1:38">
      <c r="A745" s="12"/>
      <c r="B745" s="12"/>
      <c r="C745" s="121" t="s">
        <v>80</v>
      </c>
      <c r="D745" s="294" t="str">
        <f t="shared" si="92"/>
        <v/>
      </c>
      <c r="E745" s="294"/>
      <c r="F745" s="294"/>
      <c r="G745" s="234" t="str">
        <f t="shared" si="93"/>
        <v/>
      </c>
      <c r="H745" s="234"/>
      <c r="I745" s="293"/>
      <c r="J745" s="293"/>
      <c r="K745" s="293"/>
      <c r="L745" s="293"/>
      <c r="M745" s="293"/>
      <c r="N745" s="293"/>
      <c r="O745" s="293"/>
      <c r="P745" s="293"/>
      <c r="Q745" s="293"/>
      <c r="R745" s="293"/>
      <c r="S745" s="234" t="str">
        <f t="shared" si="94"/>
        <v/>
      </c>
      <c r="T745" s="234"/>
      <c r="U745" s="293"/>
      <c r="V745" s="293"/>
      <c r="W745" s="293"/>
      <c r="X745" s="293"/>
      <c r="Y745" s="293"/>
      <c r="Z745" s="293"/>
      <c r="AA745" s="293"/>
      <c r="AB745" s="293"/>
      <c r="AC745" s="293"/>
      <c r="AD745" s="293"/>
      <c r="AG745" s="110">
        <f t="shared" si="95"/>
        <v>10</v>
      </c>
      <c r="AH745" s="110">
        <f t="shared" si="96"/>
        <v>10</v>
      </c>
      <c r="AI745" s="110">
        <f t="shared" si="97"/>
        <v>0</v>
      </c>
      <c r="AJ745" s="110">
        <f t="shared" si="98"/>
        <v>0</v>
      </c>
      <c r="AK745" s="110">
        <f t="shared" si="99"/>
        <v>0</v>
      </c>
      <c r="AL745" s="110">
        <f t="shared" si="100"/>
        <v>0</v>
      </c>
    </row>
    <row r="746" spans="1:38">
      <c r="A746" s="12"/>
      <c r="B746" s="12"/>
      <c r="C746" s="121" t="s">
        <v>81</v>
      </c>
      <c r="D746" s="294" t="str">
        <f t="shared" si="92"/>
        <v/>
      </c>
      <c r="E746" s="294"/>
      <c r="F746" s="294"/>
      <c r="G746" s="234" t="str">
        <f t="shared" si="93"/>
        <v/>
      </c>
      <c r="H746" s="234"/>
      <c r="I746" s="293"/>
      <c r="J746" s="293"/>
      <c r="K746" s="293"/>
      <c r="L746" s="293"/>
      <c r="M746" s="293"/>
      <c r="N746" s="293"/>
      <c r="O746" s="293"/>
      <c r="P746" s="293"/>
      <c r="Q746" s="293"/>
      <c r="R746" s="293"/>
      <c r="S746" s="234" t="str">
        <f t="shared" si="94"/>
        <v/>
      </c>
      <c r="T746" s="234"/>
      <c r="U746" s="293"/>
      <c r="V746" s="293"/>
      <c r="W746" s="293"/>
      <c r="X746" s="293"/>
      <c r="Y746" s="293"/>
      <c r="Z746" s="293"/>
      <c r="AA746" s="293"/>
      <c r="AB746" s="293"/>
      <c r="AC746" s="293"/>
      <c r="AD746" s="293"/>
      <c r="AG746" s="110">
        <f t="shared" si="95"/>
        <v>10</v>
      </c>
      <c r="AH746" s="110">
        <f t="shared" si="96"/>
        <v>10</v>
      </c>
      <c r="AI746" s="110">
        <f t="shared" si="97"/>
        <v>0</v>
      </c>
      <c r="AJ746" s="110">
        <f t="shared" si="98"/>
        <v>0</v>
      </c>
      <c r="AK746" s="110">
        <f t="shared" si="99"/>
        <v>0</v>
      </c>
      <c r="AL746" s="110">
        <f t="shared" si="100"/>
        <v>0</v>
      </c>
    </row>
    <row r="747" spans="1:38">
      <c r="A747" s="12"/>
      <c r="B747" s="12"/>
      <c r="C747" s="121" t="s">
        <v>82</v>
      </c>
      <c r="D747" s="294" t="str">
        <f t="shared" si="92"/>
        <v/>
      </c>
      <c r="E747" s="294"/>
      <c r="F747" s="294"/>
      <c r="G747" s="234" t="str">
        <f t="shared" si="93"/>
        <v/>
      </c>
      <c r="H747" s="234"/>
      <c r="I747" s="293"/>
      <c r="J747" s="293"/>
      <c r="K747" s="293"/>
      <c r="L747" s="293"/>
      <c r="M747" s="293"/>
      <c r="N747" s="293"/>
      <c r="O747" s="293"/>
      <c r="P747" s="293"/>
      <c r="Q747" s="293"/>
      <c r="R747" s="293"/>
      <c r="S747" s="234" t="str">
        <f t="shared" si="94"/>
        <v/>
      </c>
      <c r="T747" s="234"/>
      <c r="U747" s="293"/>
      <c r="V747" s="293"/>
      <c r="W747" s="293"/>
      <c r="X747" s="293"/>
      <c r="Y747" s="293"/>
      <c r="Z747" s="293"/>
      <c r="AA747" s="293"/>
      <c r="AB747" s="293"/>
      <c r="AC747" s="293"/>
      <c r="AD747" s="293"/>
      <c r="AG747" s="110">
        <f t="shared" si="95"/>
        <v>10</v>
      </c>
      <c r="AH747" s="110">
        <f t="shared" si="96"/>
        <v>10</v>
      </c>
      <c r="AI747" s="110">
        <f t="shared" si="97"/>
        <v>0</v>
      </c>
      <c r="AJ747" s="110">
        <f t="shared" si="98"/>
        <v>0</v>
      </c>
      <c r="AK747" s="110">
        <f t="shared" si="99"/>
        <v>0</v>
      </c>
      <c r="AL747" s="110">
        <f t="shared" si="100"/>
        <v>0</v>
      </c>
    </row>
    <row r="748" spans="1:38">
      <c r="A748" s="12"/>
      <c r="B748" s="12"/>
      <c r="C748" s="121" t="s">
        <v>83</v>
      </c>
      <c r="D748" s="294" t="str">
        <f t="shared" si="92"/>
        <v/>
      </c>
      <c r="E748" s="294"/>
      <c r="F748" s="294"/>
      <c r="G748" s="234" t="str">
        <f t="shared" si="93"/>
        <v/>
      </c>
      <c r="H748" s="234"/>
      <c r="I748" s="293"/>
      <c r="J748" s="293"/>
      <c r="K748" s="293"/>
      <c r="L748" s="293"/>
      <c r="M748" s="293"/>
      <c r="N748" s="293"/>
      <c r="O748" s="293"/>
      <c r="P748" s="293"/>
      <c r="Q748" s="293"/>
      <c r="R748" s="293"/>
      <c r="S748" s="234" t="str">
        <f t="shared" si="94"/>
        <v/>
      </c>
      <c r="T748" s="234"/>
      <c r="U748" s="293"/>
      <c r="V748" s="293"/>
      <c r="W748" s="293"/>
      <c r="X748" s="293"/>
      <c r="Y748" s="293"/>
      <c r="Z748" s="293"/>
      <c r="AA748" s="293"/>
      <c r="AB748" s="293"/>
      <c r="AC748" s="293"/>
      <c r="AD748" s="293"/>
      <c r="AG748" s="110">
        <f t="shared" si="95"/>
        <v>10</v>
      </c>
      <c r="AH748" s="110">
        <f t="shared" si="96"/>
        <v>10</v>
      </c>
      <c r="AI748" s="110">
        <f t="shared" si="97"/>
        <v>0</v>
      </c>
      <c r="AJ748" s="110">
        <f t="shared" si="98"/>
        <v>0</v>
      </c>
      <c r="AK748" s="110">
        <f t="shared" si="99"/>
        <v>0</v>
      </c>
      <c r="AL748" s="110">
        <f t="shared" si="100"/>
        <v>0</v>
      </c>
    </row>
    <row r="749" spans="1:38">
      <c r="A749" s="12"/>
      <c r="B749" s="12"/>
      <c r="C749" s="121" t="s">
        <v>84</v>
      </c>
      <c r="D749" s="294" t="str">
        <f t="shared" si="92"/>
        <v/>
      </c>
      <c r="E749" s="294"/>
      <c r="F749" s="294"/>
      <c r="G749" s="234" t="str">
        <f t="shared" si="93"/>
        <v/>
      </c>
      <c r="H749" s="234"/>
      <c r="I749" s="293"/>
      <c r="J749" s="293"/>
      <c r="K749" s="293"/>
      <c r="L749" s="293"/>
      <c r="M749" s="293"/>
      <c r="N749" s="293"/>
      <c r="O749" s="293"/>
      <c r="P749" s="293"/>
      <c r="Q749" s="293"/>
      <c r="R749" s="293"/>
      <c r="S749" s="234" t="str">
        <f t="shared" si="94"/>
        <v/>
      </c>
      <c r="T749" s="234"/>
      <c r="U749" s="293"/>
      <c r="V749" s="293"/>
      <c r="W749" s="293"/>
      <c r="X749" s="293"/>
      <c r="Y749" s="293"/>
      <c r="Z749" s="293"/>
      <c r="AA749" s="293"/>
      <c r="AB749" s="293"/>
      <c r="AC749" s="293"/>
      <c r="AD749" s="293"/>
      <c r="AG749" s="110">
        <f t="shared" si="95"/>
        <v>10</v>
      </c>
      <c r="AH749" s="110">
        <f t="shared" si="96"/>
        <v>10</v>
      </c>
      <c r="AI749" s="110">
        <f t="shared" si="97"/>
        <v>0</v>
      </c>
      <c r="AJ749" s="110">
        <f t="shared" si="98"/>
        <v>0</v>
      </c>
      <c r="AK749" s="110">
        <f t="shared" si="99"/>
        <v>0</v>
      </c>
      <c r="AL749" s="110">
        <f t="shared" si="100"/>
        <v>0</v>
      </c>
    </row>
    <row r="750" spans="1:38">
      <c r="A750" s="12"/>
      <c r="B750" s="12"/>
      <c r="C750" s="121" t="s">
        <v>85</v>
      </c>
      <c r="D750" s="294" t="str">
        <f t="shared" si="92"/>
        <v/>
      </c>
      <c r="E750" s="294"/>
      <c r="F750" s="294"/>
      <c r="G750" s="234" t="str">
        <f t="shared" si="93"/>
        <v/>
      </c>
      <c r="H750" s="234"/>
      <c r="I750" s="293"/>
      <c r="J750" s="293"/>
      <c r="K750" s="293"/>
      <c r="L750" s="293"/>
      <c r="M750" s="293"/>
      <c r="N750" s="293"/>
      <c r="O750" s="293"/>
      <c r="P750" s="293"/>
      <c r="Q750" s="293"/>
      <c r="R750" s="293"/>
      <c r="S750" s="234" t="str">
        <f t="shared" si="94"/>
        <v/>
      </c>
      <c r="T750" s="234"/>
      <c r="U750" s="293"/>
      <c r="V750" s="293"/>
      <c r="W750" s="293"/>
      <c r="X750" s="293"/>
      <c r="Y750" s="293"/>
      <c r="Z750" s="293"/>
      <c r="AA750" s="293"/>
      <c r="AB750" s="293"/>
      <c r="AC750" s="293"/>
      <c r="AD750" s="293"/>
      <c r="AG750" s="110">
        <f t="shared" si="95"/>
        <v>10</v>
      </c>
      <c r="AH750" s="110">
        <f t="shared" si="96"/>
        <v>10</v>
      </c>
      <c r="AI750" s="110">
        <f t="shared" si="97"/>
        <v>0</v>
      </c>
      <c r="AJ750" s="110">
        <f t="shared" si="98"/>
        <v>0</v>
      </c>
      <c r="AK750" s="110">
        <f t="shared" si="99"/>
        <v>0</v>
      </c>
      <c r="AL750" s="110">
        <f t="shared" si="100"/>
        <v>0</v>
      </c>
    </row>
    <row r="751" spans="1:38">
      <c r="A751" s="12"/>
      <c r="B751" s="12"/>
      <c r="C751" s="121" t="s">
        <v>86</v>
      </c>
      <c r="D751" s="294" t="str">
        <f t="shared" si="92"/>
        <v/>
      </c>
      <c r="E751" s="294"/>
      <c r="F751" s="294"/>
      <c r="G751" s="234" t="str">
        <f t="shared" si="93"/>
        <v/>
      </c>
      <c r="H751" s="234"/>
      <c r="I751" s="293"/>
      <c r="J751" s="293"/>
      <c r="K751" s="293"/>
      <c r="L751" s="293"/>
      <c r="M751" s="293"/>
      <c r="N751" s="293"/>
      <c r="O751" s="293"/>
      <c r="P751" s="293"/>
      <c r="Q751" s="293"/>
      <c r="R751" s="293"/>
      <c r="S751" s="234" t="str">
        <f t="shared" si="94"/>
        <v/>
      </c>
      <c r="T751" s="234"/>
      <c r="U751" s="293"/>
      <c r="V751" s="293"/>
      <c r="W751" s="293"/>
      <c r="X751" s="293"/>
      <c r="Y751" s="293"/>
      <c r="Z751" s="293"/>
      <c r="AA751" s="293"/>
      <c r="AB751" s="293"/>
      <c r="AC751" s="293"/>
      <c r="AD751" s="293"/>
      <c r="AG751" s="110">
        <f t="shared" si="95"/>
        <v>10</v>
      </c>
      <c r="AH751" s="110">
        <f t="shared" si="96"/>
        <v>10</v>
      </c>
      <c r="AI751" s="110">
        <f t="shared" si="97"/>
        <v>0</v>
      </c>
      <c r="AJ751" s="110">
        <f t="shared" si="98"/>
        <v>0</v>
      </c>
      <c r="AK751" s="110">
        <f t="shared" si="99"/>
        <v>0</v>
      </c>
      <c r="AL751" s="110">
        <f t="shared" si="100"/>
        <v>0</v>
      </c>
    </row>
    <row r="752" spans="1:38">
      <c r="A752" s="12"/>
      <c r="B752" s="12"/>
      <c r="C752" s="121" t="s">
        <v>87</v>
      </c>
      <c r="D752" s="294" t="str">
        <f t="shared" si="92"/>
        <v/>
      </c>
      <c r="E752" s="294"/>
      <c r="F752" s="294"/>
      <c r="G752" s="234" t="str">
        <f t="shared" si="93"/>
        <v/>
      </c>
      <c r="H752" s="234"/>
      <c r="I752" s="293"/>
      <c r="J752" s="293"/>
      <c r="K752" s="293"/>
      <c r="L752" s="293"/>
      <c r="M752" s="293"/>
      <c r="N752" s="293"/>
      <c r="O752" s="293"/>
      <c r="P752" s="293"/>
      <c r="Q752" s="293"/>
      <c r="R752" s="293"/>
      <c r="S752" s="234" t="str">
        <f t="shared" si="94"/>
        <v/>
      </c>
      <c r="T752" s="234"/>
      <c r="U752" s="293"/>
      <c r="V752" s="293"/>
      <c r="W752" s="293"/>
      <c r="X752" s="293"/>
      <c r="Y752" s="293"/>
      <c r="Z752" s="293"/>
      <c r="AA752" s="293"/>
      <c r="AB752" s="293"/>
      <c r="AC752" s="293"/>
      <c r="AD752" s="293"/>
      <c r="AG752" s="110">
        <f t="shared" si="95"/>
        <v>10</v>
      </c>
      <c r="AH752" s="110">
        <f t="shared" si="96"/>
        <v>10</v>
      </c>
      <c r="AI752" s="110">
        <f t="shared" si="97"/>
        <v>0</v>
      </c>
      <c r="AJ752" s="110">
        <f t="shared" si="98"/>
        <v>0</v>
      </c>
      <c r="AK752" s="110">
        <f t="shared" si="99"/>
        <v>0</v>
      </c>
      <c r="AL752" s="110">
        <f t="shared" si="100"/>
        <v>0</v>
      </c>
    </row>
    <row r="753" spans="1:38">
      <c r="A753" s="12"/>
      <c r="B753" s="12"/>
      <c r="C753" s="121" t="s">
        <v>88</v>
      </c>
      <c r="D753" s="294" t="str">
        <f t="shared" si="92"/>
        <v/>
      </c>
      <c r="E753" s="294"/>
      <c r="F753" s="294"/>
      <c r="G753" s="234" t="str">
        <f t="shared" si="93"/>
        <v/>
      </c>
      <c r="H753" s="234"/>
      <c r="I753" s="293"/>
      <c r="J753" s="293"/>
      <c r="K753" s="293"/>
      <c r="L753" s="293"/>
      <c r="M753" s="293"/>
      <c r="N753" s="293"/>
      <c r="O753" s="293"/>
      <c r="P753" s="293"/>
      <c r="Q753" s="293"/>
      <c r="R753" s="293"/>
      <c r="S753" s="234" t="str">
        <f t="shared" si="94"/>
        <v/>
      </c>
      <c r="T753" s="234"/>
      <c r="U753" s="293"/>
      <c r="V753" s="293"/>
      <c r="W753" s="293"/>
      <c r="X753" s="293"/>
      <c r="Y753" s="293"/>
      <c r="Z753" s="293"/>
      <c r="AA753" s="293"/>
      <c r="AB753" s="293"/>
      <c r="AC753" s="293"/>
      <c r="AD753" s="293"/>
      <c r="AG753" s="110">
        <f t="shared" si="95"/>
        <v>10</v>
      </c>
      <c r="AH753" s="110">
        <f t="shared" si="96"/>
        <v>10</v>
      </c>
      <c r="AI753" s="110">
        <f t="shared" si="97"/>
        <v>0</v>
      </c>
      <c r="AJ753" s="110">
        <f t="shared" si="98"/>
        <v>0</v>
      </c>
      <c r="AK753" s="110">
        <f t="shared" si="99"/>
        <v>0</v>
      </c>
      <c r="AL753" s="110">
        <f t="shared" si="100"/>
        <v>0</v>
      </c>
    </row>
    <row r="754" spans="1:38">
      <c r="A754" s="12"/>
      <c r="B754" s="12"/>
      <c r="C754" s="121" t="s">
        <v>89</v>
      </c>
      <c r="D754" s="294" t="str">
        <f t="shared" si="92"/>
        <v/>
      </c>
      <c r="E754" s="294"/>
      <c r="F754" s="294"/>
      <c r="G754" s="234" t="str">
        <f t="shared" si="93"/>
        <v/>
      </c>
      <c r="H754" s="234"/>
      <c r="I754" s="293"/>
      <c r="J754" s="293"/>
      <c r="K754" s="293"/>
      <c r="L754" s="293"/>
      <c r="M754" s="293"/>
      <c r="N754" s="293"/>
      <c r="O754" s="293"/>
      <c r="P754" s="293"/>
      <c r="Q754" s="293"/>
      <c r="R754" s="293"/>
      <c r="S754" s="234" t="str">
        <f t="shared" si="94"/>
        <v/>
      </c>
      <c r="T754" s="234"/>
      <c r="U754" s="293"/>
      <c r="V754" s="293"/>
      <c r="W754" s="293"/>
      <c r="X754" s="293"/>
      <c r="Y754" s="293"/>
      <c r="Z754" s="293"/>
      <c r="AA754" s="293"/>
      <c r="AB754" s="293"/>
      <c r="AC754" s="293"/>
      <c r="AD754" s="293"/>
      <c r="AG754" s="110">
        <f t="shared" si="95"/>
        <v>10</v>
      </c>
      <c r="AH754" s="110">
        <f t="shared" si="96"/>
        <v>10</v>
      </c>
      <c r="AI754" s="110">
        <f t="shared" si="97"/>
        <v>0</v>
      </c>
      <c r="AJ754" s="110">
        <f t="shared" si="98"/>
        <v>0</v>
      </c>
      <c r="AK754" s="110">
        <f t="shared" si="99"/>
        <v>0</v>
      </c>
      <c r="AL754" s="110">
        <f t="shared" si="100"/>
        <v>0</v>
      </c>
    </row>
    <row r="755" spans="1:38">
      <c r="A755" s="12"/>
      <c r="B755" s="12"/>
      <c r="C755" s="121" t="s">
        <v>90</v>
      </c>
      <c r="D755" s="294" t="str">
        <f t="shared" si="92"/>
        <v/>
      </c>
      <c r="E755" s="294"/>
      <c r="F755" s="294"/>
      <c r="G755" s="234" t="str">
        <f t="shared" si="93"/>
        <v/>
      </c>
      <c r="H755" s="234"/>
      <c r="I755" s="293"/>
      <c r="J755" s="293"/>
      <c r="K755" s="293"/>
      <c r="L755" s="293"/>
      <c r="M755" s="293"/>
      <c r="N755" s="293"/>
      <c r="O755" s="293"/>
      <c r="P755" s="293"/>
      <c r="Q755" s="293"/>
      <c r="R755" s="293"/>
      <c r="S755" s="234" t="str">
        <f t="shared" si="94"/>
        <v/>
      </c>
      <c r="T755" s="234"/>
      <c r="U755" s="293"/>
      <c r="V755" s="293"/>
      <c r="W755" s="293"/>
      <c r="X755" s="293"/>
      <c r="Y755" s="293"/>
      <c r="Z755" s="293"/>
      <c r="AA755" s="293"/>
      <c r="AB755" s="293"/>
      <c r="AC755" s="293"/>
      <c r="AD755" s="293"/>
      <c r="AG755" s="110">
        <f t="shared" si="95"/>
        <v>10</v>
      </c>
      <c r="AH755" s="110">
        <f t="shared" si="96"/>
        <v>10</v>
      </c>
      <c r="AI755" s="110">
        <f t="shared" si="97"/>
        <v>0</v>
      </c>
      <c r="AJ755" s="110">
        <f t="shared" si="98"/>
        <v>0</v>
      </c>
      <c r="AK755" s="110">
        <f t="shared" si="99"/>
        <v>0</v>
      </c>
      <c r="AL755" s="110">
        <f t="shared" si="100"/>
        <v>0</v>
      </c>
    </row>
    <row r="756" spans="1:38">
      <c r="A756" s="12"/>
      <c r="B756" s="12"/>
      <c r="C756" s="121" t="s">
        <v>91</v>
      </c>
      <c r="D756" s="294" t="str">
        <f t="shared" si="92"/>
        <v/>
      </c>
      <c r="E756" s="294"/>
      <c r="F756" s="294"/>
      <c r="G756" s="234" t="str">
        <f t="shared" si="93"/>
        <v/>
      </c>
      <c r="H756" s="234"/>
      <c r="I756" s="293"/>
      <c r="J756" s="293"/>
      <c r="K756" s="293"/>
      <c r="L756" s="293"/>
      <c r="M756" s="293"/>
      <c r="N756" s="293"/>
      <c r="O756" s="293"/>
      <c r="P756" s="293"/>
      <c r="Q756" s="293"/>
      <c r="R756" s="293"/>
      <c r="S756" s="234" t="str">
        <f t="shared" si="94"/>
        <v/>
      </c>
      <c r="T756" s="234"/>
      <c r="U756" s="293"/>
      <c r="V756" s="293"/>
      <c r="W756" s="293"/>
      <c r="X756" s="293"/>
      <c r="Y756" s="293"/>
      <c r="Z756" s="293"/>
      <c r="AA756" s="293"/>
      <c r="AB756" s="293"/>
      <c r="AC756" s="293"/>
      <c r="AD756" s="293"/>
      <c r="AG756" s="110">
        <f t="shared" si="95"/>
        <v>10</v>
      </c>
      <c r="AH756" s="110">
        <f t="shared" si="96"/>
        <v>10</v>
      </c>
      <c r="AI756" s="110">
        <f t="shared" si="97"/>
        <v>0</v>
      </c>
      <c r="AJ756" s="110">
        <f t="shared" si="98"/>
        <v>0</v>
      </c>
      <c r="AK756" s="110">
        <f t="shared" si="99"/>
        <v>0</v>
      </c>
      <c r="AL756" s="110">
        <f t="shared" si="100"/>
        <v>0</v>
      </c>
    </row>
    <row r="757" spans="1:38">
      <c r="A757" s="12"/>
      <c r="B757" s="12"/>
      <c r="C757" s="121" t="s">
        <v>92</v>
      </c>
      <c r="D757" s="294" t="str">
        <f t="shared" si="92"/>
        <v/>
      </c>
      <c r="E757" s="294"/>
      <c r="F757" s="294"/>
      <c r="G757" s="234" t="str">
        <f t="shared" si="93"/>
        <v/>
      </c>
      <c r="H757" s="234"/>
      <c r="I757" s="293"/>
      <c r="J757" s="293"/>
      <c r="K757" s="293"/>
      <c r="L757" s="293"/>
      <c r="M757" s="293"/>
      <c r="N757" s="293"/>
      <c r="O757" s="293"/>
      <c r="P757" s="293"/>
      <c r="Q757" s="293"/>
      <c r="R757" s="293"/>
      <c r="S757" s="234" t="str">
        <f t="shared" si="94"/>
        <v/>
      </c>
      <c r="T757" s="234"/>
      <c r="U757" s="293"/>
      <c r="V757" s="293"/>
      <c r="W757" s="293"/>
      <c r="X757" s="293"/>
      <c r="Y757" s="293"/>
      <c r="Z757" s="293"/>
      <c r="AA757" s="293"/>
      <c r="AB757" s="293"/>
      <c r="AC757" s="293"/>
      <c r="AD757" s="293"/>
      <c r="AG757" s="110">
        <f t="shared" si="95"/>
        <v>10</v>
      </c>
      <c r="AH757" s="110">
        <f t="shared" si="96"/>
        <v>10</v>
      </c>
      <c r="AI757" s="110">
        <f t="shared" si="97"/>
        <v>0</v>
      </c>
      <c r="AJ757" s="110">
        <f t="shared" si="98"/>
        <v>0</v>
      </c>
      <c r="AK757" s="110">
        <f t="shared" si="99"/>
        <v>0</v>
      </c>
      <c r="AL757" s="110">
        <f t="shared" si="100"/>
        <v>0</v>
      </c>
    </row>
    <row r="758" spans="1:38">
      <c r="A758" s="12"/>
      <c r="B758" s="12"/>
      <c r="C758" s="121" t="s">
        <v>93</v>
      </c>
      <c r="D758" s="294" t="str">
        <f t="shared" si="92"/>
        <v/>
      </c>
      <c r="E758" s="294"/>
      <c r="F758" s="294"/>
      <c r="G758" s="234" t="str">
        <f t="shared" si="93"/>
        <v/>
      </c>
      <c r="H758" s="234"/>
      <c r="I758" s="293"/>
      <c r="J758" s="293"/>
      <c r="K758" s="293"/>
      <c r="L758" s="293"/>
      <c r="M758" s="293"/>
      <c r="N758" s="293"/>
      <c r="O758" s="293"/>
      <c r="P758" s="293"/>
      <c r="Q758" s="293"/>
      <c r="R758" s="293"/>
      <c r="S758" s="234" t="str">
        <f t="shared" si="94"/>
        <v/>
      </c>
      <c r="T758" s="234"/>
      <c r="U758" s="293"/>
      <c r="V758" s="293"/>
      <c r="W758" s="293"/>
      <c r="X758" s="293"/>
      <c r="Y758" s="293"/>
      <c r="Z758" s="293"/>
      <c r="AA758" s="293"/>
      <c r="AB758" s="293"/>
      <c r="AC758" s="293"/>
      <c r="AD758" s="293"/>
      <c r="AG758" s="110">
        <f t="shared" si="95"/>
        <v>10</v>
      </c>
      <c r="AH758" s="110">
        <f t="shared" si="96"/>
        <v>10</v>
      </c>
      <c r="AI758" s="110">
        <f t="shared" si="97"/>
        <v>0</v>
      </c>
      <c r="AJ758" s="110">
        <f t="shared" si="98"/>
        <v>0</v>
      </c>
      <c r="AK758" s="110">
        <f t="shared" si="99"/>
        <v>0</v>
      </c>
      <c r="AL758" s="110">
        <f t="shared" si="100"/>
        <v>0</v>
      </c>
    </row>
    <row r="759" spans="1:38">
      <c r="A759" s="12"/>
      <c r="B759" s="12"/>
      <c r="C759" s="121" t="s">
        <v>94</v>
      </c>
      <c r="D759" s="294" t="str">
        <f t="shared" si="92"/>
        <v/>
      </c>
      <c r="E759" s="294"/>
      <c r="F759" s="294"/>
      <c r="G759" s="234" t="str">
        <f t="shared" si="93"/>
        <v/>
      </c>
      <c r="H759" s="234"/>
      <c r="I759" s="293"/>
      <c r="J759" s="293"/>
      <c r="K759" s="293"/>
      <c r="L759" s="293"/>
      <c r="M759" s="293"/>
      <c r="N759" s="293"/>
      <c r="O759" s="293"/>
      <c r="P759" s="293"/>
      <c r="Q759" s="293"/>
      <c r="R759" s="293"/>
      <c r="S759" s="234" t="str">
        <f t="shared" si="94"/>
        <v/>
      </c>
      <c r="T759" s="234"/>
      <c r="U759" s="293"/>
      <c r="V759" s="293"/>
      <c r="W759" s="293"/>
      <c r="X759" s="293"/>
      <c r="Y759" s="293"/>
      <c r="Z759" s="293"/>
      <c r="AA759" s="293"/>
      <c r="AB759" s="293"/>
      <c r="AC759" s="293"/>
      <c r="AD759" s="293"/>
      <c r="AG759" s="110">
        <f t="shared" si="95"/>
        <v>10</v>
      </c>
      <c r="AH759" s="110">
        <f t="shared" si="96"/>
        <v>10</v>
      </c>
      <c r="AI759" s="110">
        <f t="shared" si="97"/>
        <v>0</v>
      </c>
      <c r="AJ759" s="110">
        <f t="shared" si="98"/>
        <v>0</v>
      </c>
      <c r="AK759" s="110">
        <f t="shared" si="99"/>
        <v>0</v>
      </c>
      <c r="AL759" s="110">
        <f t="shared" si="100"/>
        <v>0</v>
      </c>
    </row>
    <row r="760" spans="1:38">
      <c r="A760" s="12"/>
      <c r="B760" s="12"/>
      <c r="C760" s="121" t="s">
        <v>95</v>
      </c>
      <c r="D760" s="294" t="str">
        <f t="shared" si="92"/>
        <v/>
      </c>
      <c r="E760" s="294"/>
      <c r="F760" s="294"/>
      <c r="G760" s="234" t="str">
        <f t="shared" si="93"/>
        <v/>
      </c>
      <c r="H760" s="234"/>
      <c r="I760" s="293"/>
      <c r="J760" s="293"/>
      <c r="K760" s="293"/>
      <c r="L760" s="293"/>
      <c r="M760" s="293"/>
      <c r="N760" s="293"/>
      <c r="O760" s="293"/>
      <c r="P760" s="293"/>
      <c r="Q760" s="293"/>
      <c r="R760" s="293"/>
      <c r="S760" s="234" t="str">
        <f t="shared" si="94"/>
        <v/>
      </c>
      <c r="T760" s="234"/>
      <c r="U760" s="293"/>
      <c r="V760" s="293"/>
      <c r="W760" s="293"/>
      <c r="X760" s="293"/>
      <c r="Y760" s="293"/>
      <c r="Z760" s="293"/>
      <c r="AA760" s="293"/>
      <c r="AB760" s="293"/>
      <c r="AC760" s="293"/>
      <c r="AD760" s="293"/>
      <c r="AG760" s="110">
        <f t="shared" si="95"/>
        <v>10</v>
      </c>
      <c r="AH760" s="110">
        <f t="shared" si="96"/>
        <v>10</v>
      </c>
      <c r="AI760" s="110">
        <f t="shared" si="97"/>
        <v>0</v>
      </c>
      <c r="AJ760" s="110">
        <f t="shared" si="98"/>
        <v>0</v>
      </c>
      <c r="AK760" s="110">
        <f t="shared" si="99"/>
        <v>0</v>
      </c>
      <c r="AL760" s="110">
        <f t="shared" si="100"/>
        <v>0</v>
      </c>
    </row>
    <row r="761" spans="1:38">
      <c r="A761" s="12"/>
      <c r="B761" s="12"/>
      <c r="C761" s="121" t="s">
        <v>96</v>
      </c>
      <c r="D761" s="294" t="str">
        <f t="shared" si="92"/>
        <v/>
      </c>
      <c r="E761" s="294"/>
      <c r="F761" s="294"/>
      <c r="G761" s="234" t="str">
        <f t="shared" si="93"/>
        <v/>
      </c>
      <c r="H761" s="234"/>
      <c r="I761" s="293"/>
      <c r="J761" s="293"/>
      <c r="K761" s="293"/>
      <c r="L761" s="293"/>
      <c r="M761" s="293"/>
      <c r="N761" s="293"/>
      <c r="O761" s="293"/>
      <c r="P761" s="293"/>
      <c r="Q761" s="293"/>
      <c r="R761" s="293"/>
      <c r="S761" s="234" t="str">
        <f t="shared" si="94"/>
        <v/>
      </c>
      <c r="T761" s="234"/>
      <c r="U761" s="293"/>
      <c r="V761" s="293"/>
      <c r="W761" s="293"/>
      <c r="X761" s="293"/>
      <c r="Y761" s="293"/>
      <c r="Z761" s="293"/>
      <c r="AA761" s="293"/>
      <c r="AB761" s="293"/>
      <c r="AC761" s="293"/>
      <c r="AD761" s="293"/>
      <c r="AG761" s="110">
        <f t="shared" si="95"/>
        <v>10</v>
      </c>
      <c r="AH761" s="110">
        <f t="shared" si="96"/>
        <v>10</v>
      </c>
      <c r="AI761" s="110">
        <f t="shared" si="97"/>
        <v>0</v>
      </c>
      <c r="AJ761" s="110">
        <f t="shared" si="98"/>
        <v>0</v>
      </c>
      <c r="AK761" s="110">
        <f t="shared" si="99"/>
        <v>0</v>
      </c>
      <c r="AL761" s="110">
        <f t="shared" si="100"/>
        <v>0</v>
      </c>
    </row>
    <row r="762" spans="1:38">
      <c r="A762" s="12"/>
      <c r="B762" s="12"/>
      <c r="C762" s="121" t="s">
        <v>97</v>
      </c>
      <c r="D762" s="294" t="str">
        <f t="shared" si="92"/>
        <v/>
      </c>
      <c r="E762" s="294"/>
      <c r="F762" s="294"/>
      <c r="G762" s="234" t="str">
        <f t="shared" si="93"/>
        <v/>
      </c>
      <c r="H762" s="234"/>
      <c r="I762" s="293"/>
      <c r="J762" s="293"/>
      <c r="K762" s="293"/>
      <c r="L762" s="293"/>
      <c r="M762" s="293"/>
      <c r="N762" s="293"/>
      <c r="O762" s="293"/>
      <c r="P762" s="293"/>
      <c r="Q762" s="293"/>
      <c r="R762" s="293"/>
      <c r="S762" s="234" t="str">
        <f t="shared" si="94"/>
        <v/>
      </c>
      <c r="T762" s="234"/>
      <c r="U762" s="293"/>
      <c r="V762" s="293"/>
      <c r="W762" s="293"/>
      <c r="X762" s="293"/>
      <c r="Y762" s="293"/>
      <c r="Z762" s="293"/>
      <c r="AA762" s="293"/>
      <c r="AB762" s="293"/>
      <c r="AC762" s="293"/>
      <c r="AD762" s="293"/>
      <c r="AG762" s="110">
        <f t="shared" si="95"/>
        <v>10</v>
      </c>
      <c r="AH762" s="110">
        <f t="shared" si="96"/>
        <v>10</v>
      </c>
      <c r="AI762" s="110">
        <f t="shared" si="97"/>
        <v>0</v>
      </c>
      <c r="AJ762" s="110">
        <f t="shared" si="98"/>
        <v>0</v>
      </c>
      <c r="AK762" s="110">
        <f t="shared" si="99"/>
        <v>0</v>
      </c>
      <c r="AL762" s="110">
        <f t="shared" si="100"/>
        <v>0</v>
      </c>
    </row>
    <row r="763" spans="1:38">
      <c r="A763" s="12"/>
      <c r="B763" s="12"/>
      <c r="C763" s="121" t="s">
        <v>98</v>
      </c>
      <c r="D763" s="294" t="str">
        <f t="shared" si="92"/>
        <v/>
      </c>
      <c r="E763" s="294"/>
      <c r="F763" s="294"/>
      <c r="G763" s="234" t="str">
        <f t="shared" si="93"/>
        <v/>
      </c>
      <c r="H763" s="234"/>
      <c r="I763" s="293"/>
      <c r="J763" s="293"/>
      <c r="K763" s="293"/>
      <c r="L763" s="293"/>
      <c r="M763" s="293"/>
      <c r="N763" s="293"/>
      <c r="O763" s="293"/>
      <c r="P763" s="293"/>
      <c r="Q763" s="293"/>
      <c r="R763" s="293"/>
      <c r="S763" s="234" t="str">
        <f t="shared" si="94"/>
        <v/>
      </c>
      <c r="T763" s="234"/>
      <c r="U763" s="293"/>
      <c r="V763" s="293"/>
      <c r="W763" s="293"/>
      <c r="X763" s="293"/>
      <c r="Y763" s="293"/>
      <c r="Z763" s="293"/>
      <c r="AA763" s="293"/>
      <c r="AB763" s="293"/>
      <c r="AC763" s="293"/>
      <c r="AD763" s="293"/>
      <c r="AG763" s="110">
        <f t="shared" si="95"/>
        <v>10</v>
      </c>
      <c r="AH763" s="110">
        <f t="shared" si="96"/>
        <v>10</v>
      </c>
      <c r="AI763" s="110">
        <f t="shared" si="97"/>
        <v>0</v>
      </c>
      <c r="AJ763" s="110">
        <f t="shared" si="98"/>
        <v>0</v>
      </c>
      <c r="AK763" s="110">
        <f t="shared" si="99"/>
        <v>0</v>
      </c>
      <c r="AL763" s="110">
        <f t="shared" si="100"/>
        <v>0</v>
      </c>
    </row>
    <row r="764" spans="1:38">
      <c r="A764" s="12"/>
      <c r="B764" s="12"/>
      <c r="C764" s="121" t="s">
        <v>99</v>
      </c>
      <c r="D764" s="294" t="str">
        <f t="shared" si="92"/>
        <v/>
      </c>
      <c r="E764" s="294"/>
      <c r="F764" s="294"/>
      <c r="G764" s="234" t="str">
        <f t="shared" si="93"/>
        <v/>
      </c>
      <c r="H764" s="234"/>
      <c r="I764" s="293"/>
      <c r="J764" s="293"/>
      <c r="K764" s="293"/>
      <c r="L764" s="293"/>
      <c r="M764" s="293"/>
      <c r="N764" s="293"/>
      <c r="O764" s="293"/>
      <c r="P764" s="293"/>
      <c r="Q764" s="293"/>
      <c r="R764" s="293"/>
      <c r="S764" s="234" t="str">
        <f t="shared" si="94"/>
        <v/>
      </c>
      <c r="T764" s="234"/>
      <c r="U764" s="293"/>
      <c r="V764" s="293"/>
      <c r="W764" s="293"/>
      <c r="X764" s="293"/>
      <c r="Y764" s="293"/>
      <c r="Z764" s="293"/>
      <c r="AA764" s="293"/>
      <c r="AB764" s="293"/>
      <c r="AC764" s="293"/>
      <c r="AD764" s="293"/>
      <c r="AG764" s="110">
        <f t="shared" si="95"/>
        <v>10</v>
      </c>
      <c r="AH764" s="110">
        <f t="shared" si="96"/>
        <v>10</v>
      </c>
      <c r="AI764" s="110">
        <f t="shared" si="97"/>
        <v>0</v>
      </c>
      <c r="AJ764" s="110">
        <f t="shared" si="98"/>
        <v>0</v>
      </c>
      <c r="AK764" s="110">
        <f t="shared" si="99"/>
        <v>0</v>
      </c>
      <c r="AL764" s="110">
        <f t="shared" si="100"/>
        <v>0</v>
      </c>
    </row>
    <row r="765" spans="1:38">
      <c r="A765" s="12"/>
      <c r="B765" s="12"/>
      <c r="C765" s="121" t="s">
        <v>100</v>
      </c>
      <c r="D765" s="294" t="str">
        <f t="shared" si="92"/>
        <v/>
      </c>
      <c r="E765" s="294"/>
      <c r="F765" s="294"/>
      <c r="G765" s="234" t="str">
        <f t="shared" si="93"/>
        <v/>
      </c>
      <c r="H765" s="234"/>
      <c r="I765" s="293"/>
      <c r="J765" s="293"/>
      <c r="K765" s="293"/>
      <c r="L765" s="293"/>
      <c r="M765" s="293"/>
      <c r="N765" s="293"/>
      <c r="O765" s="293"/>
      <c r="P765" s="293"/>
      <c r="Q765" s="293"/>
      <c r="R765" s="293"/>
      <c r="S765" s="234" t="str">
        <f t="shared" si="94"/>
        <v/>
      </c>
      <c r="T765" s="234"/>
      <c r="U765" s="293"/>
      <c r="V765" s="293"/>
      <c r="W765" s="293"/>
      <c r="X765" s="293"/>
      <c r="Y765" s="293"/>
      <c r="Z765" s="293"/>
      <c r="AA765" s="293"/>
      <c r="AB765" s="293"/>
      <c r="AC765" s="293"/>
      <c r="AD765" s="293"/>
      <c r="AG765" s="110">
        <f t="shared" si="95"/>
        <v>10</v>
      </c>
      <c r="AH765" s="110">
        <f t="shared" si="96"/>
        <v>10</v>
      </c>
      <c r="AI765" s="110">
        <f t="shared" si="97"/>
        <v>0</v>
      </c>
      <c r="AJ765" s="110">
        <f t="shared" si="98"/>
        <v>0</v>
      </c>
      <c r="AK765" s="110">
        <f t="shared" si="99"/>
        <v>0</v>
      </c>
      <c r="AL765" s="110">
        <f t="shared" si="100"/>
        <v>0</v>
      </c>
    </row>
    <row r="766" spans="1:38">
      <c r="A766" s="12"/>
      <c r="B766" s="12"/>
      <c r="C766" s="121" t="s">
        <v>101</v>
      </c>
      <c r="D766" s="294" t="str">
        <f t="shared" si="92"/>
        <v/>
      </c>
      <c r="E766" s="294"/>
      <c r="F766" s="294"/>
      <c r="G766" s="234" t="str">
        <f t="shared" si="93"/>
        <v/>
      </c>
      <c r="H766" s="234"/>
      <c r="I766" s="293"/>
      <c r="J766" s="293"/>
      <c r="K766" s="293"/>
      <c r="L766" s="293"/>
      <c r="M766" s="293"/>
      <c r="N766" s="293"/>
      <c r="O766" s="293"/>
      <c r="P766" s="293"/>
      <c r="Q766" s="293"/>
      <c r="R766" s="293"/>
      <c r="S766" s="234" t="str">
        <f t="shared" si="94"/>
        <v/>
      </c>
      <c r="T766" s="234"/>
      <c r="U766" s="293"/>
      <c r="V766" s="293"/>
      <c r="W766" s="293"/>
      <c r="X766" s="293"/>
      <c r="Y766" s="293"/>
      <c r="Z766" s="293"/>
      <c r="AA766" s="293"/>
      <c r="AB766" s="293"/>
      <c r="AC766" s="293"/>
      <c r="AD766" s="293"/>
      <c r="AG766" s="110">
        <f t="shared" si="95"/>
        <v>10</v>
      </c>
      <c r="AH766" s="110">
        <f t="shared" si="96"/>
        <v>10</v>
      </c>
      <c r="AI766" s="110">
        <f t="shared" si="97"/>
        <v>0</v>
      </c>
      <c r="AJ766" s="110">
        <f t="shared" si="98"/>
        <v>0</v>
      </c>
      <c r="AK766" s="110">
        <f t="shared" si="99"/>
        <v>0</v>
      </c>
      <c r="AL766" s="110">
        <f t="shared" si="100"/>
        <v>0</v>
      </c>
    </row>
    <row r="767" spans="1:38">
      <c r="A767" s="12"/>
      <c r="B767" s="12"/>
      <c r="C767" s="121" t="s">
        <v>102</v>
      </c>
      <c r="D767" s="294" t="str">
        <f t="shared" si="92"/>
        <v/>
      </c>
      <c r="E767" s="294"/>
      <c r="F767" s="294"/>
      <c r="G767" s="234" t="str">
        <f t="shared" si="93"/>
        <v/>
      </c>
      <c r="H767" s="234"/>
      <c r="I767" s="293"/>
      <c r="J767" s="293"/>
      <c r="K767" s="293"/>
      <c r="L767" s="293"/>
      <c r="M767" s="293"/>
      <c r="N767" s="293"/>
      <c r="O767" s="293"/>
      <c r="P767" s="293"/>
      <c r="Q767" s="293"/>
      <c r="R767" s="293"/>
      <c r="S767" s="234" t="str">
        <f t="shared" si="94"/>
        <v/>
      </c>
      <c r="T767" s="234"/>
      <c r="U767" s="293"/>
      <c r="V767" s="293"/>
      <c r="W767" s="293"/>
      <c r="X767" s="293"/>
      <c r="Y767" s="293"/>
      <c r="Z767" s="293"/>
      <c r="AA767" s="293"/>
      <c r="AB767" s="293"/>
      <c r="AC767" s="293"/>
      <c r="AD767" s="293"/>
      <c r="AG767" s="110">
        <f t="shared" si="95"/>
        <v>10</v>
      </c>
      <c r="AH767" s="110">
        <f t="shared" si="96"/>
        <v>10</v>
      </c>
      <c r="AI767" s="110">
        <f t="shared" si="97"/>
        <v>0</v>
      </c>
      <c r="AJ767" s="110">
        <f t="shared" si="98"/>
        <v>0</v>
      </c>
      <c r="AK767" s="110">
        <f t="shared" si="99"/>
        <v>0</v>
      </c>
      <c r="AL767" s="110">
        <f t="shared" si="100"/>
        <v>0</v>
      </c>
    </row>
    <row r="768" spans="1:38">
      <c r="A768" s="12"/>
      <c r="B768" s="12"/>
      <c r="C768" s="121" t="s">
        <v>103</v>
      </c>
      <c r="D768" s="294" t="str">
        <f t="shared" si="92"/>
        <v/>
      </c>
      <c r="E768" s="294"/>
      <c r="F768" s="294"/>
      <c r="G768" s="234" t="str">
        <f t="shared" si="93"/>
        <v/>
      </c>
      <c r="H768" s="234"/>
      <c r="I768" s="293"/>
      <c r="J768" s="293"/>
      <c r="K768" s="293"/>
      <c r="L768" s="293"/>
      <c r="M768" s="293"/>
      <c r="N768" s="293"/>
      <c r="O768" s="293"/>
      <c r="P768" s="293"/>
      <c r="Q768" s="293"/>
      <c r="R768" s="293"/>
      <c r="S768" s="234" t="str">
        <f t="shared" si="94"/>
        <v/>
      </c>
      <c r="T768" s="234"/>
      <c r="U768" s="293"/>
      <c r="V768" s="293"/>
      <c r="W768" s="293"/>
      <c r="X768" s="293"/>
      <c r="Y768" s="293"/>
      <c r="Z768" s="293"/>
      <c r="AA768" s="293"/>
      <c r="AB768" s="293"/>
      <c r="AC768" s="293"/>
      <c r="AD768" s="293"/>
      <c r="AG768" s="110">
        <f t="shared" si="95"/>
        <v>10</v>
      </c>
      <c r="AH768" s="110">
        <f t="shared" si="96"/>
        <v>10</v>
      </c>
      <c r="AI768" s="110">
        <f t="shared" si="97"/>
        <v>0</v>
      </c>
      <c r="AJ768" s="110">
        <f t="shared" si="98"/>
        <v>0</v>
      </c>
      <c r="AK768" s="110">
        <f t="shared" si="99"/>
        <v>0</v>
      </c>
      <c r="AL768" s="110">
        <f t="shared" si="100"/>
        <v>0</v>
      </c>
    </row>
    <row r="769" spans="1:38">
      <c r="A769" s="12"/>
      <c r="B769" s="12"/>
      <c r="C769" s="121" t="s">
        <v>104</v>
      </c>
      <c r="D769" s="294" t="str">
        <f t="shared" si="92"/>
        <v/>
      </c>
      <c r="E769" s="294"/>
      <c r="F769" s="294"/>
      <c r="G769" s="234" t="str">
        <f t="shared" si="93"/>
        <v/>
      </c>
      <c r="H769" s="234"/>
      <c r="I769" s="293"/>
      <c r="J769" s="293"/>
      <c r="K769" s="293"/>
      <c r="L769" s="293"/>
      <c r="M769" s="293"/>
      <c r="N769" s="293"/>
      <c r="O769" s="293"/>
      <c r="P769" s="293"/>
      <c r="Q769" s="293"/>
      <c r="R769" s="293"/>
      <c r="S769" s="234" t="str">
        <f t="shared" si="94"/>
        <v/>
      </c>
      <c r="T769" s="234"/>
      <c r="U769" s="293"/>
      <c r="V769" s="293"/>
      <c r="W769" s="293"/>
      <c r="X769" s="293"/>
      <c r="Y769" s="293"/>
      <c r="Z769" s="293"/>
      <c r="AA769" s="293"/>
      <c r="AB769" s="293"/>
      <c r="AC769" s="293"/>
      <c r="AD769" s="293"/>
      <c r="AG769" s="110">
        <f t="shared" si="95"/>
        <v>10</v>
      </c>
      <c r="AH769" s="110">
        <f t="shared" si="96"/>
        <v>10</v>
      </c>
      <c r="AI769" s="110">
        <f t="shared" si="97"/>
        <v>0</v>
      </c>
      <c r="AJ769" s="110">
        <f t="shared" si="98"/>
        <v>0</v>
      </c>
      <c r="AK769" s="110">
        <f t="shared" si="99"/>
        <v>0</v>
      </c>
      <c r="AL769" s="110">
        <f t="shared" si="100"/>
        <v>0</v>
      </c>
    </row>
    <row r="770" spans="1:38">
      <c r="A770" s="12"/>
      <c r="B770" s="12"/>
      <c r="C770" s="121" t="s">
        <v>105</v>
      </c>
      <c r="D770" s="294" t="str">
        <f t="shared" si="92"/>
        <v/>
      </c>
      <c r="E770" s="294"/>
      <c r="F770" s="294"/>
      <c r="G770" s="234" t="str">
        <f t="shared" si="93"/>
        <v/>
      </c>
      <c r="H770" s="234"/>
      <c r="I770" s="293"/>
      <c r="J770" s="293"/>
      <c r="K770" s="293"/>
      <c r="L770" s="293"/>
      <c r="M770" s="293"/>
      <c r="N770" s="293"/>
      <c r="O770" s="293"/>
      <c r="P770" s="293"/>
      <c r="Q770" s="293"/>
      <c r="R770" s="293"/>
      <c r="S770" s="234" t="str">
        <f t="shared" si="94"/>
        <v/>
      </c>
      <c r="T770" s="234"/>
      <c r="U770" s="293"/>
      <c r="V770" s="293"/>
      <c r="W770" s="293"/>
      <c r="X770" s="293"/>
      <c r="Y770" s="293"/>
      <c r="Z770" s="293"/>
      <c r="AA770" s="293"/>
      <c r="AB770" s="293"/>
      <c r="AC770" s="293"/>
      <c r="AD770" s="293"/>
      <c r="AG770" s="110">
        <f t="shared" si="95"/>
        <v>10</v>
      </c>
      <c r="AH770" s="110">
        <f t="shared" si="96"/>
        <v>10</v>
      </c>
      <c r="AI770" s="110">
        <f t="shared" si="97"/>
        <v>0</v>
      </c>
      <c r="AJ770" s="110">
        <f t="shared" si="98"/>
        <v>0</v>
      </c>
      <c r="AK770" s="110">
        <f t="shared" si="99"/>
        <v>0</v>
      </c>
      <c r="AL770" s="110">
        <f t="shared" si="100"/>
        <v>0</v>
      </c>
    </row>
    <row r="771" spans="1:38">
      <c r="A771" s="12"/>
      <c r="B771" s="12"/>
      <c r="C771" s="121" t="s">
        <v>106</v>
      </c>
      <c r="D771" s="294" t="str">
        <f t="shared" si="92"/>
        <v/>
      </c>
      <c r="E771" s="294"/>
      <c r="F771" s="294"/>
      <c r="G771" s="234" t="str">
        <f t="shared" si="93"/>
        <v/>
      </c>
      <c r="H771" s="234"/>
      <c r="I771" s="293"/>
      <c r="J771" s="293"/>
      <c r="K771" s="293"/>
      <c r="L771" s="293"/>
      <c r="M771" s="293"/>
      <c r="N771" s="293"/>
      <c r="O771" s="293"/>
      <c r="P771" s="293"/>
      <c r="Q771" s="293"/>
      <c r="R771" s="293"/>
      <c r="S771" s="234" t="str">
        <f t="shared" si="94"/>
        <v/>
      </c>
      <c r="T771" s="234"/>
      <c r="U771" s="293"/>
      <c r="V771" s="293"/>
      <c r="W771" s="293"/>
      <c r="X771" s="293"/>
      <c r="Y771" s="293"/>
      <c r="Z771" s="293"/>
      <c r="AA771" s="293"/>
      <c r="AB771" s="293"/>
      <c r="AC771" s="293"/>
      <c r="AD771" s="293"/>
      <c r="AG771" s="110">
        <f t="shared" si="95"/>
        <v>10</v>
      </c>
      <c r="AH771" s="110">
        <f t="shared" si="96"/>
        <v>10</v>
      </c>
      <c r="AI771" s="110">
        <f t="shared" si="97"/>
        <v>0</v>
      </c>
      <c r="AJ771" s="110">
        <f t="shared" si="98"/>
        <v>0</v>
      </c>
      <c r="AK771" s="110">
        <f t="shared" si="99"/>
        <v>0</v>
      </c>
      <c r="AL771" s="110">
        <f t="shared" si="100"/>
        <v>0</v>
      </c>
    </row>
    <row r="772" spans="1:38">
      <c r="A772" s="12"/>
      <c r="B772" s="12"/>
      <c r="C772" s="121" t="s">
        <v>107</v>
      </c>
      <c r="D772" s="294" t="str">
        <f t="shared" si="92"/>
        <v/>
      </c>
      <c r="E772" s="294"/>
      <c r="F772" s="294"/>
      <c r="G772" s="234" t="str">
        <f t="shared" si="93"/>
        <v/>
      </c>
      <c r="H772" s="234"/>
      <c r="I772" s="293"/>
      <c r="J772" s="293"/>
      <c r="K772" s="293"/>
      <c r="L772" s="293"/>
      <c r="M772" s="293"/>
      <c r="N772" s="293"/>
      <c r="O772" s="293"/>
      <c r="P772" s="293"/>
      <c r="Q772" s="293"/>
      <c r="R772" s="293"/>
      <c r="S772" s="234" t="str">
        <f t="shared" si="94"/>
        <v/>
      </c>
      <c r="T772" s="234"/>
      <c r="U772" s="293"/>
      <c r="V772" s="293"/>
      <c r="W772" s="293"/>
      <c r="X772" s="293"/>
      <c r="Y772" s="293"/>
      <c r="Z772" s="293"/>
      <c r="AA772" s="293"/>
      <c r="AB772" s="293"/>
      <c r="AC772" s="293"/>
      <c r="AD772" s="293"/>
      <c r="AG772" s="110">
        <f t="shared" si="95"/>
        <v>10</v>
      </c>
      <c r="AH772" s="110">
        <f t="shared" si="96"/>
        <v>10</v>
      </c>
      <c r="AI772" s="110">
        <f t="shared" si="97"/>
        <v>0</v>
      </c>
      <c r="AJ772" s="110">
        <f t="shared" si="98"/>
        <v>0</v>
      </c>
      <c r="AK772" s="110">
        <f t="shared" si="99"/>
        <v>0</v>
      </c>
      <c r="AL772" s="110">
        <f t="shared" si="100"/>
        <v>0</v>
      </c>
    </row>
    <row r="773" spans="1:38">
      <c r="A773" s="12"/>
      <c r="B773" s="12"/>
      <c r="C773" s="121" t="s">
        <v>108</v>
      </c>
      <c r="D773" s="294" t="str">
        <f t="shared" si="92"/>
        <v/>
      </c>
      <c r="E773" s="294"/>
      <c r="F773" s="294"/>
      <c r="G773" s="234" t="str">
        <f t="shared" si="93"/>
        <v/>
      </c>
      <c r="H773" s="234"/>
      <c r="I773" s="293"/>
      <c r="J773" s="293"/>
      <c r="K773" s="293"/>
      <c r="L773" s="293"/>
      <c r="M773" s="293"/>
      <c r="N773" s="293"/>
      <c r="O773" s="293"/>
      <c r="P773" s="293"/>
      <c r="Q773" s="293"/>
      <c r="R773" s="293"/>
      <c r="S773" s="234" t="str">
        <f t="shared" si="94"/>
        <v/>
      </c>
      <c r="T773" s="234"/>
      <c r="U773" s="293"/>
      <c r="V773" s="293"/>
      <c r="W773" s="293"/>
      <c r="X773" s="293"/>
      <c r="Y773" s="293"/>
      <c r="Z773" s="293"/>
      <c r="AA773" s="293"/>
      <c r="AB773" s="293"/>
      <c r="AC773" s="293"/>
      <c r="AD773" s="293"/>
      <c r="AG773" s="110">
        <f t="shared" si="95"/>
        <v>10</v>
      </c>
      <c r="AH773" s="110">
        <f t="shared" si="96"/>
        <v>10</v>
      </c>
      <c r="AI773" s="110">
        <f t="shared" si="97"/>
        <v>0</v>
      </c>
      <c r="AJ773" s="110">
        <f t="shared" si="98"/>
        <v>0</v>
      </c>
      <c r="AK773" s="110">
        <f t="shared" si="99"/>
        <v>0</v>
      </c>
      <c r="AL773" s="110">
        <f t="shared" si="100"/>
        <v>0</v>
      </c>
    </row>
    <row r="774" spans="1:38">
      <c r="A774" s="12"/>
      <c r="B774" s="12"/>
      <c r="C774" s="121" t="s">
        <v>109</v>
      </c>
      <c r="D774" s="294" t="str">
        <f t="shared" si="92"/>
        <v/>
      </c>
      <c r="E774" s="294"/>
      <c r="F774" s="294"/>
      <c r="G774" s="234" t="str">
        <f t="shared" si="93"/>
        <v/>
      </c>
      <c r="H774" s="234"/>
      <c r="I774" s="293"/>
      <c r="J774" s="293"/>
      <c r="K774" s="293"/>
      <c r="L774" s="293"/>
      <c r="M774" s="293"/>
      <c r="N774" s="293"/>
      <c r="O774" s="293"/>
      <c r="P774" s="293"/>
      <c r="Q774" s="293"/>
      <c r="R774" s="293"/>
      <c r="S774" s="234" t="str">
        <f t="shared" si="94"/>
        <v/>
      </c>
      <c r="T774" s="234"/>
      <c r="U774" s="293"/>
      <c r="V774" s="293"/>
      <c r="W774" s="293"/>
      <c r="X774" s="293"/>
      <c r="Y774" s="293"/>
      <c r="Z774" s="293"/>
      <c r="AA774" s="293"/>
      <c r="AB774" s="293"/>
      <c r="AC774" s="293"/>
      <c r="AD774" s="293"/>
      <c r="AG774" s="110">
        <f t="shared" si="95"/>
        <v>10</v>
      </c>
      <c r="AH774" s="110">
        <f t="shared" si="96"/>
        <v>10</v>
      </c>
      <c r="AI774" s="110">
        <f t="shared" si="97"/>
        <v>0</v>
      </c>
      <c r="AJ774" s="110">
        <f t="shared" si="98"/>
        <v>0</v>
      </c>
      <c r="AK774" s="110">
        <f t="shared" si="99"/>
        <v>0</v>
      </c>
      <c r="AL774" s="110">
        <f t="shared" si="100"/>
        <v>0</v>
      </c>
    </row>
    <row r="775" spans="1:38">
      <c r="A775" s="12"/>
      <c r="B775" s="12"/>
      <c r="C775" s="121" t="s">
        <v>110</v>
      </c>
      <c r="D775" s="294" t="str">
        <f t="shared" si="92"/>
        <v/>
      </c>
      <c r="E775" s="294"/>
      <c r="F775" s="294"/>
      <c r="G775" s="234" t="str">
        <f t="shared" si="93"/>
        <v/>
      </c>
      <c r="H775" s="234"/>
      <c r="I775" s="293"/>
      <c r="J775" s="293"/>
      <c r="K775" s="293"/>
      <c r="L775" s="293"/>
      <c r="M775" s="293"/>
      <c r="N775" s="293"/>
      <c r="O775" s="293"/>
      <c r="P775" s="293"/>
      <c r="Q775" s="293"/>
      <c r="R775" s="293"/>
      <c r="S775" s="234" t="str">
        <f t="shared" si="94"/>
        <v/>
      </c>
      <c r="T775" s="234"/>
      <c r="U775" s="293"/>
      <c r="V775" s="293"/>
      <c r="W775" s="293"/>
      <c r="X775" s="293"/>
      <c r="Y775" s="293"/>
      <c r="Z775" s="293"/>
      <c r="AA775" s="293"/>
      <c r="AB775" s="293"/>
      <c r="AC775" s="293"/>
      <c r="AD775" s="293"/>
      <c r="AG775" s="110">
        <f t="shared" si="95"/>
        <v>10</v>
      </c>
      <c r="AH775" s="110">
        <f t="shared" si="96"/>
        <v>10</v>
      </c>
      <c r="AI775" s="110">
        <f t="shared" si="97"/>
        <v>0</v>
      </c>
      <c r="AJ775" s="110">
        <f t="shared" si="98"/>
        <v>0</v>
      </c>
      <c r="AK775" s="110">
        <f t="shared" si="99"/>
        <v>0</v>
      </c>
      <c r="AL775" s="110">
        <f t="shared" si="100"/>
        <v>0</v>
      </c>
    </row>
    <row r="776" spans="1:38">
      <c r="A776" s="12"/>
      <c r="B776" s="12"/>
      <c r="C776" s="121" t="s">
        <v>111</v>
      </c>
      <c r="D776" s="294" t="str">
        <f t="shared" si="92"/>
        <v/>
      </c>
      <c r="E776" s="294"/>
      <c r="F776" s="294"/>
      <c r="G776" s="234" t="str">
        <f t="shared" si="93"/>
        <v/>
      </c>
      <c r="H776" s="234"/>
      <c r="I776" s="293"/>
      <c r="J776" s="293"/>
      <c r="K776" s="293"/>
      <c r="L776" s="293"/>
      <c r="M776" s="293"/>
      <c r="N776" s="293"/>
      <c r="O776" s="293"/>
      <c r="P776" s="293"/>
      <c r="Q776" s="293"/>
      <c r="R776" s="293"/>
      <c r="S776" s="234" t="str">
        <f t="shared" si="94"/>
        <v/>
      </c>
      <c r="T776" s="234"/>
      <c r="U776" s="293"/>
      <c r="V776" s="293"/>
      <c r="W776" s="293"/>
      <c r="X776" s="293"/>
      <c r="Y776" s="293"/>
      <c r="Z776" s="293"/>
      <c r="AA776" s="293"/>
      <c r="AB776" s="293"/>
      <c r="AC776" s="293"/>
      <c r="AD776" s="293"/>
      <c r="AG776" s="110">
        <f t="shared" si="95"/>
        <v>10</v>
      </c>
      <c r="AH776" s="110">
        <f t="shared" si="96"/>
        <v>10</v>
      </c>
      <c r="AI776" s="110">
        <f t="shared" si="97"/>
        <v>0</v>
      </c>
      <c r="AJ776" s="110">
        <f t="shared" si="98"/>
        <v>0</v>
      </c>
      <c r="AK776" s="110">
        <f t="shared" si="99"/>
        <v>0</v>
      </c>
      <c r="AL776" s="110">
        <f t="shared" si="100"/>
        <v>0</v>
      </c>
    </row>
    <row r="777" spans="1:38">
      <c r="A777" s="12"/>
      <c r="B777" s="12"/>
      <c r="C777" s="121" t="s">
        <v>112</v>
      </c>
      <c r="D777" s="294" t="str">
        <f t="shared" si="92"/>
        <v/>
      </c>
      <c r="E777" s="294"/>
      <c r="F777" s="294"/>
      <c r="G777" s="234" t="str">
        <f t="shared" si="93"/>
        <v/>
      </c>
      <c r="H777" s="234"/>
      <c r="I777" s="293"/>
      <c r="J777" s="293"/>
      <c r="K777" s="293"/>
      <c r="L777" s="293"/>
      <c r="M777" s="293"/>
      <c r="N777" s="293"/>
      <c r="O777" s="293"/>
      <c r="P777" s="293"/>
      <c r="Q777" s="293"/>
      <c r="R777" s="293"/>
      <c r="S777" s="234" t="str">
        <f t="shared" si="94"/>
        <v/>
      </c>
      <c r="T777" s="234"/>
      <c r="U777" s="293"/>
      <c r="V777" s="293"/>
      <c r="W777" s="293"/>
      <c r="X777" s="293"/>
      <c r="Y777" s="293"/>
      <c r="Z777" s="293"/>
      <c r="AA777" s="293"/>
      <c r="AB777" s="293"/>
      <c r="AC777" s="293"/>
      <c r="AD777" s="293"/>
      <c r="AG777" s="110">
        <f t="shared" si="95"/>
        <v>10</v>
      </c>
      <c r="AH777" s="110">
        <f t="shared" si="96"/>
        <v>10</v>
      </c>
      <c r="AI777" s="110">
        <f t="shared" si="97"/>
        <v>0</v>
      </c>
      <c r="AJ777" s="110">
        <f t="shared" si="98"/>
        <v>0</v>
      </c>
      <c r="AK777" s="110">
        <f t="shared" si="99"/>
        <v>0</v>
      </c>
      <c r="AL777" s="110">
        <f t="shared" si="100"/>
        <v>0</v>
      </c>
    </row>
    <row r="778" spans="1:38">
      <c r="A778" s="12"/>
      <c r="B778" s="12"/>
      <c r="C778" s="128" t="s">
        <v>113</v>
      </c>
      <c r="D778" s="294" t="str">
        <f t="shared" si="92"/>
        <v/>
      </c>
      <c r="E778" s="294"/>
      <c r="F778" s="294"/>
      <c r="G778" s="234" t="str">
        <f t="shared" si="93"/>
        <v/>
      </c>
      <c r="H778" s="234"/>
      <c r="I778" s="293"/>
      <c r="J778" s="293"/>
      <c r="K778" s="293"/>
      <c r="L778" s="293"/>
      <c r="M778" s="293"/>
      <c r="N778" s="293"/>
      <c r="O778" s="293"/>
      <c r="P778" s="293"/>
      <c r="Q778" s="293"/>
      <c r="R778" s="293"/>
      <c r="S778" s="234" t="str">
        <f t="shared" si="94"/>
        <v/>
      </c>
      <c r="T778" s="234"/>
      <c r="U778" s="293"/>
      <c r="V778" s="293"/>
      <c r="W778" s="293"/>
      <c r="X778" s="293"/>
      <c r="Y778" s="293"/>
      <c r="Z778" s="293"/>
      <c r="AA778" s="293"/>
      <c r="AB778" s="293"/>
      <c r="AC778" s="293"/>
      <c r="AD778" s="293"/>
      <c r="AG778" s="110">
        <f t="shared" si="95"/>
        <v>10</v>
      </c>
      <c r="AH778" s="110">
        <f t="shared" si="96"/>
        <v>10</v>
      </c>
      <c r="AI778" s="110">
        <f t="shared" si="97"/>
        <v>0</v>
      </c>
      <c r="AJ778" s="110">
        <f t="shared" si="98"/>
        <v>0</v>
      </c>
      <c r="AK778" s="110">
        <f t="shared" si="99"/>
        <v>0</v>
      </c>
      <c r="AL778" s="110">
        <f t="shared" si="100"/>
        <v>0</v>
      </c>
    </row>
    <row r="779" spans="1:38">
      <c r="A779" s="12"/>
      <c r="B779" s="12"/>
      <c r="C779" s="128" t="s">
        <v>114</v>
      </c>
      <c r="D779" s="294" t="str">
        <f t="shared" si="92"/>
        <v/>
      </c>
      <c r="E779" s="294"/>
      <c r="F779" s="294"/>
      <c r="G779" s="234" t="str">
        <f t="shared" si="93"/>
        <v/>
      </c>
      <c r="H779" s="234"/>
      <c r="I779" s="293"/>
      <c r="J779" s="293"/>
      <c r="K779" s="293"/>
      <c r="L779" s="293"/>
      <c r="M779" s="293"/>
      <c r="N779" s="293"/>
      <c r="O779" s="293"/>
      <c r="P779" s="293"/>
      <c r="Q779" s="293"/>
      <c r="R779" s="293"/>
      <c r="S779" s="234" t="str">
        <f t="shared" si="94"/>
        <v/>
      </c>
      <c r="T779" s="234"/>
      <c r="U779" s="293"/>
      <c r="V779" s="293"/>
      <c r="W779" s="293"/>
      <c r="X779" s="293"/>
      <c r="Y779" s="293"/>
      <c r="Z779" s="293"/>
      <c r="AA779" s="293"/>
      <c r="AB779" s="293"/>
      <c r="AC779" s="293"/>
      <c r="AD779" s="293"/>
      <c r="AG779" s="110">
        <f t="shared" si="95"/>
        <v>10</v>
      </c>
      <c r="AH779" s="110">
        <f t="shared" si="96"/>
        <v>10</v>
      </c>
      <c r="AI779" s="110">
        <f t="shared" si="97"/>
        <v>0</v>
      </c>
      <c r="AJ779" s="110">
        <f t="shared" si="98"/>
        <v>0</v>
      </c>
      <c r="AK779" s="110">
        <f t="shared" si="99"/>
        <v>0</v>
      </c>
      <c r="AL779" s="110">
        <f t="shared" si="100"/>
        <v>0</v>
      </c>
    </row>
    <row r="780" spans="1:38">
      <c r="A780" s="12"/>
      <c r="B780" s="12"/>
      <c r="C780" s="128" t="s">
        <v>115</v>
      </c>
      <c r="D780" s="294" t="str">
        <f t="shared" si="92"/>
        <v/>
      </c>
      <c r="E780" s="294"/>
      <c r="F780" s="294"/>
      <c r="G780" s="234" t="str">
        <f t="shared" si="93"/>
        <v/>
      </c>
      <c r="H780" s="234"/>
      <c r="I780" s="293"/>
      <c r="J780" s="293"/>
      <c r="K780" s="293"/>
      <c r="L780" s="293"/>
      <c r="M780" s="293"/>
      <c r="N780" s="293"/>
      <c r="O780" s="293"/>
      <c r="P780" s="293"/>
      <c r="Q780" s="293"/>
      <c r="R780" s="293"/>
      <c r="S780" s="234" t="str">
        <f t="shared" si="94"/>
        <v/>
      </c>
      <c r="T780" s="234"/>
      <c r="U780" s="293"/>
      <c r="V780" s="293"/>
      <c r="W780" s="293"/>
      <c r="X780" s="293"/>
      <c r="Y780" s="293"/>
      <c r="Z780" s="293"/>
      <c r="AA780" s="293"/>
      <c r="AB780" s="293"/>
      <c r="AC780" s="293"/>
      <c r="AD780" s="293"/>
      <c r="AG780" s="110">
        <f t="shared" si="95"/>
        <v>10</v>
      </c>
      <c r="AH780" s="110">
        <f t="shared" si="96"/>
        <v>10</v>
      </c>
      <c r="AI780" s="110">
        <f t="shared" si="97"/>
        <v>0</v>
      </c>
      <c r="AJ780" s="110">
        <f t="shared" si="98"/>
        <v>0</v>
      </c>
      <c r="AK780" s="110">
        <f t="shared" si="99"/>
        <v>0</v>
      </c>
      <c r="AL780" s="110">
        <f t="shared" si="100"/>
        <v>0</v>
      </c>
    </row>
    <row r="781" spans="1:38">
      <c r="A781" s="12"/>
      <c r="B781" s="12"/>
      <c r="C781" s="128" t="s">
        <v>116</v>
      </c>
      <c r="D781" s="294" t="str">
        <f t="shared" si="92"/>
        <v/>
      </c>
      <c r="E781" s="294"/>
      <c r="F781" s="294"/>
      <c r="G781" s="234" t="str">
        <f t="shared" si="93"/>
        <v/>
      </c>
      <c r="H781" s="234"/>
      <c r="I781" s="293"/>
      <c r="J781" s="293"/>
      <c r="K781" s="293"/>
      <c r="L781" s="293"/>
      <c r="M781" s="293"/>
      <c r="N781" s="293"/>
      <c r="O781" s="293"/>
      <c r="P781" s="293"/>
      <c r="Q781" s="293"/>
      <c r="R781" s="293"/>
      <c r="S781" s="234" t="str">
        <f t="shared" si="94"/>
        <v/>
      </c>
      <c r="T781" s="234"/>
      <c r="U781" s="293"/>
      <c r="V781" s="293"/>
      <c r="W781" s="293"/>
      <c r="X781" s="293"/>
      <c r="Y781" s="293"/>
      <c r="Z781" s="293"/>
      <c r="AA781" s="293"/>
      <c r="AB781" s="293"/>
      <c r="AC781" s="293"/>
      <c r="AD781" s="293"/>
      <c r="AG781" s="110">
        <f t="shared" si="95"/>
        <v>10</v>
      </c>
      <c r="AH781" s="110">
        <f t="shared" si="96"/>
        <v>10</v>
      </c>
      <c r="AI781" s="110">
        <f t="shared" si="97"/>
        <v>0</v>
      </c>
      <c r="AJ781" s="110">
        <f t="shared" si="98"/>
        <v>0</v>
      </c>
      <c r="AK781" s="110">
        <f t="shared" si="99"/>
        <v>0</v>
      </c>
      <c r="AL781" s="110">
        <f t="shared" si="100"/>
        <v>0</v>
      </c>
    </row>
    <row r="782" spans="1:38">
      <c r="A782" s="12"/>
      <c r="B782" s="12"/>
      <c r="C782" s="128" t="s">
        <v>117</v>
      </c>
      <c r="D782" s="294" t="str">
        <f t="shared" si="92"/>
        <v/>
      </c>
      <c r="E782" s="294"/>
      <c r="F782" s="294"/>
      <c r="G782" s="234" t="str">
        <f t="shared" si="93"/>
        <v/>
      </c>
      <c r="H782" s="234"/>
      <c r="I782" s="293"/>
      <c r="J782" s="293"/>
      <c r="K782" s="293"/>
      <c r="L782" s="293"/>
      <c r="M782" s="293"/>
      <c r="N782" s="293"/>
      <c r="O782" s="293"/>
      <c r="P782" s="293"/>
      <c r="Q782" s="293"/>
      <c r="R782" s="293"/>
      <c r="S782" s="234" t="str">
        <f t="shared" si="94"/>
        <v/>
      </c>
      <c r="T782" s="234"/>
      <c r="U782" s="293"/>
      <c r="V782" s="293"/>
      <c r="W782" s="293"/>
      <c r="X782" s="293"/>
      <c r="Y782" s="293"/>
      <c r="Z782" s="293"/>
      <c r="AA782" s="293"/>
      <c r="AB782" s="293"/>
      <c r="AC782" s="293"/>
      <c r="AD782" s="293"/>
      <c r="AG782" s="110">
        <f t="shared" si="95"/>
        <v>10</v>
      </c>
      <c r="AH782" s="110">
        <f t="shared" si="96"/>
        <v>10</v>
      </c>
      <c r="AI782" s="110">
        <f t="shared" si="97"/>
        <v>0</v>
      </c>
      <c r="AJ782" s="110">
        <f t="shared" si="98"/>
        <v>0</v>
      </c>
      <c r="AK782" s="110">
        <f t="shared" si="99"/>
        <v>0</v>
      </c>
      <c r="AL782" s="110">
        <f t="shared" si="100"/>
        <v>0</v>
      </c>
    </row>
    <row r="783" spans="1:38">
      <c r="A783" s="12"/>
      <c r="B783" s="12"/>
      <c r="C783" s="128" t="s">
        <v>118</v>
      </c>
      <c r="D783" s="294" t="str">
        <f t="shared" si="92"/>
        <v/>
      </c>
      <c r="E783" s="294"/>
      <c r="F783" s="294"/>
      <c r="G783" s="234" t="str">
        <f t="shared" si="93"/>
        <v/>
      </c>
      <c r="H783" s="234"/>
      <c r="I783" s="293"/>
      <c r="J783" s="293"/>
      <c r="K783" s="293"/>
      <c r="L783" s="293"/>
      <c r="M783" s="293"/>
      <c r="N783" s="293"/>
      <c r="O783" s="293"/>
      <c r="P783" s="293"/>
      <c r="Q783" s="293"/>
      <c r="R783" s="293"/>
      <c r="S783" s="234" t="str">
        <f t="shared" si="94"/>
        <v/>
      </c>
      <c r="T783" s="234"/>
      <c r="U783" s="293"/>
      <c r="V783" s="293"/>
      <c r="W783" s="293"/>
      <c r="X783" s="293"/>
      <c r="Y783" s="293"/>
      <c r="Z783" s="293"/>
      <c r="AA783" s="293"/>
      <c r="AB783" s="293"/>
      <c r="AC783" s="293"/>
      <c r="AD783" s="293"/>
      <c r="AG783" s="110">
        <f t="shared" si="95"/>
        <v>10</v>
      </c>
      <c r="AH783" s="110">
        <f t="shared" si="96"/>
        <v>10</v>
      </c>
      <c r="AI783" s="110">
        <f t="shared" si="97"/>
        <v>0</v>
      </c>
      <c r="AJ783" s="110">
        <f t="shared" si="98"/>
        <v>0</v>
      </c>
      <c r="AK783" s="110">
        <f t="shared" si="99"/>
        <v>0</v>
      </c>
      <c r="AL783" s="110">
        <f t="shared" si="100"/>
        <v>0</v>
      </c>
    </row>
    <row r="784" spans="1:38">
      <c r="A784" s="12"/>
      <c r="B784" s="12"/>
      <c r="C784" s="128" t="s">
        <v>119</v>
      </c>
      <c r="D784" s="294" t="str">
        <f t="shared" si="92"/>
        <v/>
      </c>
      <c r="E784" s="294"/>
      <c r="F784" s="294"/>
      <c r="G784" s="234" t="str">
        <f t="shared" si="93"/>
        <v/>
      </c>
      <c r="H784" s="234"/>
      <c r="I784" s="293"/>
      <c r="J784" s="293"/>
      <c r="K784" s="293"/>
      <c r="L784" s="293"/>
      <c r="M784" s="293"/>
      <c r="N784" s="293"/>
      <c r="O784" s="293"/>
      <c r="P784" s="293"/>
      <c r="Q784" s="293"/>
      <c r="R784" s="293"/>
      <c r="S784" s="234" t="str">
        <f t="shared" si="94"/>
        <v/>
      </c>
      <c r="T784" s="234"/>
      <c r="U784" s="293"/>
      <c r="V784" s="293"/>
      <c r="W784" s="293"/>
      <c r="X784" s="293"/>
      <c r="Y784" s="293"/>
      <c r="Z784" s="293"/>
      <c r="AA784" s="293"/>
      <c r="AB784" s="293"/>
      <c r="AC784" s="293"/>
      <c r="AD784" s="293"/>
      <c r="AG784" s="110">
        <f t="shared" si="95"/>
        <v>10</v>
      </c>
      <c r="AH784" s="110">
        <f t="shared" si="96"/>
        <v>10</v>
      </c>
      <c r="AI784" s="110">
        <f t="shared" si="97"/>
        <v>0</v>
      </c>
      <c r="AJ784" s="110">
        <f t="shared" si="98"/>
        <v>0</v>
      </c>
      <c r="AK784" s="110">
        <f t="shared" si="99"/>
        <v>0</v>
      </c>
      <c r="AL784" s="110">
        <f t="shared" si="100"/>
        <v>0</v>
      </c>
    </row>
    <row r="785" spans="1:38">
      <c r="A785" s="12"/>
      <c r="B785" s="12"/>
      <c r="C785" s="128" t="s">
        <v>120</v>
      </c>
      <c r="D785" s="294" t="str">
        <f t="shared" si="92"/>
        <v/>
      </c>
      <c r="E785" s="294"/>
      <c r="F785" s="294"/>
      <c r="G785" s="234" t="str">
        <f t="shared" si="93"/>
        <v/>
      </c>
      <c r="H785" s="234"/>
      <c r="I785" s="293"/>
      <c r="J785" s="293"/>
      <c r="K785" s="293"/>
      <c r="L785" s="293"/>
      <c r="M785" s="293"/>
      <c r="N785" s="293"/>
      <c r="O785" s="293"/>
      <c r="P785" s="293"/>
      <c r="Q785" s="293"/>
      <c r="R785" s="293"/>
      <c r="S785" s="234" t="str">
        <f t="shared" si="94"/>
        <v/>
      </c>
      <c r="T785" s="234"/>
      <c r="U785" s="293"/>
      <c r="V785" s="293"/>
      <c r="W785" s="293"/>
      <c r="X785" s="293"/>
      <c r="Y785" s="293"/>
      <c r="Z785" s="293"/>
      <c r="AA785" s="293"/>
      <c r="AB785" s="293"/>
      <c r="AC785" s="293"/>
      <c r="AD785" s="293"/>
      <c r="AG785" s="110">
        <f t="shared" si="95"/>
        <v>10</v>
      </c>
      <c r="AH785" s="110">
        <f t="shared" si="96"/>
        <v>10</v>
      </c>
      <c r="AI785" s="110">
        <f t="shared" si="97"/>
        <v>0</v>
      </c>
      <c r="AJ785" s="110">
        <f t="shared" si="98"/>
        <v>0</v>
      </c>
      <c r="AK785" s="110">
        <f t="shared" si="99"/>
        <v>0</v>
      </c>
      <c r="AL785" s="110">
        <f t="shared" si="100"/>
        <v>0</v>
      </c>
    </row>
    <row r="786" spans="1:38">
      <c r="A786" s="12"/>
      <c r="B786" s="12"/>
      <c r="C786" s="128" t="s">
        <v>121</v>
      </c>
      <c r="D786" s="294" t="str">
        <f t="shared" si="92"/>
        <v/>
      </c>
      <c r="E786" s="294"/>
      <c r="F786" s="294"/>
      <c r="G786" s="234" t="str">
        <f t="shared" si="93"/>
        <v/>
      </c>
      <c r="H786" s="234"/>
      <c r="I786" s="293"/>
      <c r="J786" s="293"/>
      <c r="K786" s="293"/>
      <c r="L786" s="293"/>
      <c r="M786" s="293"/>
      <c r="N786" s="293"/>
      <c r="O786" s="293"/>
      <c r="P786" s="293"/>
      <c r="Q786" s="293"/>
      <c r="R786" s="293"/>
      <c r="S786" s="234" t="str">
        <f t="shared" si="94"/>
        <v/>
      </c>
      <c r="T786" s="234"/>
      <c r="U786" s="293"/>
      <c r="V786" s="293"/>
      <c r="W786" s="293"/>
      <c r="X786" s="293"/>
      <c r="Y786" s="293"/>
      <c r="Z786" s="293"/>
      <c r="AA786" s="293"/>
      <c r="AB786" s="293"/>
      <c r="AC786" s="293"/>
      <c r="AD786" s="293"/>
      <c r="AG786" s="110">
        <f t="shared" si="95"/>
        <v>10</v>
      </c>
      <c r="AH786" s="110">
        <f t="shared" si="96"/>
        <v>10</v>
      </c>
      <c r="AI786" s="110">
        <f t="shared" si="97"/>
        <v>0</v>
      </c>
      <c r="AJ786" s="110">
        <f t="shared" si="98"/>
        <v>0</v>
      </c>
      <c r="AK786" s="110">
        <f t="shared" si="99"/>
        <v>0</v>
      </c>
      <c r="AL786" s="110">
        <f t="shared" si="100"/>
        <v>0</v>
      </c>
    </row>
    <row r="787" spans="1:38">
      <c r="A787" s="12"/>
      <c r="B787" s="12"/>
      <c r="C787" s="128" t="s">
        <v>122</v>
      </c>
      <c r="D787" s="294" t="str">
        <f t="shared" si="92"/>
        <v/>
      </c>
      <c r="E787" s="294"/>
      <c r="F787" s="294"/>
      <c r="G787" s="234" t="str">
        <f t="shared" si="93"/>
        <v/>
      </c>
      <c r="H787" s="234"/>
      <c r="I787" s="293"/>
      <c r="J787" s="293"/>
      <c r="K787" s="293"/>
      <c r="L787" s="293"/>
      <c r="M787" s="293"/>
      <c r="N787" s="293"/>
      <c r="O787" s="293"/>
      <c r="P787" s="293"/>
      <c r="Q787" s="293"/>
      <c r="R787" s="293"/>
      <c r="S787" s="234" t="str">
        <f t="shared" si="94"/>
        <v/>
      </c>
      <c r="T787" s="234"/>
      <c r="U787" s="293"/>
      <c r="V787" s="293"/>
      <c r="W787" s="293"/>
      <c r="X787" s="293"/>
      <c r="Y787" s="293"/>
      <c r="Z787" s="293"/>
      <c r="AA787" s="293"/>
      <c r="AB787" s="293"/>
      <c r="AC787" s="293"/>
      <c r="AD787" s="293"/>
      <c r="AG787" s="110">
        <f t="shared" si="95"/>
        <v>10</v>
      </c>
      <c r="AH787" s="110">
        <f t="shared" si="96"/>
        <v>10</v>
      </c>
      <c r="AI787" s="110">
        <f t="shared" si="97"/>
        <v>0</v>
      </c>
      <c r="AJ787" s="110">
        <f t="shared" si="98"/>
        <v>0</v>
      </c>
      <c r="AK787" s="110">
        <f t="shared" si="99"/>
        <v>0</v>
      </c>
      <c r="AL787" s="110">
        <f t="shared" si="100"/>
        <v>0</v>
      </c>
    </row>
    <row r="788" spans="1:38">
      <c r="A788" s="12"/>
      <c r="B788" s="12"/>
      <c r="C788" s="128" t="s">
        <v>123</v>
      </c>
      <c r="D788" s="294" t="str">
        <f t="shared" si="92"/>
        <v/>
      </c>
      <c r="E788" s="294"/>
      <c r="F788" s="294"/>
      <c r="G788" s="234" t="str">
        <f t="shared" si="93"/>
        <v/>
      </c>
      <c r="H788" s="234"/>
      <c r="I788" s="293"/>
      <c r="J788" s="293"/>
      <c r="K788" s="293"/>
      <c r="L788" s="293"/>
      <c r="M788" s="293"/>
      <c r="N788" s="293"/>
      <c r="O788" s="293"/>
      <c r="P788" s="293"/>
      <c r="Q788" s="293"/>
      <c r="R788" s="293"/>
      <c r="S788" s="234" t="str">
        <f t="shared" si="94"/>
        <v/>
      </c>
      <c r="T788" s="234"/>
      <c r="U788" s="293"/>
      <c r="V788" s="293"/>
      <c r="W788" s="293"/>
      <c r="X788" s="293"/>
      <c r="Y788" s="293"/>
      <c r="Z788" s="293"/>
      <c r="AA788" s="293"/>
      <c r="AB788" s="293"/>
      <c r="AC788" s="293"/>
      <c r="AD788" s="293"/>
      <c r="AG788" s="110">
        <f t="shared" si="95"/>
        <v>10</v>
      </c>
      <c r="AH788" s="110">
        <f t="shared" si="96"/>
        <v>10</v>
      </c>
      <c r="AI788" s="110">
        <f t="shared" si="97"/>
        <v>0</v>
      </c>
      <c r="AJ788" s="110">
        <f t="shared" si="98"/>
        <v>0</v>
      </c>
      <c r="AK788" s="110">
        <f t="shared" si="99"/>
        <v>0</v>
      </c>
      <c r="AL788" s="110">
        <f t="shared" si="100"/>
        <v>0</v>
      </c>
    </row>
    <row r="789" spans="1:38">
      <c r="A789" s="12"/>
      <c r="B789" s="12"/>
      <c r="C789" s="128" t="s">
        <v>124</v>
      </c>
      <c r="D789" s="294" t="str">
        <f t="shared" si="92"/>
        <v/>
      </c>
      <c r="E789" s="294"/>
      <c r="F789" s="294"/>
      <c r="G789" s="234" t="str">
        <f t="shared" si="93"/>
        <v/>
      </c>
      <c r="H789" s="234"/>
      <c r="I789" s="293"/>
      <c r="J789" s="293"/>
      <c r="K789" s="293"/>
      <c r="L789" s="293"/>
      <c r="M789" s="293"/>
      <c r="N789" s="293"/>
      <c r="O789" s="293"/>
      <c r="P789" s="293"/>
      <c r="Q789" s="293"/>
      <c r="R789" s="293"/>
      <c r="S789" s="234" t="str">
        <f t="shared" si="94"/>
        <v/>
      </c>
      <c r="T789" s="234"/>
      <c r="U789" s="293"/>
      <c r="V789" s="293"/>
      <c r="W789" s="293"/>
      <c r="X789" s="293"/>
      <c r="Y789" s="293"/>
      <c r="Z789" s="293"/>
      <c r="AA789" s="293"/>
      <c r="AB789" s="293"/>
      <c r="AC789" s="293"/>
      <c r="AD789" s="293"/>
      <c r="AG789" s="110">
        <f t="shared" si="95"/>
        <v>10</v>
      </c>
      <c r="AH789" s="110">
        <f t="shared" si="96"/>
        <v>10</v>
      </c>
      <c r="AI789" s="110">
        <f t="shared" si="97"/>
        <v>0</v>
      </c>
      <c r="AJ789" s="110">
        <f t="shared" si="98"/>
        <v>0</v>
      </c>
      <c r="AK789" s="110">
        <f t="shared" si="99"/>
        <v>0</v>
      </c>
      <c r="AL789" s="110">
        <f t="shared" si="100"/>
        <v>0</v>
      </c>
    </row>
    <row r="790" spans="1:38">
      <c r="A790" s="12"/>
      <c r="B790" s="12"/>
      <c r="C790" s="128" t="s">
        <v>125</v>
      </c>
      <c r="D790" s="294" t="str">
        <f t="shared" ref="D790:D844" si="101">IF(D98="", "", D98)</f>
        <v/>
      </c>
      <c r="E790" s="294"/>
      <c r="F790" s="294"/>
      <c r="G790" s="234" t="str">
        <f t="shared" ref="G790:G844" si="102">IF(OR(U250=2, U250=9), "X", "")</f>
        <v/>
      </c>
      <c r="H790" s="234"/>
      <c r="I790" s="293"/>
      <c r="J790" s="293"/>
      <c r="K790" s="293"/>
      <c r="L790" s="293"/>
      <c r="M790" s="293"/>
      <c r="N790" s="293"/>
      <c r="O790" s="293"/>
      <c r="P790" s="293"/>
      <c r="Q790" s="293"/>
      <c r="R790" s="293"/>
      <c r="S790" s="234" t="str">
        <f t="shared" ref="S790:S844" si="103">IF(OR(Z250=2, Z250=9), "X", "")</f>
        <v/>
      </c>
      <c r="T790" s="234"/>
      <c r="U790" s="293"/>
      <c r="V790" s="293"/>
      <c r="W790" s="293"/>
      <c r="X790" s="293"/>
      <c r="Y790" s="293"/>
      <c r="Z790" s="293"/>
      <c r="AA790" s="293"/>
      <c r="AB790" s="293"/>
      <c r="AC790" s="293"/>
      <c r="AD790" s="293"/>
      <c r="AG790" s="110">
        <f t="shared" ref="AG790:AG844" si="104">COUNTBLANK(I790:R790)</f>
        <v>10</v>
      </c>
      <c r="AH790" s="110">
        <f t="shared" ref="AH790:AH844" si="105">COUNTBLANK(U790:AD790)</f>
        <v>10</v>
      </c>
      <c r="AI790" s="110">
        <f t="shared" ref="AI790:AI844" si="106">IF(
OR(
AND(G790="X", AG790&lt;$AG$723),
AND(S790="X", AH790&lt;$AG$723)
), 1, 0
)</f>
        <v>0</v>
      </c>
      <c r="AJ790" s="110">
        <f t="shared" ref="AJ790:AJ844" si="107">IF(
OR(AG790&lt;9, AH790&lt;9), 1, 0
)</f>
        <v>0</v>
      </c>
      <c r="AK790" s="110">
        <f t="shared" ref="AK790:AK844" si="108">IF($AG$721=$AH$721, 0,
IF(
OR(
AND(D790="", OR(G790&lt;&gt;"", AG790&lt;$AG$723)),
AND(D790&lt;&gt;"", G790="", AG790=$AG$723)
), 1, 0))</f>
        <v>0</v>
      </c>
      <c r="AL790" s="110">
        <f t="shared" ref="AL790:AL844" si="109">IF($AG$721=$AH$721, 0,
IF(
OR(
AND(D790="", OR(S790&lt;&gt;"", AH790&lt;$AG$723)),
AND(D790&lt;&gt;"", S790="", AH790=$AG$723)
), 1, 0))</f>
        <v>0</v>
      </c>
    </row>
    <row r="791" spans="1:38">
      <c r="A791" s="12"/>
      <c r="B791" s="12"/>
      <c r="C791" s="128" t="s">
        <v>126</v>
      </c>
      <c r="D791" s="294" t="str">
        <f t="shared" si="101"/>
        <v/>
      </c>
      <c r="E791" s="294"/>
      <c r="F791" s="294"/>
      <c r="G791" s="234" t="str">
        <f t="shared" si="102"/>
        <v/>
      </c>
      <c r="H791" s="234"/>
      <c r="I791" s="293"/>
      <c r="J791" s="293"/>
      <c r="K791" s="293"/>
      <c r="L791" s="293"/>
      <c r="M791" s="293"/>
      <c r="N791" s="293"/>
      <c r="O791" s="293"/>
      <c r="P791" s="293"/>
      <c r="Q791" s="293"/>
      <c r="R791" s="293"/>
      <c r="S791" s="234" t="str">
        <f t="shared" si="103"/>
        <v/>
      </c>
      <c r="T791" s="234"/>
      <c r="U791" s="293"/>
      <c r="V791" s="293"/>
      <c r="W791" s="293"/>
      <c r="X791" s="293"/>
      <c r="Y791" s="293"/>
      <c r="Z791" s="293"/>
      <c r="AA791" s="293"/>
      <c r="AB791" s="293"/>
      <c r="AC791" s="293"/>
      <c r="AD791" s="293"/>
      <c r="AG791" s="110">
        <f t="shared" si="104"/>
        <v>10</v>
      </c>
      <c r="AH791" s="110">
        <f t="shared" si="105"/>
        <v>10</v>
      </c>
      <c r="AI791" s="110">
        <f t="shared" si="106"/>
        <v>0</v>
      </c>
      <c r="AJ791" s="110">
        <f t="shared" si="107"/>
        <v>0</v>
      </c>
      <c r="AK791" s="110">
        <f t="shared" si="108"/>
        <v>0</v>
      </c>
      <c r="AL791" s="110">
        <f t="shared" si="109"/>
        <v>0</v>
      </c>
    </row>
    <row r="792" spans="1:38">
      <c r="A792" s="12"/>
      <c r="B792" s="12"/>
      <c r="C792" s="128" t="s">
        <v>127</v>
      </c>
      <c r="D792" s="294" t="str">
        <f t="shared" si="101"/>
        <v/>
      </c>
      <c r="E792" s="294"/>
      <c r="F792" s="294"/>
      <c r="G792" s="234" t="str">
        <f t="shared" si="102"/>
        <v/>
      </c>
      <c r="H792" s="234"/>
      <c r="I792" s="293"/>
      <c r="J792" s="293"/>
      <c r="K792" s="293"/>
      <c r="L792" s="293"/>
      <c r="M792" s="293"/>
      <c r="N792" s="293"/>
      <c r="O792" s="293"/>
      <c r="P792" s="293"/>
      <c r="Q792" s="293"/>
      <c r="R792" s="293"/>
      <c r="S792" s="234" t="str">
        <f t="shared" si="103"/>
        <v/>
      </c>
      <c r="T792" s="234"/>
      <c r="U792" s="293"/>
      <c r="V792" s="293"/>
      <c r="W792" s="293"/>
      <c r="X792" s="293"/>
      <c r="Y792" s="293"/>
      <c r="Z792" s="293"/>
      <c r="AA792" s="293"/>
      <c r="AB792" s="293"/>
      <c r="AC792" s="293"/>
      <c r="AD792" s="293"/>
      <c r="AG792" s="110">
        <f t="shared" si="104"/>
        <v>10</v>
      </c>
      <c r="AH792" s="110">
        <f t="shared" si="105"/>
        <v>10</v>
      </c>
      <c r="AI792" s="110">
        <f t="shared" si="106"/>
        <v>0</v>
      </c>
      <c r="AJ792" s="110">
        <f t="shared" si="107"/>
        <v>0</v>
      </c>
      <c r="AK792" s="110">
        <f t="shared" si="108"/>
        <v>0</v>
      </c>
      <c r="AL792" s="110">
        <f t="shared" si="109"/>
        <v>0</v>
      </c>
    </row>
    <row r="793" spans="1:38">
      <c r="A793" s="12"/>
      <c r="B793" s="12"/>
      <c r="C793" s="128" t="s">
        <v>128</v>
      </c>
      <c r="D793" s="294" t="str">
        <f t="shared" si="101"/>
        <v/>
      </c>
      <c r="E793" s="294"/>
      <c r="F793" s="294"/>
      <c r="G793" s="234" t="str">
        <f t="shared" si="102"/>
        <v/>
      </c>
      <c r="H793" s="234"/>
      <c r="I793" s="293"/>
      <c r="J793" s="293"/>
      <c r="K793" s="293"/>
      <c r="L793" s="293"/>
      <c r="M793" s="293"/>
      <c r="N793" s="293"/>
      <c r="O793" s="293"/>
      <c r="P793" s="293"/>
      <c r="Q793" s="293"/>
      <c r="R793" s="293"/>
      <c r="S793" s="234" t="str">
        <f t="shared" si="103"/>
        <v/>
      </c>
      <c r="T793" s="234"/>
      <c r="U793" s="293"/>
      <c r="V793" s="293"/>
      <c r="W793" s="293"/>
      <c r="X793" s="293"/>
      <c r="Y793" s="293"/>
      <c r="Z793" s="293"/>
      <c r="AA793" s="293"/>
      <c r="AB793" s="293"/>
      <c r="AC793" s="293"/>
      <c r="AD793" s="293"/>
      <c r="AG793" s="110">
        <f t="shared" si="104"/>
        <v>10</v>
      </c>
      <c r="AH793" s="110">
        <f t="shared" si="105"/>
        <v>10</v>
      </c>
      <c r="AI793" s="110">
        <f t="shared" si="106"/>
        <v>0</v>
      </c>
      <c r="AJ793" s="110">
        <f t="shared" si="107"/>
        <v>0</v>
      </c>
      <c r="AK793" s="110">
        <f t="shared" si="108"/>
        <v>0</v>
      </c>
      <c r="AL793" s="110">
        <f t="shared" si="109"/>
        <v>0</v>
      </c>
    </row>
    <row r="794" spans="1:38">
      <c r="A794" s="12"/>
      <c r="B794" s="12"/>
      <c r="C794" s="128" t="s">
        <v>129</v>
      </c>
      <c r="D794" s="294" t="str">
        <f t="shared" si="101"/>
        <v/>
      </c>
      <c r="E794" s="294"/>
      <c r="F794" s="294"/>
      <c r="G794" s="234" t="str">
        <f t="shared" si="102"/>
        <v/>
      </c>
      <c r="H794" s="234"/>
      <c r="I794" s="293"/>
      <c r="J794" s="293"/>
      <c r="K794" s="293"/>
      <c r="L794" s="293"/>
      <c r="M794" s="293"/>
      <c r="N794" s="293"/>
      <c r="O794" s="293"/>
      <c r="P794" s="293"/>
      <c r="Q794" s="293"/>
      <c r="R794" s="293"/>
      <c r="S794" s="234" t="str">
        <f t="shared" si="103"/>
        <v/>
      </c>
      <c r="T794" s="234"/>
      <c r="U794" s="293"/>
      <c r="V794" s="293"/>
      <c r="W794" s="293"/>
      <c r="X794" s="293"/>
      <c r="Y794" s="293"/>
      <c r="Z794" s="293"/>
      <c r="AA794" s="293"/>
      <c r="AB794" s="293"/>
      <c r="AC794" s="293"/>
      <c r="AD794" s="293"/>
      <c r="AG794" s="110">
        <f t="shared" si="104"/>
        <v>10</v>
      </c>
      <c r="AH794" s="110">
        <f t="shared" si="105"/>
        <v>10</v>
      </c>
      <c r="AI794" s="110">
        <f t="shared" si="106"/>
        <v>0</v>
      </c>
      <c r="AJ794" s="110">
        <f t="shared" si="107"/>
        <v>0</v>
      </c>
      <c r="AK794" s="110">
        <f t="shared" si="108"/>
        <v>0</v>
      </c>
      <c r="AL794" s="110">
        <f t="shared" si="109"/>
        <v>0</v>
      </c>
    </row>
    <row r="795" spans="1:38">
      <c r="A795" s="12"/>
      <c r="B795" s="12"/>
      <c r="C795" s="128" t="s">
        <v>130</v>
      </c>
      <c r="D795" s="294" t="str">
        <f t="shared" si="101"/>
        <v/>
      </c>
      <c r="E795" s="294"/>
      <c r="F795" s="294"/>
      <c r="G795" s="234" t="str">
        <f t="shared" si="102"/>
        <v/>
      </c>
      <c r="H795" s="234"/>
      <c r="I795" s="293"/>
      <c r="J795" s="293"/>
      <c r="K795" s="293"/>
      <c r="L795" s="293"/>
      <c r="M795" s="293"/>
      <c r="N795" s="293"/>
      <c r="O795" s="293"/>
      <c r="P795" s="293"/>
      <c r="Q795" s="293"/>
      <c r="R795" s="293"/>
      <c r="S795" s="234" t="str">
        <f t="shared" si="103"/>
        <v/>
      </c>
      <c r="T795" s="234"/>
      <c r="U795" s="293"/>
      <c r="V795" s="293"/>
      <c r="W795" s="293"/>
      <c r="X795" s="293"/>
      <c r="Y795" s="293"/>
      <c r="Z795" s="293"/>
      <c r="AA795" s="293"/>
      <c r="AB795" s="293"/>
      <c r="AC795" s="293"/>
      <c r="AD795" s="293"/>
      <c r="AG795" s="110">
        <f t="shared" si="104"/>
        <v>10</v>
      </c>
      <c r="AH795" s="110">
        <f t="shared" si="105"/>
        <v>10</v>
      </c>
      <c r="AI795" s="110">
        <f t="shared" si="106"/>
        <v>0</v>
      </c>
      <c r="AJ795" s="110">
        <f t="shared" si="107"/>
        <v>0</v>
      </c>
      <c r="AK795" s="110">
        <f t="shared" si="108"/>
        <v>0</v>
      </c>
      <c r="AL795" s="110">
        <f t="shared" si="109"/>
        <v>0</v>
      </c>
    </row>
    <row r="796" spans="1:38">
      <c r="A796" s="12"/>
      <c r="B796" s="12"/>
      <c r="C796" s="128" t="s">
        <v>131</v>
      </c>
      <c r="D796" s="294" t="str">
        <f t="shared" si="101"/>
        <v/>
      </c>
      <c r="E796" s="294"/>
      <c r="F796" s="294"/>
      <c r="G796" s="234" t="str">
        <f t="shared" si="102"/>
        <v/>
      </c>
      <c r="H796" s="234"/>
      <c r="I796" s="293"/>
      <c r="J796" s="293"/>
      <c r="K796" s="293"/>
      <c r="L796" s="293"/>
      <c r="M796" s="293"/>
      <c r="N796" s="293"/>
      <c r="O796" s="293"/>
      <c r="P796" s="293"/>
      <c r="Q796" s="293"/>
      <c r="R796" s="293"/>
      <c r="S796" s="234" t="str">
        <f t="shared" si="103"/>
        <v/>
      </c>
      <c r="T796" s="234"/>
      <c r="U796" s="293"/>
      <c r="V796" s="293"/>
      <c r="W796" s="293"/>
      <c r="X796" s="293"/>
      <c r="Y796" s="293"/>
      <c r="Z796" s="293"/>
      <c r="AA796" s="293"/>
      <c r="AB796" s="293"/>
      <c r="AC796" s="293"/>
      <c r="AD796" s="293"/>
      <c r="AG796" s="110">
        <f t="shared" si="104"/>
        <v>10</v>
      </c>
      <c r="AH796" s="110">
        <f t="shared" si="105"/>
        <v>10</v>
      </c>
      <c r="AI796" s="110">
        <f t="shared" si="106"/>
        <v>0</v>
      </c>
      <c r="AJ796" s="110">
        <f t="shared" si="107"/>
        <v>0</v>
      </c>
      <c r="AK796" s="110">
        <f t="shared" si="108"/>
        <v>0</v>
      </c>
      <c r="AL796" s="110">
        <f t="shared" si="109"/>
        <v>0</v>
      </c>
    </row>
    <row r="797" spans="1:38">
      <c r="A797" s="12"/>
      <c r="B797" s="12"/>
      <c r="C797" s="128" t="s">
        <v>132</v>
      </c>
      <c r="D797" s="294" t="str">
        <f t="shared" si="101"/>
        <v/>
      </c>
      <c r="E797" s="294"/>
      <c r="F797" s="294"/>
      <c r="G797" s="234" t="str">
        <f t="shared" si="102"/>
        <v/>
      </c>
      <c r="H797" s="234"/>
      <c r="I797" s="293"/>
      <c r="J797" s="293"/>
      <c r="K797" s="293"/>
      <c r="L797" s="293"/>
      <c r="M797" s="293"/>
      <c r="N797" s="293"/>
      <c r="O797" s="293"/>
      <c r="P797" s="293"/>
      <c r="Q797" s="293"/>
      <c r="R797" s="293"/>
      <c r="S797" s="234" t="str">
        <f t="shared" si="103"/>
        <v/>
      </c>
      <c r="T797" s="234"/>
      <c r="U797" s="293"/>
      <c r="V797" s="293"/>
      <c r="W797" s="293"/>
      <c r="X797" s="293"/>
      <c r="Y797" s="293"/>
      <c r="Z797" s="293"/>
      <c r="AA797" s="293"/>
      <c r="AB797" s="293"/>
      <c r="AC797" s="293"/>
      <c r="AD797" s="293"/>
      <c r="AG797" s="110">
        <f t="shared" si="104"/>
        <v>10</v>
      </c>
      <c r="AH797" s="110">
        <f t="shared" si="105"/>
        <v>10</v>
      </c>
      <c r="AI797" s="110">
        <f t="shared" si="106"/>
        <v>0</v>
      </c>
      <c r="AJ797" s="110">
        <f t="shared" si="107"/>
        <v>0</v>
      </c>
      <c r="AK797" s="110">
        <f t="shared" si="108"/>
        <v>0</v>
      </c>
      <c r="AL797" s="110">
        <f t="shared" si="109"/>
        <v>0</v>
      </c>
    </row>
    <row r="798" spans="1:38">
      <c r="A798" s="12"/>
      <c r="B798" s="12"/>
      <c r="C798" s="128" t="s">
        <v>133</v>
      </c>
      <c r="D798" s="294" t="str">
        <f t="shared" si="101"/>
        <v/>
      </c>
      <c r="E798" s="294"/>
      <c r="F798" s="294"/>
      <c r="G798" s="234" t="str">
        <f t="shared" si="102"/>
        <v/>
      </c>
      <c r="H798" s="234"/>
      <c r="I798" s="293"/>
      <c r="J798" s="293"/>
      <c r="K798" s="293"/>
      <c r="L798" s="293"/>
      <c r="M798" s="293"/>
      <c r="N798" s="293"/>
      <c r="O798" s="293"/>
      <c r="P798" s="293"/>
      <c r="Q798" s="293"/>
      <c r="R798" s="293"/>
      <c r="S798" s="234" t="str">
        <f t="shared" si="103"/>
        <v/>
      </c>
      <c r="T798" s="234"/>
      <c r="U798" s="293"/>
      <c r="V798" s="293"/>
      <c r="W798" s="293"/>
      <c r="X798" s="293"/>
      <c r="Y798" s="293"/>
      <c r="Z798" s="293"/>
      <c r="AA798" s="293"/>
      <c r="AB798" s="293"/>
      <c r="AC798" s="293"/>
      <c r="AD798" s="293"/>
      <c r="AG798" s="110">
        <f t="shared" si="104"/>
        <v>10</v>
      </c>
      <c r="AH798" s="110">
        <f t="shared" si="105"/>
        <v>10</v>
      </c>
      <c r="AI798" s="110">
        <f t="shared" si="106"/>
        <v>0</v>
      </c>
      <c r="AJ798" s="110">
        <f t="shared" si="107"/>
        <v>0</v>
      </c>
      <c r="AK798" s="110">
        <f t="shared" si="108"/>
        <v>0</v>
      </c>
      <c r="AL798" s="110">
        <f t="shared" si="109"/>
        <v>0</v>
      </c>
    </row>
    <row r="799" spans="1:38">
      <c r="A799" s="12"/>
      <c r="B799" s="12"/>
      <c r="C799" s="128" t="s">
        <v>134</v>
      </c>
      <c r="D799" s="294" t="str">
        <f t="shared" si="101"/>
        <v/>
      </c>
      <c r="E799" s="294"/>
      <c r="F799" s="294"/>
      <c r="G799" s="234" t="str">
        <f t="shared" si="102"/>
        <v/>
      </c>
      <c r="H799" s="234"/>
      <c r="I799" s="293"/>
      <c r="J799" s="293"/>
      <c r="K799" s="293"/>
      <c r="L799" s="293"/>
      <c r="M799" s="293"/>
      <c r="N799" s="293"/>
      <c r="O799" s="293"/>
      <c r="P799" s="293"/>
      <c r="Q799" s="293"/>
      <c r="R799" s="293"/>
      <c r="S799" s="234" t="str">
        <f t="shared" si="103"/>
        <v/>
      </c>
      <c r="T799" s="234"/>
      <c r="U799" s="293"/>
      <c r="V799" s="293"/>
      <c r="W799" s="293"/>
      <c r="X799" s="293"/>
      <c r="Y799" s="293"/>
      <c r="Z799" s="293"/>
      <c r="AA799" s="293"/>
      <c r="AB799" s="293"/>
      <c r="AC799" s="293"/>
      <c r="AD799" s="293"/>
      <c r="AG799" s="110">
        <f t="shared" si="104"/>
        <v>10</v>
      </c>
      <c r="AH799" s="110">
        <f t="shared" si="105"/>
        <v>10</v>
      </c>
      <c r="AI799" s="110">
        <f t="shared" si="106"/>
        <v>0</v>
      </c>
      <c r="AJ799" s="110">
        <f t="shared" si="107"/>
        <v>0</v>
      </c>
      <c r="AK799" s="110">
        <f t="shared" si="108"/>
        <v>0</v>
      </c>
      <c r="AL799" s="110">
        <f t="shared" si="109"/>
        <v>0</v>
      </c>
    </row>
    <row r="800" spans="1:38">
      <c r="A800" s="12"/>
      <c r="B800" s="12"/>
      <c r="C800" s="128" t="s">
        <v>135</v>
      </c>
      <c r="D800" s="294" t="str">
        <f t="shared" si="101"/>
        <v/>
      </c>
      <c r="E800" s="294"/>
      <c r="F800" s="294"/>
      <c r="G800" s="234" t="str">
        <f t="shared" si="102"/>
        <v/>
      </c>
      <c r="H800" s="234"/>
      <c r="I800" s="293"/>
      <c r="J800" s="293"/>
      <c r="K800" s="293"/>
      <c r="L800" s="293"/>
      <c r="M800" s="293"/>
      <c r="N800" s="293"/>
      <c r="O800" s="293"/>
      <c r="P800" s="293"/>
      <c r="Q800" s="293"/>
      <c r="R800" s="293"/>
      <c r="S800" s="234" t="str">
        <f t="shared" si="103"/>
        <v/>
      </c>
      <c r="T800" s="234"/>
      <c r="U800" s="293"/>
      <c r="V800" s="293"/>
      <c r="W800" s="293"/>
      <c r="X800" s="293"/>
      <c r="Y800" s="293"/>
      <c r="Z800" s="293"/>
      <c r="AA800" s="293"/>
      <c r="AB800" s="293"/>
      <c r="AC800" s="293"/>
      <c r="AD800" s="293"/>
      <c r="AG800" s="110">
        <f t="shared" si="104"/>
        <v>10</v>
      </c>
      <c r="AH800" s="110">
        <f t="shared" si="105"/>
        <v>10</v>
      </c>
      <c r="AI800" s="110">
        <f t="shared" si="106"/>
        <v>0</v>
      </c>
      <c r="AJ800" s="110">
        <f t="shared" si="107"/>
        <v>0</v>
      </c>
      <c r="AK800" s="110">
        <f t="shared" si="108"/>
        <v>0</v>
      </c>
      <c r="AL800" s="110">
        <f t="shared" si="109"/>
        <v>0</v>
      </c>
    </row>
    <row r="801" spans="1:38">
      <c r="A801" s="12"/>
      <c r="B801" s="12"/>
      <c r="C801" s="128" t="s">
        <v>136</v>
      </c>
      <c r="D801" s="294" t="str">
        <f t="shared" si="101"/>
        <v/>
      </c>
      <c r="E801" s="294"/>
      <c r="F801" s="294"/>
      <c r="G801" s="234" t="str">
        <f t="shared" si="102"/>
        <v/>
      </c>
      <c r="H801" s="234"/>
      <c r="I801" s="293"/>
      <c r="J801" s="293"/>
      <c r="K801" s="293"/>
      <c r="L801" s="293"/>
      <c r="M801" s="293"/>
      <c r="N801" s="293"/>
      <c r="O801" s="293"/>
      <c r="P801" s="293"/>
      <c r="Q801" s="293"/>
      <c r="R801" s="293"/>
      <c r="S801" s="234" t="str">
        <f t="shared" si="103"/>
        <v/>
      </c>
      <c r="T801" s="234"/>
      <c r="U801" s="293"/>
      <c r="V801" s="293"/>
      <c r="W801" s="293"/>
      <c r="X801" s="293"/>
      <c r="Y801" s="293"/>
      <c r="Z801" s="293"/>
      <c r="AA801" s="293"/>
      <c r="AB801" s="293"/>
      <c r="AC801" s="293"/>
      <c r="AD801" s="293"/>
      <c r="AG801" s="110">
        <f t="shared" si="104"/>
        <v>10</v>
      </c>
      <c r="AH801" s="110">
        <f t="shared" si="105"/>
        <v>10</v>
      </c>
      <c r="AI801" s="110">
        <f t="shared" si="106"/>
        <v>0</v>
      </c>
      <c r="AJ801" s="110">
        <f t="shared" si="107"/>
        <v>0</v>
      </c>
      <c r="AK801" s="110">
        <f t="shared" si="108"/>
        <v>0</v>
      </c>
      <c r="AL801" s="110">
        <f t="shared" si="109"/>
        <v>0</v>
      </c>
    </row>
    <row r="802" spans="1:38">
      <c r="A802" s="12"/>
      <c r="B802" s="12"/>
      <c r="C802" s="128" t="s">
        <v>137</v>
      </c>
      <c r="D802" s="294" t="str">
        <f t="shared" si="101"/>
        <v/>
      </c>
      <c r="E802" s="294"/>
      <c r="F802" s="294"/>
      <c r="G802" s="234" t="str">
        <f t="shared" si="102"/>
        <v/>
      </c>
      <c r="H802" s="234"/>
      <c r="I802" s="293"/>
      <c r="J802" s="293"/>
      <c r="K802" s="293"/>
      <c r="L802" s="293"/>
      <c r="M802" s="293"/>
      <c r="N802" s="293"/>
      <c r="O802" s="293"/>
      <c r="P802" s="293"/>
      <c r="Q802" s="293"/>
      <c r="R802" s="293"/>
      <c r="S802" s="234" t="str">
        <f t="shared" si="103"/>
        <v/>
      </c>
      <c r="T802" s="234"/>
      <c r="U802" s="293"/>
      <c r="V802" s="293"/>
      <c r="W802" s="293"/>
      <c r="X802" s="293"/>
      <c r="Y802" s="293"/>
      <c r="Z802" s="293"/>
      <c r="AA802" s="293"/>
      <c r="AB802" s="293"/>
      <c r="AC802" s="293"/>
      <c r="AD802" s="293"/>
      <c r="AG802" s="110">
        <f t="shared" si="104"/>
        <v>10</v>
      </c>
      <c r="AH802" s="110">
        <f t="shared" si="105"/>
        <v>10</v>
      </c>
      <c r="AI802" s="110">
        <f t="shared" si="106"/>
        <v>0</v>
      </c>
      <c r="AJ802" s="110">
        <f t="shared" si="107"/>
        <v>0</v>
      </c>
      <c r="AK802" s="110">
        <f t="shared" si="108"/>
        <v>0</v>
      </c>
      <c r="AL802" s="110">
        <f t="shared" si="109"/>
        <v>0</v>
      </c>
    </row>
    <row r="803" spans="1:38">
      <c r="A803" s="12"/>
      <c r="B803" s="12"/>
      <c r="C803" s="128" t="s">
        <v>138</v>
      </c>
      <c r="D803" s="294" t="str">
        <f t="shared" si="101"/>
        <v/>
      </c>
      <c r="E803" s="294"/>
      <c r="F803" s="294"/>
      <c r="G803" s="234" t="str">
        <f t="shared" si="102"/>
        <v/>
      </c>
      <c r="H803" s="234"/>
      <c r="I803" s="293"/>
      <c r="J803" s="293"/>
      <c r="K803" s="293"/>
      <c r="L803" s="293"/>
      <c r="M803" s="293"/>
      <c r="N803" s="293"/>
      <c r="O803" s="293"/>
      <c r="P803" s="293"/>
      <c r="Q803" s="293"/>
      <c r="R803" s="293"/>
      <c r="S803" s="234" t="str">
        <f t="shared" si="103"/>
        <v/>
      </c>
      <c r="T803" s="234"/>
      <c r="U803" s="293"/>
      <c r="V803" s="293"/>
      <c r="W803" s="293"/>
      <c r="X803" s="293"/>
      <c r="Y803" s="293"/>
      <c r="Z803" s="293"/>
      <c r="AA803" s="293"/>
      <c r="AB803" s="293"/>
      <c r="AC803" s="293"/>
      <c r="AD803" s="293"/>
      <c r="AG803" s="110">
        <f t="shared" si="104"/>
        <v>10</v>
      </c>
      <c r="AH803" s="110">
        <f t="shared" si="105"/>
        <v>10</v>
      </c>
      <c r="AI803" s="110">
        <f t="shared" si="106"/>
        <v>0</v>
      </c>
      <c r="AJ803" s="110">
        <f t="shared" si="107"/>
        <v>0</v>
      </c>
      <c r="AK803" s="110">
        <f t="shared" si="108"/>
        <v>0</v>
      </c>
      <c r="AL803" s="110">
        <f t="shared" si="109"/>
        <v>0</v>
      </c>
    </row>
    <row r="804" spans="1:38">
      <c r="A804" s="12"/>
      <c r="B804" s="12"/>
      <c r="C804" s="128" t="s">
        <v>139</v>
      </c>
      <c r="D804" s="294" t="str">
        <f t="shared" si="101"/>
        <v/>
      </c>
      <c r="E804" s="294"/>
      <c r="F804" s="294"/>
      <c r="G804" s="234" t="str">
        <f t="shared" si="102"/>
        <v/>
      </c>
      <c r="H804" s="234"/>
      <c r="I804" s="293"/>
      <c r="J804" s="293"/>
      <c r="K804" s="293"/>
      <c r="L804" s="293"/>
      <c r="M804" s="293"/>
      <c r="N804" s="293"/>
      <c r="O804" s="293"/>
      <c r="P804" s="293"/>
      <c r="Q804" s="293"/>
      <c r="R804" s="293"/>
      <c r="S804" s="234" t="str">
        <f t="shared" si="103"/>
        <v/>
      </c>
      <c r="T804" s="234"/>
      <c r="U804" s="293"/>
      <c r="V804" s="293"/>
      <c r="W804" s="293"/>
      <c r="X804" s="293"/>
      <c r="Y804" s="293"/>
      <c r="Z804" s="293"/>
      <c r="AA804" s="293"/>
      <c r="AB804" s="293"/>
      <c r="AC804" s="293"/>
      <c r="AD804" s="293"/>
      <c r="AG804" s="110">
        <f t="shared" si="104"/>
        <v>10</v>
      </c>
      <c r="AH804" s="110">
        <f t="shared" si="105"/>
        <v>10</v>
      </c>
      <c r="AI804" s="110">
        <f t="shared" si="106"/>
        <v>0</v>
      </c>
      <c r="AJ804" s="110">
        <f t="shared" si="107"/>
        <v>0</v>
      </c>
      <c r="AK804" s="110">
        <f t="shared" si="108"/>
        <v>0</v>
      </c>
      <c r="AL804" s="110">
        <f t="shared" si="109"/>
        <v>0</v>
      </c>
    </row>
    <row r="805" spans="1:38">
      <c r="A805" s="12"/>
      <c r="B805" s="12"/>
      <c r="C805" s="128" t="s">
        <v>140</v>
      </c>
      <c r="D805" s="294" t="str">
        <f t="shared" si="101"/>
        <v/>
      </c>
      <c r="E805" s="294"/>
      <c r="F805" s="294"/>
      <c r="G805" s="234" t="str">
        <f t="shared" si="102"/>
        <v/>
      </c>
      <c r="H805" s="234"/>
      <c r="I805" s="293"/>
      <c r="J805" s="293"/>
      <c r="K805" s="293"/>
      <c r="L805" s="293"/>
      <c r="M805" s="293"/>
      <c r="N805" s="293"/>
      <c r="O805" s="293"/>
      <c r="P805" s="293"/>
      <c r="Q805" s="293"/>
      <c r="R805" s="293"/>
      <c r="S805" s="234" t="str">
        <f t="shared" si="103"/>
        <v/>
      </c>
      <c r="T805" s="234"/>
      <c r="U805" s="293"/>
      <c r="V805" s="293"/>
      <c r="W805" s="293"/>
      <c r="X805" s="293"/>
      <c r="Y805" s="293"/>
      <c r="Z805" s="293"/>
      <c r="AA805" s="293"/>
      <c r="AB805" s="293"/>
      <c r="AC805" s="293"/>
      <c r="AD805" s="293"/>
      <c r="AG805" s="110">
        <f t="shared" si="104"/>
        <v>10</v>
      </c>
      <c r="AH805" s="110">
        <f t="shared" si="105"/>
        <v>10</v>
      </c>
      <c r="AI805" s="110">
        <f t="shared" si="106"/>
        <v>0</v>
      </c>
      <c r="AJ805" s="110">
        <f t="shared" si="107"/>
        <v>0</v>
      </c>
      <c r="AK805" s="110">
        <f t="shared" si="108"/>
        <v>0</v>
      </c>
      <c r="AL805" s="110">
        <f t="shared" si="109"/>
        <v>0</v>
      </c>
    </row>
    <row r="806" spans="1:38">
      <c r="A806" s="12"/>
      <c r="B806" s="12"/>
      <c r="C806" s="128" t="s">
        <v>141</v>
      </c>
      <c r="D806" s="294" t="str">
        <f t="shared" si="101"/>
        <v/>
      </c>
      <c r="E806" s="294"/>
      <c r="F806" s="294"/>
      <c r="G806" s="234" t="str">
        <f t="shared" si="102"/>
        <v/>
      </c>
      <c r="H806" s="234"/>
      <c r="I806" s="293"/>
      <c r="J806" s="293"/>
      <c r="K806" s="293"/>
      <c r="L806" s="293"/>
      <c r="M806" s="293"/>
      <c r="N806" s="293"/>
      <c r="O806" s="293"/>
      <c r="P806" s="293"/>
      <c r="Q806" s="293"/>
      <c r="R806" s="293"/>
      <c r="S806" s="234" t="str">
        <f t="shared" si="103"/>
        <v/>
      </c>
      <c r="T806" s="234"/>
      <c r="U806" s="293"/>
      <c r="V806" s="293"/>
      <c r="W806" s="293"/>
      <c r="X806" s="293"/>
      <c r="Y806" s="293"/>
      <c r="Z806" s="293"/>
      <c r="AA806" s="293"/>
      <c r="AB806" s="293"/>
      <c r="AC806" s="293"/>
      <c r="AD806" s="293"/>
      <c r="AG806" s="110">
        <f t="shared" si="104"/>
        <v>10</v>
      </c>
      <c r="AH806" s="110">
        <f t="shared" si="105"/>
        <v>10</v>
      </c>
      <c r="AI806" s="110">
        <f t="shared" si="106"/>
        <v>0</v>
      </c>
      <c r="AJ806" s="110">
        <f t="shared" si="107"/>
        <v>0</v>
      </c>
      <c r="AK806" s="110">
        <f t="shared" si="108"/>
        <v>0</v>
      </c>
      <c r="AL806" s="110">
        <f t="shared" si="109"/>
        <v>0</v>
      </c>
    </row>
    <row r="807" spans="1:38">
      <c r="A807" s="12"/>
      <c r="B807" s="12"/>
      <c r="C807" s="128" t="s">
        <v>142</v>
      </c>
      <c r="D807" s="294" t="str">
        <f t="shared" si="101"/>
        <v/>
      </c>
      <c r="E807" s="294"/>
      <c r="F807" s="294"/>
      <c r="G807" s="234" t="str">
        <f t="shared" si="102"/>
        <v/>
      </c>
      <c r="H807" s="234"/>
      <c r="I807" s="293"/>
      <c r="J807" s="293"/>
      <c r="K807" s="293"/>
      <c r="L807" s="293"/>
      <c r="M807" s="293"/>
      <c r="N807" s="293"/>
      <c r="O807" s="293"/>
      <c r="P807" s="293"/>
      <c r="Q807" s="293"/>
      <c r="R807" s="293"/>
      <c r="S807" s="234" t="str">
        <f t="shared" si="103"/>
        <v/>
      </c>
      <c r="T807" s="234"/>
      <c r="U807" s="293"/>
      <c r="V807" s="293"/>
      <c r="W807" s="293"/>
      <c r="X807" s="293"/>
      <c r="Y807" s="293"/>
      <c r="Z807" s="293"/>
      <c r="AA807" s="293"/>
      <c r="AB807" s="293"/>
      <c r="AC807" s="293"/>
      <c r="AD807" s="293"/>
      <c r="AG807" s="110">
        <f t="shared" si="104"/>
        <v>10</v>
      </c>
      <c r="AH807" s="110">
        <f t="shared" si="105"/>
        <v>10</v>
      </c>
      <c r="AI807" s="110">
        <f t="shared" si="106"/>
        <v>0</v>
      </c>
      <c r="AJ807" s="110">
        <f t="shared" si="107"/>
        <v>0</v>
      </c>
      <c r="AK807" s="110">
        <f t="shared" si="108"/>
        <v>0</v>
      </c>
      <c r="AL807" s="110">
        <f t="shared" si="109"/>
        <v>0</v>
      </c>
    </row>
    <row r="808" spans="1:38">
      <c r="A808" s="12"/>
      <c r="B808" s="12"/>
      <c r="C808" s="128" t="s">
        <v>143</v>
      </c>
      <c r="D808" s="294" t="str">
        <f t="shared" si="101"/>
        <v/>
      </c>
      <c r="E808" s="294"/>
      <c r="F808" s="294"/>
      <c r="G808" s="234" t="str">
        <f t="shared" si="102"/>
        <v/>
      </c>
      <c r="H808" s="234"/>
      <c r="I808" s="293"/>
      <c r="J808" s="293"/>
      <c r="K808" s="293"/>
      <c r="L808" s="293"/>
      <c r="M808" s="293"/>
      <c r="N808" s="293"/>
      <c r="O808" s="293"/>
      <c r="P808" s="293"/>
      <c r="Q808" s="293"/>
      <c r="R808" s="293"/>
      <c r="S808" s="234" t="str">
        <f t="shared" si="103"/>
        <v/>
      </c>
      <c r="T808" s="234"/>
      <c r="U808" s="293"/>
      <c r="V808" s="293"/>
      <c r="W808" s="293"/>
      <c r="X808" s="293"/>
      <c r="Y808" s="293"/>
      <c r="Z808" s="293"/>
      <c r="AA808" s="293"/>
      <c r="AB808" s="293"/>
      <c r="AC808" s="293"/>
      <c r="AD808" s="293"/>
      <c r="AG808" s="110">
        <f t="shared" si="104"/>
        <v>10</v>
      </c>
      <c r="AH808" s="110">
        <f t="shared" si="105"/>
        <v>10</v>
      </c>
      <c r="AI808" s="110">
        <f t="shared" si="106"/>
        <v>0</v>
      </c>
      <c r="AJ808" s="110">
        <f t="shared" si="107"/>
        <v>0</v>
      </c>
      <c r="AK808" s="110">
        <f t="shared" si="108"/>
        <v>0</v>
      </c>
      <c r="AL808" s="110">
        <f t="shared" si="109"/>
        <v>0</v>
      </c>
    </row>
    <row r="809" spans="1:38">
      <c r="A809" s="12"/>
      <c r="B809" s="12"/>
      <c r="C809" s="128" t="s">
        <v>144</v>
      </c>
      <c r="D809" s="294" t="str">
        <f t="shared" si="101"/>
        <v/>
      </c>
      <c r="E809" s="294"/>
      <c r="F809" s="294"/>
      <c r="G809" s="234" t="str">
        <f t="shared" si="102"/>
        <v/>
      </c>
      <c r="H809" s="234"/>
      <c r="I809" s="293"/>
      <c r="J809" s="293"/>
      <c r="K809" s="293"/>
      <c r="L809" s="293"/>
      <c r="M809" s="293"/>
      <c r="N809" s="293"/>
      <c r="O809" s="293"/>
      <c r="P809" s="293"/>
      <c r="Q809" s="293"/>
      <c r="R809" s="293"/>
      <c r="S809" s="234" t="str">
        <f t="shared" si="103"/>
        <v/>
      </c>
      <c r="T809" s="234"/>
      <c r="U809" s="293"/>
      <c r="V809" s="293"/>
      <c r="W809" s="293"/>
      <c r="X809" s="293"/>
      <c r="Y809" s="293"/>
      <c r="Z809" s="293"/>
      <c r="AA809" s="293"/>
      <c r="AB809" s="293"/>
      <c r="AC809" s="293"/>
      <c r="AD809" s="293"/>
      <c r="AG809" s="110">
        <f t="shared" si="104"/>
        <v>10</v>
      </c>
      <c r="AH809" s="110">
        <f t="shared" si="105"/>
        <v>10</v>
      </c>
      <c r="AI809" s="110">
        <f t="shared" si="106"/>
        <v>0</v>
      </c>
      <c r="AJ809" s="110">
        <f t="shared" si="107"/>
        <v>0</v>
      </c>
      <c r="AK809" s="110">
        <f t="shared" si="108"/>
        <v>0</v>
      </c>
      <c r="AL809" s="110">
        <f t="shared" si="109"/>
        <v>0</v>
      </c>
    </row>
    <row r="810" spans="1:38">
      <c r="A810" s="12"/>
      <c r="B810" s="12"/>
      <c r="C810" s="128" t="s">
        <v>145</v>
      </c>
      <c r="D810" s="294" t="str">
        <f t="shared" si="101"/>
        <v/>
      </c>
      <c r="E810" s="294"/>
      <c r="F810" s="294"/>
      <c r="G810" s="234" t="str">
        <f t="shared" si="102"/>
        <v/>
      </c>
      <c r="H810" s="234"/>
      <c r="I810" s="293"/>
      <c r="J810" s="293"/>
      <c r="K810" s="293"/>
      <c r="L810" s="293"/>
      <c r="M810" s="293"/>
      <c r="N810" s="293"/>
      <c r="O810" s="293"/>
      <c r="P810" s="293"/>
      <c r="Q810" s="293"/>
      <c r="R810" s="293"/>
      <c r="S810" s="234" t="str">
        <f t="shared" si="103"/>
        <v/>
      </c>
      <c r="T810" s="234"/>
      <c r="U810" s="293"/>
      <c r="V810" s="293"/>
      <c r="W810" s="293"/>
      <c r="X810" s="293"/>
      <c r="Y810" s="293"/>
      <c r="Z810" s="293"/>
      <c r="AA810" s="293"/>
      <c r="AB810" s="293"/>
      <c r="AC810" s="293"/>
      <c r="AD810" s="293"/>
      <c r="AG810" s="110">
        <f t="shared" si="104"/>
        <v>10</v>
      </c>
      <c r="AH810" s="110">
        <f t="shared" si="105"/>
        <v>10</v>
      </c>
      <c r="AI810" s="110">
        <f t="shared" si="106"/>
        <v>0</v>
      </c>
      <c r="AJ810" s="110">
        <f t="shared" si="107"/>
        <v>0</v>
      </c>
      <c r="AK810" s="110">
        <f t="shared" si="108"/>
        <v>0</v>
      </c>
      <c r="AL810" s="110">
        <f t="shared" si="109"/>
        <v>0</v>
      </c>
    </row>
    <row r="811" spans="1:38">
      <c r="A811" s="12"/>
      <c r="B811" s="12"/>
      <c r="C811" s="128" t="s">
        <v>146</v>
      </c>
      <c r="D811" s="294" t="str">
        <f t="shared" si="101"/>
        <v/>
      </c>
      <c r="E811" s="294"/>
      <c r="F811" s="294"/>
      <c r="G811" s="234" t="str">
        <f t="shared" si="102"/>
        <v/>
      </c>
      <c r="H811" s="234"/>
      <c r="I811" s="293"/>
      <c r="J811" s="293"/>
      <c r="K811" s="293"/>
      <c r="L811" s="293"/>
      <c r="M811" s="293"/>
      <c r="N811" s="293"/>
      <c r="O811" s="293"/>
      <c r="P811" s="293"/>
      <c r="Q811" s="293"/>
      <c r="R811" s="293"/>
      <c r="S811" s="234" t="str">
        <f t="shared" si="103"/>
        <v/>
      </c>
      <c r="T811" s="234"/>
      <c r="U811" s="293"/>
      <c r="V811" s="293"/>
      <c r="W811" s="293"/>
      <c r="X811" s="293"/>
      <c r="Y811" s="293"/>
      <c r="Z811" s="293"/>
      <c r="AA811" s="293"/>
      <c r="AB811" s="293"/>
      <c r="AC811" s="293"/>
      <c r="AD811" s="293"/>
      <c r="AG811" s="110">
        <f t="shared" si="104"/>
        <v>10</v>
      </c>
      <c r="AH811" s="110">
        <f t="shared" si="105"/>
        <v>10</v>
      </c>
      <c r="AI811" s="110">
        <f t="shared" si="106"/>
        <v>0</v>
      </c>
      <c r="AJ811" s="110">
        <f t="shared" si="107"/>
        <v>0</v>
      </c>
      <c r="AK811" s="110">
        <f t="shared" si="108"/>
        <v>0</v>
      </c>
      <c r="AL811" s="110">
        <f t="shared" si="109"/>
        <v>0</v>
      </c>
    </row>
    <row r="812" spans="1:38">
      <c r="A812" s="12"/>
      <c r="B812" s="12"/>
      <c r="C812" s="128" t="s">
        <v>147</v>
      </c>
      <c r="D812" s="294" t="str">
        <f t="shared" si="101"/>
        <v/>
      </c>
      <c r="E812" s="294"/>
      <c r="F812" s="294"/>
      <c r="G812" s="234" t="str">
        <f t="shared" si="102"/>
        <v/>
      </c>
      <c r="H812" s="234"/>
      <c r="I812" s="293"/>
      <c r="J812" s="293"/>
      <c r="K812" s="293"/>
      <c r="L812" s="293"/>
      <c r="M812" s="293"/>
      <c r="N812" s="293"/>
      <c r="O812" s="293"/>
      <c r="P812" s="293"/>
      <c r="Q812" s="293"/>
      <c r="R812" s="293"/>
      <c r="S812" s="234" t="str">
        <f t="shared" si="103"/>
        <v/>
      </c>
      <c r="T812" s="234"/>
      <c r="U812" s="293"/>
      <c r="V812" s="293"/>
      <c r="W812" s="293"/>
      <c r="X812" s="293"/>
      <c r="Y812" s="293"/>
      <c r="Z812" s="293"/>
      <c r="AA812" s="293"/>
      <c r="AB812" s="293"/>
      <c r="AC812" s="293"/>
      <c r="AD812" s="293"/>
      <c r="AG812" s="110">
        <f t="shared" si="104"/>
        <v>10</v>
      </c>
      <c r="AH812" s="110">
        <f t="shared" si="105"/>
        <v>10</v>
      </c>
      <c r="AI812" s="110">
        <f t="shared" si="106"/>
        <v>0</v>
      </c>
      <c r="AJ812" s="110">
        <f t="shared" si="107"/>
        <v>0</v>
      </c>
      <c r="AK812" s="110">
        <f t="shared" si="108"/>
        <v>0</v>
      </c>
      <c r="AL812" s="110">
        <f t="shared" si="109"/>
        <v>0</v>
      </c>
    </row>
    <row r="813" spans="1:38">
      <c r="A813" s="12"/>
      <c r="B813" s="12"/>
      <c r="C813" s="128" t="s">
        <v>148</v>
      </c>
      <c r="D813" s="294" t="str">
        <f t="shared" si="101"/>
        <v/>
      </c>
      <c r="E813" s="294"/>
      <c r="F813" s="294"/>
      <c r="G813" s="234" t="str">
        <f t="shared" si="102"/>
        <v/>
      </c>
      <c r="H813" s="234"/>
      <c r="I813" s="293"/>
      <c r="J813" s="293"/>
      <c r="K813" s="293"/>
      <c r="L813" s="293"/>
      <c r="M813" s="293"/>
      <c r="N813" s="293"/>
      <c r="O813" s="293"/>
      <c r="P813" s="293"/>
      <c r="Q813" s="293"/>
      <c r="R813" s="293"/>
      <c r="S813" s="234" t="str">
        <f t="shared" si="103"/>
        <v/>
      </c>
      <c r="T813" s="234"/>
      <c r="U813" s="293"/>
      <c r="V813" s="293"/>
      <c r="W813" s="293"/>
      <c r="X813" s="293"/>
      <c r="Y813" s="293"/>
      <c r="Z813" s="293"/>
      <c r="AA813" s="293"/>
      <c r="AB813" s="293"/>
      <c r="AC813" s="293"/>
      <c r="AD813" s="293"/>
      <c r="AG813" s="110">
        <f t="shared" si="104"/>
        <v>10</v>
      </c>
      <c r="AH813" s="110">
        <f t="shared" si="105"/>
        <v>10</v>
      </c>
      <c r="AI813" s="110">
        <f t="shared" si="106"/>
        <v>0</v>
      </c>
      <c r="AJ813" s="110">
        <f t="shared" si="107"/>
        <v>0</v>
      </c>
      <c r="AK813" s="110">
        <f t="shared" si="108"/>
        <v>0</v>
      </c>
      <c r="AL813" s="110">
        <f t="shared" si="109"/>
        <v>0</v>
      </c>
    </row>
    <row r="814" spans="1:38">
      <c r="A814" s="12"/>
      <c r="B814" s="12"/>
      <c r="C814" s="128" t="s">
        <v>149</v>
      </c>
      <c r="D814" s="294" t="str">
        <f t="shared" si="101"/>
        <v/>
      </c>
      <c r="E814" s="294"/>
      <c r="F814" s="294"/>
      <c r="G814" s="234" t="str">
        <f t="shared" si="102"/>
        <v/>
      </c>
      <c r="H814" s="234"/>
      <c r="I814" s="293"/>
      <c r="J814" s="293"/>
      <c r="K814" s="293"/>
      <c r="L814" s="293"/>
      <c r="M814" s="293"/>
      <c r="N814" s="293"/>
      <c r="O814" s="293"/>
      <c r="P814" s="293"/>
      <c r="Q814" s="293"/>
      <c r="R814" s="293"/>
      <c r="S814" s="234" t="str">
        <f t="shared" si="103"/>
        <v/>
      </c>
      <c r="T814" s="234"/>
      <c r="U814" s="293"/>
      <c r="V814" s="293"/>
      <c r="W814" s="293"/>
      <c r="X814" s="293"/>
      <c r="Y814" s="293"/>
      <c r="Z814" s="293"/>
      <c r="AA814" s="293"/>
      <c r="AB814" s="293"/>
      <c r="AC814" s="293"/>
      <c r="AD814" s="293"/>
      <c r="AG814" s="110">
        <f t="shared" si="104"/>
        <v>10</v>
      </c>
      <c r="AH814" s="110">
        <f t="shared" si="105"/>
        <v>10</v>
      </c>
      <c r="AI814" s="110">
        <f t="shared" si="106"/>
        <v>0</v>
      </c>
      <c r="AJ814" s="110">
        <f t="shared" si="107"/>
        <v>0</v>
      </c>
      <c r="AK814" s="110">
        <f t="shared" si="108"/>
        <v>0</v>
      </c>
      <c r="AL814" s="110">
        <f t="shared" si="109"/>
        <v>0</v>
      </c>
    </row>
    <row r="815" spans="1:38">
      <c r="A815" s="12"/>
      <c r="B815" s="12"/>
      <c r="C815" s="128" t="s">
        <v>150</v>
      </c>
      <c r="D815" s="294" t="str">
        <f t="shared" si="101"/>
        <v/>
      </c>
      <c r="E815" s="294"/>
      <c r="F815" s="294"/>
      <c r="G815" s="234" t="str">
        <f t="shared" si="102"/>
        <v/>
      </c>
      <c r="H815" s="234"/>
      <c r="I815" s="293"/>
      <c r="J815" s="293"/>
      <c r="K815" s="293"/>
      <c r="L815" s="293"/>
      <c r="M815" s="293"/>
      <c r="N815" s="293"/>
      <c r="O815" s="293"/>
      <c r="P815" s="293"/>
      <c r="Q815" s="293"/>
      <c r="R815" s="293"/>
      <c r="S815" s="234" t="str">
        <f t="shared" si="103"/>
        <v/>
      </c>
      <c r="T815" s="234"/>
      <c r="U815" s="293"/>
      <c r="V815" s="293"/>
      <c r="W815" s="293"/>
      <c r="X815" s="293"/>
      <c r="Y815" s="293"/>
      <c r="Z815" s="293"/>
      <c r="AA815" s="293"/>
      <c r="AB815" s="293"/>
      <c r="AC815" s="293"/>
      <c r="AD815" s="293"/>
      <c r="AG815" s="110">
        <f t="shared" si="104"/>
        <v>10</v>
      </c>
      <c r="AH815" s="110">
        <f t="shared" si="105"/>
        <v>10</v>
      </c>
      <c r="AI815" s="110">
        <f t="shared" si="106"/>
        <v>0</v>
      </c>
      <c r="AJ815" s="110">
        <f t="shared" si="107"/>
        <v>0</v>
      </c>
      <c r="AK815" s="110">
        <f t="shared" si="108"/>
        <v>0</v>
      </c>
      <c r="AL815" s="110">
        <f t="shared" si="109"/>
        <v>0</v>
      </c>
    </row>
    <row r="816" spans="1:38">
      <c r="A816" s="12"/>
      <c r="B816" s="12"/>
      <c r="C816" s="128" t="s">
        <v>151</v>
      </c>
      <c r="D816" s="294" t="str">
        <f t="shared" si="101"/>
        <v/>
      </c>
      <c r="E816" s="294"/>
      <c r="F816" s="294"/>
      <c r="G816" s="234" t="str">
        <f t="shared" si="102"/>
        <v/>
      </c>
      <c r="H816" s="234"/>
      <c r="I816" s="293"/>
      <c r="J816" s="293"/>
      <c r="K816" s="293"/>
      <c r="L816" s="293"/>
      <c r="M816" s="293"/>
      <c r="N816" s="293"/>
      <c r="O816" s="293"/>
      <c r="P816" s="293"/>
      <c r="Q816" s="293"/>
      <c r="R816" s="293"/>
      <c r="S816" s="234" t="str">
        <f t="shared" si="103"/>
        <v/>
      </c>
      <c r="T816" s="234"/>
      <c r="U816" s="293"/>
      <c r="V816" s="293"/>
      <c r="W816" s="293"/>
      <c r="X816" s="293"/>
      <c r="Y816" s="293"/>
      <c r="Z816" s="293"/>
      <c r="AA816" s="293"/>
      <c r="AB816" s="293"/>
      <c r="AC816" s="293"/>
      <c r="AD816" s="293"/>
      <c r="AG816" s="110">
        <f t="shared" si="104"/>
        <v>10</v>
      </c>
      <c r="AH816" s="110">
        <f t="shared" si="105"/>
        <v>10</v>
      </c>
      <c r="AI816" s="110">
        <f t="shared" si="106"/>
        <v>0</v>
      </c>
      <c r="AJ816" s="110">
        <f t="shared" si="107"/>
        <v>0</v>
      </c>
      <c r="AK816" s="110">
        <f t="shared" si="108"/>
        <v>0</v>
      </c>
      <c r="AL816" s="110">
        <f t="shared" si="109"/>
        <v>0</v>
      </c>
    </row>
    <row r="817" spans="1:38">
      <c r="A817" s="12"/>
      <c r="B817" s="12"/>
      <c r="C817" s="128" t="s">
        <v>152</v>
      </c>
      <c r="D817" s="294" t="str">
        <f t="shared" si="101"/>
        <v/>
      </c>
      <c r="E817" s="294"/>
      <c r="F817" s="294"/>
      <c r="G817" s="234" t="str">
        <f t="shared" si="102"/>
        <v/>
      </c>
      <c r="H817" s="234"/>
      <c r="I817" s="293"/>
      <c r="J817" s="293"/>
      <c r="K817" s="293"/>
      <c r="L817" s="293"/>
      <c r="M817" s="293"/>
      <c r="N817" s="293"/>
      <c r="O817" s="293"/>
      <c r="P817" s="293"/>
      <c r="Q817" s="293"/>
      <c r="R817" s="293"/>
      <c r="S817" s="234" t="str">
        <f t="shared" si="103"/>
        <v/>
      </c>
      <c r="T817" s="234"/>
      <c r="U817" s="293"/>
      <c r="V817" s="293"/>
      <c r="W817" s="293"/>
      <c r="X817" s="293"/>
      <c r="Y817" s="293"/>
      <c r="Z817" s="293"/>
      <c r="AA817" s="293"/>
      <c r="AB817" s="293"/>
      <c r="AC817" s="293"/>
      <c r="AD817" s="293"/>
      <c r="AG817" s="110">
        <f t="shared" si="104"/>
        <v>10</v>
      </c>
      <c r="AH817" s="110">
        <f t="shared" si="105"/>
        <v>10</v>
      </c>
      <c r="AI817" s="110">
        <f t="shared" si="106"/>
        <v>0</v>
      </c>
      <c r="AJ817" s="110">
        <f t="shared" si="107"/>
        <v>0</v>
      </c>
      <c r="AK817" s="110">
        <f t="shared" si="108"/>
        <v>0</v>
      </c>
      <c r="AL817" s="110">
        <f t="shared" si="109"/>
        <v>0</v>
      </c>
    </row>
    <row r="818" spans="1:38">
      <c r="A818" s="12"/>
      <c r="B818" s="12"/>
      <c r="C818" s="128" t="s">
        <v>153</v>
      </c>
      <c r="D818" s="294" t="str">
        <f t="shared" si="101"/>
        <v/>
      </c>
      <c r="E818" s="294"/>
      <c r="F818" s="294"/>
      <c r="G818" s="234" t="str">
        <f t="shared" si="102"/>
        <v/>
      </c>
      <c r="H818" s="234"/>
      <c r="I818" s="293"/>
      <c r="J818" s="293"/>
      <c r="K818" s="293"/>
      <c r="L818" s="293"/>
      <c r="M818" s="293"/>
      <c r="N818" s="293"/>
      <c r="O818" s="293"/>
      <c r="P818" s="293"/>
      <c r="Q818" s="293"/>
      <c r="R818" s="293"/>
      <c r="S818" s="234" t="str">
        <f t="shared" si="103"/>
        <v/>
      </c>
      <c r="T818" s="234"/>
      <c r="U818" s="293"/>
      <c r="V818" s="293"/>
      <c r="W818" s="293"/>
      <c r="X818" s="293"/>
      <c r="Y818" s="293"/>
      <c r="Z818" s="293"/>
      <c r="AA818" s="293"/>
      <c r="AB818" s="293"/>
      <c r="AC818" s="293"/>
      <c r="AD818" s="293"/>
      <c r="AG818" s="110">
        <f t="shared" si="104"/>
        <v>10</v>
      </c>
      <c r="AH818" s="110">
        <f t="shared" si="105"/>
        <v>10</v>
      </c>
      <c r="AI818" s="110">
        <f t="shared" si="106"/>
        <v>0</v>
      </c>
      <c r="AJ818" s="110">
        <f t="shared" si="107"/>
        <v>0</v>
      </c>
      <c r="AK818" s="110">
        <f t="shared" si="108"/>
        <v>0</v>
      </c>
      <c r="AL818" s="110">
        <f t="shared" si="109"/>
        <v>0</v>
      </c>
    </row>
    <row r="819" spans="1:38">
      <c r="A819" s="12"/>
      <c r="B819" s="12"/>
      <c r="C819" s="128" t="s">
        <v>154</v>
      </c>
      <c r="D819" s="294" t="str">
        <f t="shared" si="101"/>
        <v/>
      </c>
      <c r="E819" s="294"/>
      <c r="F819" s="294"/>
      <c r="G819" s="234" t="str">
        <f t="shared" si="102"/>
        <v/>
      </c>
      <c r="H819" s="234"/>
      <c r="I819" s="293"/>
      <c r="J819" s="293"/>
      <c r="K819" s="293"/>
      <c r="L819" s="293"/>
      <c r="M819" s="293"/>
      <c r="N819" s="293"/>
      <c r="O819" s="293"/>
      <c r="P819" s="293"/>
      <c r="Q819" s="293"/>
      <c r="R819" s="293"/>
      <c r="S819" s="234" t="str">
        <f t="shared" si="103"/>
        <v/>
      </c>
      <c r="T819" s="234"/>
      <c r="U819" s="293"/>
      <c r="V819" s="293"/>
      <c r="W819" s="293"/>
      <c r="X819" s="293"/>
      <c r="Y819" s="293"/>
      <c r="Z819" s="293"/>
      <c r="AA819" s="293"/>
      <c r="AB819" s="293"/>
      <c r="AC819" s="293"/>
      <c r="AD819" s="293"/>
      <c r="AG819" s="110">
        <f t="shared" si="104"/>
        <v>10</v>
      </c>
      <c r="AH819" s="110">
        <f t="shared" si="105"/>
        <v>10</v>
      </c>
      <c r="AI819" s="110">
        <f t="shared" si="106"/>
        <v>0</v>
      </c>
      <c r="AJ819" s="110">
        <f t="shared" si="107"/>
        <v>0</v>
      </c>
      <c r="AK819" s="110">
        <f t="shared" si="108"/>
        <v>0</v>
      </c>
      <c r="AL819" s="110">
        <f t="shared" si="109"/>
        <v>0</v>
      </c>
    </row>
    <row r="820" spans="1:38">
      <c r="A820" s="12"/>
      <c r="B820" s="12"/>
      <c r="C820" s="128" t="s">
        <v>155</v>
      </c>
      <c r="D820" s="294" t="str">
        <f t="shared" si="101"/>
        <v/>
      </c>
      <c r="E820" s="294"/>
      <c r="F820" s="294"/>
      <c r="G820" s="234" t="str">
        <f t="shared" si="102"/>
        <v/>
      </c>
      <c r="H820" s="234"/>
      <c r="I820" s="293"/>
      <c r="J820" s="293"/>
      <c r="K820" s="293"/>
      <c r="L820" s="293"/>
      <c r="M820" s="293"/>
      <c r="N820" s="293"/>
      <c r="O820" s="293"/>
      <c r="P820" s="293"/>
      <c r="Q820" s="293"/>
      <c r="R820" s="293"/>
      <c r="S820" s="234" t="str">
        <f t="shared" si="103"/>
        <v/>
      </c>
      <c r="T820" s="234"/>
      <c r="U820" s="293"/>
      <c r="V820" s="293"/>
      <c r="W820" s="293"/>
      <c r="X820" s="293"/>
      <c r="Y820" s="293"/>
      <c r="Z820" s="293"/>
      <c r="AA820" s="293"/>
      <c r="AB820" s="293"/>
      <c r="AC820" s="293"/>
      <c r="AD820" s="293"/>
      <c r="AG820" s="110">
        <f t="shared" si="104"/>
        <v>10</v>
      </c>
      <c r="AH820" s="110">
        <f t="shared" si="105"/>
        <v>10</v>
      </c>
      <c r="AI820" s="110">
        <f t="shared" si="106"/>
        <v>0</v>
      </c>
      <c r="AJ820" s="110">
        <f t="shared" si="107"/>
        <v>0</v>
      </c>
      <c r="AK820" s="110">
        <f t="shared" si="108"/>
        <v>0</v>
      </c>
      <c r="AL820" s="110">
        <f t="shared" si="109"/>
        <v>0</v>
      </c>
    </row>
    <row r="821" spans="1:38">
      <c r="A821" s="12"/>
      <c r="B821" s="12"/>
      <c r="C821" s="128" t="s">
        <v>156</v>
      </c>
      <c r="D821" s="294" t="str">
        <f t="shared" si="101"/>
        <v/>
      </c>
      <c r="E821" s="294"/>
      <c r="F821" s="294"/>
      <c r="G821" s="234" t="str">
        <f t="shared" si="102"/>
        <v/>
      </c>
      <c r="H821" s="234"/>
      <c r="I821" s="293"/>
      <c r="J821" s="293"/>
      <c r="K821" s="293"/>
      <c r="L821" s="293"/>
      <c r="M821" s="293"/>
      <c r="N821" s="293"/>
      <c r="O821" s="293"/>
      <c r="P821" s="293"/>
      <c r="Q821" s="293"/>
      <c r="R821" s="293"/>
      <c r="S821" s="234" t="str">
        <f t="shared" si="103"/>
        <v/>
      </c>
      <c r="T821" s="234"/>
      <c r="U821" s="293"/>
      <c r="V821" s="293"/>
      <c r="W821" s="293"/>
      <c r="X821" s="293"/>
      <c r="Y821" s="293"/>
      <c r="Z821" s="293"/>
      <c r="AA821" s="293"/>
      <c r="AB821" s="293"/>
      <c r="AC821" s="293"/>
      <c r="AD821" s="293"/>
      <c r="AG821" s="110">
        <f t="shared" si="104"/>
        <v>10</v>
      </c>
      <c r="AH821" s="110">
        <f t="shared" si="105"/>
        <v>10</v>
      </c>
      <c r="AI821" s="110">
        <f t="shared" si="106"/>
        <v>0</v>
      </c>
      <c r="AJ821" s="110">
        <f t="shared" si="107"/>
        <v>0</v>
      </c>
      <c r="AK821" s="110">
        <f t="shared" si="108"/>
        <v>0</v>
      </c>
      <c r="AL821" s="110">
        <f t="shared" si="109"/>
        <v>0</v>
      </c>
    </row>
    <row r="822" spans="1:38">
      <c r="A822" s="12"/>
      <c r="B822" s="12"/>
      <c r="C822" s="128" t="s">
        <v>157</v>
      </c>
      <c r="D822" s="294" t="str">
        <f t="shared" si="101"/>
        <v/>
      </c>
      <c r="E822" s="294"/>
      <c r="F822" s="294"/>
      <c r="G822" s="234" t="str">
        <f t="shared" si="102"/>
        <v/>
      </c>
      <c r="H822" s="234"/>
      <c r="I822" s="293"/>
      <c r="J822" s="293"/>
      <c r="K822" s="293"/>
      <c r="L822" s="293"/>
      <c r="M822" s="293"/>
      <c r="N822" s="293"/>
      <c r="O822" s="293"/>
      <c r="P822" s="293"/>
      <c r="Q822" s="293"/>
      <c r="R822" s="293"/>
      <c r="S822" s="234" t="str">
        <f t="shared" si="103"/>
        <v/>
      </c>
      <c r="T822" s="234"/>
      <c r="U822" s="293"/>
      <c r="V822" s="293"/>
      <c r="W822" s="293"/>
      <c r="X822" s="293"/>
      <c r="Y822" s="293"/>
      <c r="Z822" s="293"/>
      <c r="AA822" s="293"/>
      <c r="AB822" s="293"/>
      <c r="AC822" s="293"/>
      <c r="AD822" s="293"/>
      <c r="AG822" s="110">
        <f t="shared" si="104"/>
        <v>10</v>
      </c>
      <c r="AH822" s="110">
        <f t="shared" si="105"/>
        <v>10</v>
      </c>
      <c r="AI822" s="110">
        <f t="shared" si="106"/>
        <v>0</v>
      </c>
      <c r="AJ822" s="110">
        <f t="shared" si="107"/>
        <v>0</v>
      </c>
      <c r="AK822" s="110">
        <f t="shared" si="108"/>
        <v>0</v>
      </c>
      <c r="AL822" s="110">
        <f t="shared" si="109"/>
        <v>0</v>
      </c>
    </row>
    <row r="823" spans="1:38">
      <c r="A823" s="12"/>
      <c r="B823" s="12"/>
      <c r="C823" s="128" t="s">
        <v>158</v>
      </c>
      <c r="D823" s="294" t="str">
        <f t="shared" si="101"/>
        <v/>
      </c>
      <c r="E823" s="294"/>
      <c r="F823" s="294"/>
      <c r="G823" s="234" t="str">
        <f t="shared" si="102"/>
        <v/>
      </c>
      <c r="H823" s="234"/>
      <c r="I823" s="293"/>
      <c r="J823" s="293"/>
      <c r="K823" s="293"/>
      <c r="L823" s="293"/>
      <c r="M823" s="293"/>
      <c r="N823" s="293"/>
      <c r="O823" s="293"/>
      <c r="P823" s="293"/>
      <c r="Q823" s="293"/>
      <c r="R823" s="293"/>
      <c r="S823" s="234" t="str">
        <f t="shared" si="103"/>
        <v/>
      </c>
      <c r="T823" s="234"/>
      <c r="U823" s="293"/>
      <c r="V823" s="293"/>
      <c r="W823" s="293"/>
      <c r="X823" s="293"/>
      <c r="Y823" s="293"/>
      <c r="Z823" s="293"/>
      <c r="AA823" s="293"/>
      <c r="AB823" s="293"/>
      <c r="AC823" s="293"/>
      <c r="AD823" s="293"/>
      <c r="AG823" s="110">
        <f t="shared" si="104"/>
        <v>10</v>
      </c>
      <c r="AH823" s="110">
        <f t="shared" si="105"/>
        <v>10</v>
      </c>
      <c r="AI823" s="110">
        <f t="shared" si="106"/>
        <v>0</v>
      </c>
      <c r="AJ823" s="110">
        <f t="shared" si="107"/>
        <v>0</v>
      </c>
      <c r="AK823" s="110">
        <f t="shared" si="108"/>
        <v>0</v>
      </c>
      <c r="AL823" s="110">
        <f t="shared" si="109"/>
        <v>0</v>
      </c>
    </row>
    <row r="824" spans="1:38">
      <c r="A824" s="12"/>
      <c r="B824" s="12"/>
      <c r="C824" s="121" t="s">
        <v>159</v>
      </c>
      <c r="D824" s="294" t="str">
        <f t="shared" si="101"/>
        <v/>
      </c>
      <c r="E824" s="294"/>
      <c r="F824" s="294"/>
      <c r="G824" s="234" t="str">
        <f t="shared" si="102"/>
        <v/>
      </c>
      <c r="H824" s="234"/>
      <c r="I824" s="293"/>
      <c r="J824" s="293"/>
      <c r="K824" s="293"/>
      <c r="L824" s="293"/>
      <c r="M824" s="293"/>
      <c r="N824" s="293"/>
      <c r="O824" s="293"/>
      <c r="P824" s="293"/>
      <c r="Q824" s="293"/>
      <c r="R824" s="293"/>
      <c r="S824" s="234" t="str">
        <f t="shared" si="103"/>
        <v/>
      </c>
      <c r="T824" s="234"/>
      <c r="U824" s="293"/>
      <c r="V824" s="293"/>
      <c r="W824" s="293"/>
      <c r="X824" s="293"/>
      <c r="Y824" s="293"/>
      <c r="Z824" s="293"/>
      <c r="AA824" s="293"/>
      <c r="AB824" s="293"/>
      <c r="AC824" s="293"/>
      <c r="AD824" s="293"/>
      <c r="AG824" s="110">
        <f t="shared" si="104"/>
        <v>10</v>
      </c>
      <c r="AH824" s="110">
        <f t="shared" si="105"/>
        <v>10</v>
      </c>
      <c r="AI824" s="110">
        <f t="shared" si="106"/>
        <v>0</v>
      </c>
      <c r="AJ824" s="110">
        <f t="shared" si="107"/>
        <v>0</v>
      </c>
      <c r="AK824" s="110">
        <f t="shared" si="108"/>
        <v>0</v>
      </c>
      <c r="AL824" s="110">
        <f t="shared" si="109"/>
        <v>0</v>
      </c>
    </row>
    <row r="825" spans="1:38">
      <c r="A825" s="12"/>
      <c r="B825" s="12"/>
      <c r="C825" s="121" t="s">
        <v>160</v>
      </c>
      <c r="D825" s="294" t="str">
        <f t="shared" si="101"/>
        <v/>
      </c>
      <c r="E825" s="294"/>
      <c r="F825" s="294"/>
      <c r="G825" s="234" t="str">
        <f t="shared" si="102"/>
        <v/>
      </c>
      <c r="H825" s="234"/>
      <c r="I825" s="293"/>
      <c r="J825" s="293"/>
      <c r="K825" s="293"/>
      <c r="L825" s="293"/>
      <c r="M825" s="293"/>
      <c r="N825" s="293"/>
      <c r="O825" s="293"/>
      <c r="P825" s="293"/>
      <c r="Q825" s="293"/>
      <c r="R825" s="293"/>
      <c r="S825" s="234" t="str">
        <f t="shared" si="103"/>
        <v/>
      </c>
      <c r="T825" s="234"/>
      <c r="U825" s="293"/>
      <c r="V825" s="293"/>
      <c r="W825" s="293"/>
      <c r="X825" s="293"/>
      <c r="Y825" s="293"/>
      <c r="Z825" s="293"/>
      <c r="AA825" s="293"/>
      <c r="AB825" s="293"/>
      <c r="AC825" s="293"/>
      <c r="AD825" s="293"/>
      <c r="AG825" s="110">
        <f t="shared" si="104"/>
        <v>10</v>
      </c>
      <c r="AH825" s="110">
        <f t="shared" si="105"/>
        <v>10</v>
      </c>
      <c r="AI825" s="110">
        <f t="shared" si="106"/>
        <v>0</v>
      </c>
      <c r="AJ825" s="110">
        <f t="shared" si="107"/>
        <v>0</v>
      </c>
      <c r="AK825" s="110">
        <f t="shared" si="108"/>
        <v>0</v>
      </c>
      <c r="AL825" s="110">
        <f t="shared" si="109"/>
        <v>0</v>
      </c>
    </row>
    <row r="826" spans="1:38">
      <c r="A826" s="12"/>
      <c r="B826" s="12"/>
      <c r="C826" s="121" t="s">
        <v>161</v>
      </c>
      <c r="D826" s="294" t="str">
        <f t="shared" si="101"/>
        <v/>
      </c>
      <c r="E826" s="294"/>
      <c r="F826" s="294"/>
      <c r="G826" s="234" t="str">
        <f t="shared" si="102"/>
        <v/>
      </c>
      <c r="H826" s="234"/>
      <c r="I826" s="293"/>
      <c r="J826" s="293"/>
      <c r="K826" s="293"/>
      <c r="L826" s="293"/>
      <c r="M826" s="293"/>
      <c r="N826" s="293"/>
      <c r="O826" s="293"/>
      <c r="P826" s="293"/>
      <c r="Q826" s="293"/>
      <c r="R826" s="293"/>
      <c r="S826" s="234" t="str">
        <f t="shared" si="103"/>
        <v/>
      </c>
      <c r="T826" s="234"/>
      <c r="U826" s="293"/>
      <c r="V826" s="293"/>
      <c r="W826" s="293"/>
      <c r="X826" s="293"/>
      <c r="Y826" s="293"/>
      <c r="Z826" s="293"/>
      <c r="AA826" s="293"/>
      <c r="AB826" s="293"/>
      <c r="AC826" s="293"/>
      <c r="AD826" s="293"/>
      <c r="AG826" s="110">
        <f t="shared" si="104"/>
        <v>10</v>
      </c>
      <c r="AH826" s="110">
        <f t="shared" si="105"/>
        <v>10</v>
      </c>
      <c r="AI826" s="110">
        <f t="shared" si="106"/>
        <v>0</v>
      </c>
      <c r="AJ826" s="110">
        <f t="shared" si="107"/>
        <v>0</v>
      </c>
      <c r="AK826" s="110">
        <f t="shared" si="108"/>
        <v>0</v>
      </c>
      <c r="AL826" s="110">
        <f t="shared" si="109"/>
        <v>0</v>
      </c>
    </row>
    <row r="827" spans="1:38">
      <c r="A827" s="12"/>
      <c r="B827" s="12"/>
      <c r="C827" s="121" t="s">
        <v>162</v>
      </c>
      <c r="D827" s="294" t="str">
        <f t="shared" si="101"/>
        <v/>
      </c>
      <c r="E827" s="294"/>
      <c r="F827" s="294"/>
      <c r="G827" s="234" t="str">
        <f t="shared" si="102"/>
        <v/>
      </c>
      <c r="H827" s="234"/>
      <c r="I827" s="293"/>
      <c r="J827" s="293"/>
      <c r="K827" s="293"/>
      <c r="L827" s="293"/>
      <c r="M827" s="293"/>
      <c r="N827" s="293"/>
      <c r="O827" s="293"/>
      <c r="P827" s="293"/>
      <c r="Q827" s="293"/>
      <c r="R827" s="293"/>
      <c r="S827" s="234" t="str">
        <f t="shared" si="103"/>
        <v/>
      </c>
      <c r="T827" s="234"/>
      <c r="U827" s="293"/>
      <c r="V827" s="293"/>
      <c r="W827" s="293"/>
      <c r="X827" s="293"/>
      <c r="Y827" s="293"/>
      <c r="Z827" s="293"/>
      <c r="AA827" s="293"/>
      <c r="AB827" s="293"/>
      <c r="AC827" s="293"/>
      <c r="AD827" s="293"/>
      <c r="AG827" s="110">
        <f t="shared" si="104"/>
        <v>10</v>
      </c>
      <c r="AH827" s="110">
        <f t="shared" si="105"/>
        <v>10</v>
      </c>
      <c r="AI827" s="110">
        <f t="shared" si="106"/>
        <v>0</v>
      </c>
      <c r="AJ827" s="110">
        <f t="shared" si="107"/>
        <v>0</v>
      </c>
      <c r="AK827" s="110">
        <f t="shared" si="108"/>
        <v>0</v>
      </c>
      <c r="AL827" s="110">
        <f t="shared" si="109"/>
        <v>0</v>
      </c>
    </row>
    <row r="828" spans="1:38">
      <c r="A828" s="12"/>
      <c r="B828" s="12"/>
      <c r="C828" s="121" t="s">
        <v>163</v>
      </c>
      <c r="D828" s="294" t="str">
        <f t="shared" si="101"/>
        <v/>
      </c>
      <c r="E828" s="294"/>
      <c r="F828" s="294"/>
      <c r="G828" s="234" t="str">
        <f t="shared" si="102"/>
        <v/>
      </c>
      <c r="H828" s="234"/>
      <c r="I828" s="293"/>
      <c r="J828" s="293"/>
      <c r="K828" s="293"/>
      <c r="L828" s="293"/>
      <c r="M828" s="293"/>
      <c r="N828" s="293"/>
      <c r="O828" s="293"/>
      <c r="P828" s="293"/>
      <c r="Q828" s="293"/>
      <c r="R828" s="293"/>
      <c r="S828" s="234" t="str">
        <f t="shared" si="103"/>
        <v/>
      </c>
      <c r="T828" s="234"/>
      <c r="U828" s="293"/>
      <c r="V828" s="293"/>
      <c r="W828" s="293"/>
      <c r="X828" s="293"/>
      <c r="Y828" s="293"/>
      <c r="Z828" s="293"/>
      <c r="AA828" s="293"/>
      <c r="AB828" s="293"/>
      <c r="AC828" s="293"/>
      <c r="AD828" s="293"/>
      <c r="AG828" s="110">
        <f t="shared" si="104"/>
        <v>10</v>
      </c>
      <c r="AH828" s="110">
        <f t="shared" si="105"/>
        <v>10</v>
      </c>
      <c r="AI828" s="110">
        <f t="shared" si="106"/>
        <v>0</v>
      </c>
      <c r="AJ828" s="110">
        <f t="shared" si="107"/>
        <v>0</v>
      </c>
      <c r="AK828" s="110">
        <f t="shared" si="108"/>
        <v>0</v>
      </c>
      <c r="AL828" s="110">
        <f t="shared" si="109"/>
        <v>0</v>
      </c>
    </row>
    <row r="829" spans="1:38">
      <c r="A829" s="12"/>
      <c r="B829" s="12"/>
      <c r="C829" s="121" t="s">
        <v>164</v>
      </c>
      <c r="D829" s="294" t="str">
        <f t="shared" si="101"/>
        <v/>
      </c>
      <c r="E829" s="294"/>
      <c r="F829" s="294"/>
      <c r="G829" s="234" t="str">
        <f t="shared" si="102"/>
        <v/>
      </c>
      <c r="H829" s="234"/>
      <c r="I829" s="293"/>
      <c r="J829" s="293"/>
      <c r="K829" s="293"/>
      <c r="L829" s="293"/>
      <c r="M829" s="293"/>
      <c r="N829" s="293"/>
      <c r="O829" s="293"/>
      <c r="P829" s="293"/>
      <c r="Q829" s="293"/>
      <c r="R829" s="293"/>
      <c r="S829" s="234" t="str">
        <f t="shared" si="103"/>
        <v/>
      </c>
      <c r="T829" s="234"/>
      <c r="U829" s="293"/>
      <c r="V829" s="293"/>
      <c r="W829" s="293"/>
      <c r="X829" s="293"/>
      <c r="Y829" s="293"/>
      <c r="Z829" s="293"/>
      <c r="AA829" s="293"/>
      <c r="AB829" s="293"/>
      <c r="AC829" s="293"/>
      <c r="AD829" s="293"/>
      <c r="AG829" s="110">
        <f t="shared" si="104"/>
        <v>10</v>
      </c>
      <c r="AH829" s="110">
        <f t="shared" si="105"/>
        <v>10</v>
      </c>
      <c r="AI829" s="110">
        <f t="shared" si="106"/>
        <v>0</v>
      </c>
      <c r="AJ829" s="110">
        <f t="shared" si="107"/>
        <v>0</v>
      </c>
      <c r="AK829" s="110">
        <f t="shared" si="108"/>
        <v>0</v>
      </c>
      <c r="AL829" s="110">
        <f t="shared" si="109"/>
        <v>0</v>
      </c>
    </row>
    <row r="830" spans="1:38">
      <c r="A830" s="12"/>
      <c r="B830" s="12"/>
      <c r="C830" s="121" t="s">
        <v>165</v>
      </c>
      <c r="D830" s="294" t="str">
        <f t="shared" si="101"/>
        <v/>
      </c>
      <c r="E830" s="294"/>
      <c r="F830" s="294"/>
      <c r="G830" s="234" t="str">
        <f t="shared" si="102"/>
        <v/>
      </c>
      <c r="H830" s="234"/>
      <c r="I830" s="293"/>
      <c r="J830" s="293"/>
      <c r="K830" s="293"/>
      <c r="L830" s="293"/>
      <c r="M830" s="293"/>
      <c r="N830" s="293"/>
      <c r="O830" s="293"/>
      <c r="P830" s="293"/>
      <c r="Q830" s="293"/>
      <c r="R830" s="293"/>
      <c r="S830" s="234" t="str">
        <f t="shared" si="103"/>
        <v/>
      </c>
      <c r="T830" s="234"/>
      <c r="U830" s="293"/>
      <c r="V830" s="293"/>
      <c r="W830" s="293"/>
      <c r="X830" s="293"/>
      <c r="Y830" s="293"/>
      <c r="Z830" s="293"/>
      <c r="AA830" s="293"/>
      <c r="AB830" s="293"/>
      <c r="AC830" s="293"/>
      <c r="AD830" s="293"/>
      <c r="AG830" s="110">
        <f t="shared" si="104"/>
        <v>10</v>
      </c>
      <c r="AH830" s="110">
        <f t="shared" si="105"/>
        <v>10</v>
      </c>
      <c r="AI830" s="110">
        <f t="shared" si="106"/>
        <v>0</v>
      </c>
      <c r="AJ830" s="110">
        <f t="shared" si="107"/>
        <v>0</v>
      </c>
      <c r="AK830" s="110">
        <f t="shared" si="108"/>
        <v>0</v>
      </c>
      <c r="AL830" s="110">
        <f t="shared" si="109"/>
        <v>0</v>
      </c>
    </row>
    <row r="831" spans="1:38">
      <c r="A831" s="12"/>
      <c r="B831" s="12"/>
      <c r="C831" s="121" t="s">
        <v>166</v>
      </c>
      <c r="D831" s="294" t="str">
        <f t="shared" si="101"/>
        <v/>
      </c>
      <c r="E831" s="294"/>
      <c r="F831" s="294"/>
      <c r="G831" s="234" t="str">
        <f t="shared" si="102"/>
        <v/>
      </c>
      <c r="H831" s="234"/>
      <c r="I831" s="293"/>
      <c r="J831" s="293"/>
      <c r="K831" s="293"/>
      <c r="L831" s="293"/>
      <c r="M831" s="293"/>
      <c r="N831" s="293"/>
      <c r="O831" s="293"/>
      <c r="P831" s="293"/>
      <c r="Q831" s="293"/>
      <c r="R831" s="293"/>
      <c r="S831" s="234" t="str">
        <f t="shared" si="103"/>
        <v/>
      </c>
      <c r="T831" s="234"/>
      <c r="U831" s="293"/>
      <c r="V831" s="293"/>
      <c r="W831" s="293"/>
      <c r="X831" s="293"/>
      <c r="Y831" s="293"/>
      <c r="Z831" s="293"/>
      <c r="AA831" s="293"/>
      <c r="AB831" s="293"/>
      <c r="AC831" s="293"/>
      <c r="AD831" s="293"/>
      <c r="AG831" s="110">
        <f t="shared" si="104"/>
        <v>10</v>
      </c>
      <c r="AH831" s="110">
        <f t="shared" si="105"/>
        <v>10</v>
      </c>
      <c r="AI831" s="110">
        <f t="shared" si="106"/>
        <v>0</v>
      </c>
      <c r="AJ831" s="110">
        <f t="shared" si="107"/>
        <v>0</v>
      </c>
      <c r="AK831" s="110">
        <f t="shared" si="108"/>
        <v>0</v>
      </c>
      <c r="AL831" s="110">
        <f t="shared" si="109"/>
        <v>0</v>
      </c>
    </row>
    <row r="832" spans="1:38">
      <c r="A832" s="12"/>
      <c r="B832" s="12"/>
      <c r="C832" s="121" t="s">
        <v>167</v>
      </c>
      <c r="D832" s="294" t="str">
        <f t="shared" si="101"/>
        <v/>
      </c>
      <c r="E832" s="294"/>
      <c r="F832" s="294"/>
      <c r="G832" s="234" t="str">
        <f t="shared" si="102"/>
        <v/>
      </c>
      <c r="H832" s="234"/>
      <c r="I832" s="293"/>
      <c r="J832" s="293"/>
      <c r="K832" s="293"/>
      <c r="L832" s="293"/>
      <c r="M832" s="293"/>
      <c r="N832" s="293"/>
      <c r="O832" s="293"/>
      <c r="P832" s="293"/>
      <c r="Q832" s="293"/>
      <c r="R832" s="293"/>
      <c r="S832" s="234" t="str">
        <f t="shared" si="103"/>
        <v/>
      </c>
      <c r="T832" s="234"/>
      <c r="U832" s="293"/>
      <c r="V832" s="293"/>
      <c r="W832" s="293"/>
      <c r="X832" s="293"/>
      <c r="Y832" s="293"/>
      <c r="Z832" s="293"/>
      <c r="AA832" s="293"/>
      <c r="AB832" s="293"/>
      <c r="AC832" s="293"/>
      <c r="AD832" s="293"/>
      <c r="AG832" s="110">
        <f t="shared" si="104"/>
        <v>10</v>
      </c>
      <c r="AH832" s="110">
        <f t="shared" si="105"/>
        <v>10</v>
      </c>
      <c r="AI832" s="110">
        <f t="shared" si="106"/>
        <v>0</v>
      </c>
      <c r="AJ832" s="110">
        <f t="shared" si="107"/>
        <v>0</v>
      </c>
      <c r="AK832" s="110">
        <f t="shared" si="108"/>
        <v>0</v>
      </c>
      <c r="AL832" s="110">
        <f t="shared" si="109"/>
        <v>0</v>
      </c>
    </row>
    <row r="833" spans="1:38">
      <c r="A833" s="12"/>
      <c r="B833" s="12"/>
      <c r="C833" s="121" t="s">
        <v>168</v>
      </c>
      <c r="D833" s="294" t="str">
        <f t="shared" si="101"/>
        <v/>
      </c>
      <c r="E833" s="294"/>
      <c r="F833" s="294"/>
      <c r="G833" s="234" t="str">
        <f t="shared" si="102"/>
        <v/>
      </c>
      <c r="H833" s="234"/>
      <c r="I833" s="293"/>
      <c r="J833" s="293"/>
      <c r="K833" s="293"/>
      <c r="L833" s="293"/>
      <c r="M833" s="293"/>
      <c r="N833" s="293"/>
      <c r="O833" s="293"/>
      <c r="P833" s="293"/>
      <c r="Q833" s="293"/>
      <c r="R833" s="293"/>
      <c r="S833" s="234" t="str">
        <f t="shared" si="103"/>
        <v/>
      </c>
      <c r="T833" s="234"/>
      <c r="U833" s="293"/>
      <c r="V833" s="293"/>
      <c r="W833" s="293"/>
      <c r="X833" s="293"/>
      <c r="Y833" s="293"/>
      <c r="Z833" s="293"/>
      <c r="AA833" s="293"/>
      <c r="AB833" s="293"/>
      <c r="AC833" s="293"/>
      <c r="AD833" s="293"/>
      <c r="AG833" s="110">
        <f t="shared" si="104"/>
        <v>10</v>
      </c>
      <c r="AH833" s="110">
        <f t="shared" si="105"/>
        <v>10</v>
      </c>
      <c r="AI833" s="110">
        <f t="shared" si="106"/>
        <v>0</v>
      </c>
      <c r="AJ833" s="110">
        <f t="shared" si="107"/>
        <v>0</v>
      </c>
      <c r="AK833" s="110">
        <f t="shared" si="108"/>
        <v>0</v>
      </c>
      <c r="AL833" s="110">
        <f t="shared" si="109"/>
        <v>0</v>
      </c>
    </row>
    <row r="834" spans="1:38">
      <c r="A834" s="12"/>
      <c r="B834" s="12"/>
      <c r="C834" s="121" t="s">
        <v>169</v>
      </c>
      <c r="D834" s="294" t="str">
        <f t="shared" si="101"/>
        <v/>
      </c>
      <c r="E834" s="294"/>
      <c r="F834" s="294"/>
      <c r="G834" s="234" t="str">
        <f t="shared" si="102"/>
        <v/>
      </c>
      <c r="H834" s="234"/>
      <c r="I834" s="293"/>
      <c r="J834" s="293"/>
      <c r="K834" s="293"/>
      <c r="L834" s="293"/>
      <c r="M834" s="293"/>
      <c r="N834" s="293"/>
      <c r="O834" s="293"/>
      <c r="P834" s="293"/>
      <c r="Q834" s="293"/>
      <c r="R834" s="293"/>
      <c r="S834" s="234" t="str">
        <f t="shared" si="103"/>
        <v/>
      </c>
      <c r="T834" s="234"/>
      <c r="U834" s="293"/>
      <c r="V834" s="293"/>
      <c r="W834" s="293"/>
      <c r="X834" s="293"/>
      <c r="Y834" s="293"/>
      <c r="Z834" s="293"/>
      <c r="AA834" s="293"/>
      <c r="AB834" s="293"/>
      <c r="AC834" s="293"/>
      <c r="AD834" s="293"/>
      <c r="AG834" s="110">
        <f t="shared" si="104"/>
        <v>10</v>
      </c>
      <c r="AH834" s="110">
        <f t="shared" si="105"/>
        <v>10</v>
      </c>
      <c r="AI834" s="110">
        <f t="shared" si="106"/>
        <v>0</v>
      </c>
      <c r="AJ834" s="110">
        <f t="shared" si="107"/>
        <v>0</v>
      </c>
      <c r="AK834" s="110">
        <f t="shared" si="108"/>
        <v>0</v>
      </c>
      <c r="AL834" s="110">
        <f t="shared" si="109"/>
        <v>0</v>
      </c>
    </row>
    <row r="835" spans="1:38">
      <c r="A835" s="12"/>
      <c r="B835" s="12"/>
      <c r="C835" s="121" t="s">
        <v>170</v>
      </c>
      <c r="D835" s="294" t="str">
        <f t="shared" si="101"/>
        <v/>
      </c>
      <c r="E835" s="294"/>
      <c r="F835" s="294"/>
      <c r="G835" s="234" t="str">
        <f t="shared" si="102"/>
        <v/>
      </c>
      <c r="H835" s="234"/>
      <c r="I835" s="293"/>
      <c r="J835" s="293"/>
      <c r="K835" s="293"/>
      <c r="L835" s="293"/>
      <c r="M835" s="293"/>
      <c r="N835" s="293"/>
      <c r="O835" s="293"/>
      <c r="P835" s="293"/>
      <c r="Q835" s="293"/>
      <c r="R835" s="293"/>
      <c r="S835" s="234" t="str">
        <f t="shared" si="103"/>
        <v/>
      </c>
      <c r="T835" s="234"/>
      <c r="U835" s="293"/>
      <c r="V835" s="293"/>
      <c r="W835" s="293"/>
      <c r="X835" s="293"/>
      <c r="Y835" s="293"/>
      <c r="Z835" s="293"/>
      <c r="AA835" s="293"/>
      <c r="AB835" s="293"/>
      <c r="AC835" s="293"/>
      <c r="AD835" s="293"/>
      <c r="AG835" s="110">
        <f t="shared" si="104"/>
        <v>10</v>
      </c>
      <c r="AH835" s="110">
        <f t="shared" si="105"/>
        <v>10</v>
      </c>
      <c r="AI835" s="110">
        <f t="shared" si="106"/>
        <v>0</v>
      </c>
      <c r="AJ835" s="110">
        <f t="shared" si="107"/>
        <v>0</v>
      </c>
      <c r="AK835" s="110">
        <f t="shared" si="108"/>
        <v>0</v>
      </c>
      <c r="AL835" s="110">
        <f t="shared" si="109"/>
        <v>0</v>
      </c>
    </row>
    <row r="836" spans="1:38">
      <c r="A836" s="12"/>
      <c r="B836" s="12"/>
      <c r="C836" s="121" t="s">
        <v>171</v>
      </c>
      <c r="D836" s="294" t="str">
        <f t="shared" si="101"/>
        <v/>
      </c>
      <c r="E836" s="294"/>
      <c r="F836" s="294"/>
      <c r="G836" s="234" t="str">
        <f t="shared" si="102"/>
        <v/>
      </c>
      <c r="H836" s="234"/>
      <c r="I836" s="293"/>
      <c r="J836" s="293"/>
      <c r="K836" s="293"/>
      <c r="L836" s="293"/>
      <c r="M836" s="293"/>
      <c r="N836" s="293"/>
      <c r="O836" s="293"/>
      <c r="P836" s="293"/>
      <c r="Q836" s="293"/>
      <c r="R836" s="293"/>
      <c r="S836" s="234" t="str">
        <f t="shared" si="103"/>
        <v/>
      </c>
      <c r="T836" s="234"/>
      <c r="U836" s="293"/>
      <c r="V836" s="293"/>
      <c r="W836" s="293"/>
      <c r="X836" s="293"/>
      <c r="Y836" s="293"/>
      <c r="Z836" s="293"/>
      <c r="AA836" s="293"/>
      <c r="AB836" s="293"/>
      <c r="AC836" s="293"/>
      <c r="AD836" s="293"/>
      <c r="AG836" s="110">
        <f t="shared" si="104"/>
        <v>10</v>
      </c>
      <c r="AH836" s="110">
        <f t="shared" si="105"/>
        <v>10</v>
      </c>
      <c r="AI836" s="110">
        <f t="shared" si="106"/>
        <v>0</v>
      </c>
      <c r="AJ836" s="110">
        <f t="shared" si="107"/>
        <v>0</v>
      </c>
      <c r="AK836" s="110">
        <f t="shared" si="108"/>
        <v>0</v>
      </c>
      <c r="AL836" s="110">
        <f t="shared" si="109"/>
        <v>0</v>
      </c>
    </row>
    <row r="837" spans="1:38">
      <c r="A837" s="12"/>
      <c r="B837" s="12"/>
      <c r="C837" s="121" t="s">
        <v>172</v>
      </c>
      <c r="D837" s="294" t="str">
        <f t="shared" si="101"/>
        <v/>
      </c>
      <c r="E837" s="294"/>
      <c r="F837" s="294"/>
      <c r="G837" s="234" t="str">
        <f t="shared" si="102"/>
        <v/>
      </c>
      <c r="H837" s="234"/>
      <c r="I837" s="293"/>
      <c r="J837" s="293"/>
      <c r="K837" s="293"/>
      <c r="L837" s="293"/>
      <c r="M837" s="293"/>
      <c r="N837" s="293"/>
      <c r="O837" s="293"/>
      <c r="P837" s="293"/>
      <c r="Q837" s="293"/>
      <c r="R837" s="293"/>
      <c r="S837" s="234" t="str">
        <f t="shared" si="103"/>
        <v/>
      </c>
      <c r="T837" s="234"/>
      <c r="U837" s="293"/>
      <c r="V837" s="293"/>
      <c r="W837" s="293"/>
      <c r="X837" s="293"/>
      <c r="Y837" s="293"/>
      <c r="Z837" s="293"/>
      <c r="AA837" s="293"/>
      <c r="AB837" s="293"/>
      <c r="AC837" s="293"/>
      <c r="AD837" s="293"/>
      <c r="AG837" s="110">
        <f t="shared" si="104"/>
        <v>10</v>
      </c>
      <c r="AH837" s="110">
        <f t="shared" si="105"/>
        <v>10</v>
      </c>
      <c r="AI837" s="110">
        <f t="shared" si="106"/>
        <v>0</v>
      </c>
      <c r="AJ837" s="110">
        <f t="shared" si="107"/>
        <v>0</v>
      </c>
      <c r="AK837" s="110">
        <f t="shared" si="108"/>
        <v>0</v>
      </c>
      <c r="AL837" s="110">
        <f t="shared" si="109"/>
        <v>0</v>
      </c>
    </row>
    <row r="838" spans="1:38">
      <c r="A838" s="12"/>
      <c r="B838" s="12"/>
      <c r="C838" s="121" t="s">
        <v>173</v>
      </c>
      <c r="D838" s="294" t="str">
        <f t="shared" si="101"/>
        <v/>
      </c>
      <c r="E838" s="294"/>
      <c r="F838" s="294"/>
      <c r="G838" s="234" t="str">
        <f t="shared" si="102"/>
        <v/>
      </c>
      <c r="H838" s="234"/>
      <c r="I838" s="293"/>
      <c r="J838" s="293"/>
      <c r="K838" s="293"/>
      <c r="L838" s="293"/>
      <c r="M838" s="293"/>
      <c r="N838" s="293"/>
      <c r="O838" s="293"/>
      <c r="P838" s="293"/>
      <c r="Q838" s="293"/>
      <c r="R838" s="293"/>
      <c r="S838" s="234" t="str">
        <f t="shared" si="103"/>
        <v/>
      </c>
      <c r="T838" s="234"/>
      <c r="U838" s="293"/>
      <c r="V838" s="293"/>
      <c r="W838" s="293"/>
      <c r="X838" s="293"/>
      <c r="Y838" s="293"/>
      <c r="Z838" s="293"/>
      <c r="AA838" s="293"/>
      <c r="AB838" s="293"/>
      <c r="AC838" s="293"/>
      <c r="AD838" s="293"/>
      <c r="AG838" s="110">
        <f t="shared" si="104"/>
        <v>10</v>
      </c>
      <c r="AH838" s="110">
        <f t="shared" si="105"/>
        <v>10</v>
      </c>
      <c r="AI838" s="110">
        <f t="shared" si="106"/>
        <v>0</v>
      </c>
      <c r="AJ838" s="110">
        <f t="shared" si="107"/>
        <v>0</v>
      </c>
      <c r="AK838" s="110">
        <f t="shared" si="108"/>
        <v>0</v>
      </c>
      <c r="AL838" s="110">
        <f t="shared" si="109"/>
        <v>0</v>
      </c>
    </row>
    <row r="839" spans="1:38">
      <c r="A839" s="12"/>
      <c r="B839" s="12"/>
      <c r="C839" s="121" t="s">
        <v>174</v>
      </c>
      <c r="D839" s="294" t="str">
        <f t="shared" si="101"/>
        <v/>
      </c>
      <c r="E839" s="294"/>
      <c r="F839" s="294"/>
      <c r="G839" s="234" t="str">
        <f t="shared" si="102"/>
        <v/>
      </c>
      <c r="H839" s="234"/>
      <c r="I839" s="293"/>
      <c r="J839" s="293"/>
      <c r="K839" s="293"/>
      <c r="L839" s="293"/>
      <c r="M839" s="293"/>
      <c r="N839" s="293"/>
      <c r="O839" s="293"/>
      <c r="P839" s="293"/>
      <c r="Q839" s="293"/>
      <c r="R839" s="293"/>
      <c r="S839" s="234" t="str">
        <f t="shared" si="103"/>
        <v/>
      </c>
      <c r="T839" s="234"/>
      <c r="U839" s="293"/>
      <c r="V839" s="293"/>
      <c r="W839" s="293"/>
      <c r="X839" s="293"/>
      <c r="Y839" s="293"/>
      <c r="Z839" s="293"/>
      <c r="AA839" s="293"/>
      <c r="AB839" s="293"/>
      <c r="AC839" s="293"/>
      <c r="AD839" s="293"/>
      <c r="AG839" s="110">
        <f t="shared" si="104"/>
        <v>10</v>
      </c>
      <c r="AH839" s="110">
        <f t="shared" si="105"/>
        <v>10</v>
      </c>
      <c r="AI839" s="110">
        <f t="shared" si="106"/>
        <v>0</v>
      </c>
      <c r="AJ839" s="110">
        <f t="shared" si="107"/>
        <v>0</v>
      </c>
      <c r="AK839" s="110">
        <f t="shared" si="108"/>
        <v>0</v>
      </c>
      <c r="AL839" s="110">
        <f t="shared" si="109"/>
        <v>0</v>
      </c>
    </row>
    <row r="840" spans="1:38">
      <c r="A840" s="12"/>
      <c r="B840" s="12"/>
      <c r="C840" s="121" t="s">
        <v>175</v>
      </c>
      <c r="D840" s="294" t="str">
        <f t="shared" si="101"/>
        <v/>
      </c>
      <c r="E840" s="294"/>
      <c r="F840" s="294"/>
      <c r="G840" s="234" t="str">
        <f t="shared" si="102"/>
        <v/>
      </c>
      <c r="H840" s="234"/>
      <c r="I840" s="293"/>
      <c r="J840" s="293"/>
      <c r="K840" s="293"/>
      <c r="L840" s="293"/>
      <c r="M840" s="293"/>
      <c r="N840" s="293"/>
      <c r="O840" s="293"/>
      <c r="P840" s="293"/>
      <c r="Q840" s="293"/>
      <c r="R840" s="293"/>
      <c r="S840" s="234" t="str">
        <f t="shared" si="103"/>
        <v/>
      </c>
      <c r="T840" s="234"/>
      <c r="U840" s="293"/>
      <c r="V840" s="293"/>
      <c r="W840" s="293"/>
      <c r="X840" s="293"/>
      <c r="Y840" s="293"/>
      <c r="Z840" s="293"/>
      <c r="AA840" s="293"/>
      <c r="AB840" s="293"/>
      <c r="AC840" s="293"/>
      <c r="AD840" s="293"/>
      <c r="AG840" s="110">
        <f t="shared" si="104"/>
        <v>10</v>
      </c>
      <c r="AH840" s="110">
        <f t="shared" si="105"/>
        <v>10</v>
      </c>
      <c r="AI840" s="110">
        <f t="shared" si="106"/>
        <v>0</v>
      </c>
      <c r="AJ840" s="110">
        <f t="shared" si="107"/>
        <v>0</v>
      </c>
      <c r="AK840" s="110">
        <f t="shared" si="108"/>
        <v>0</v>
      </c>
      <c r="AL840" s="110">
        <f t="shared" si="109"/>
        <v>0</v>
      </c>
    </row>
    <row r="841" spans="1:38">
      <c r="A841" s="12"/>
      <c r="B841" s="12"/>
      <c r="C841" s="121" t="s">
        <v>176</v>
      </c>
      <c r="D841" s="294" t="str">
        <f t="shared" si="101"/>
        <v/>
      </c>
      <c r="E841" s="294"/>
      <c r="F841" s="294"/>
      <c r="G841" s="234" t="str">
        <f t="shared" si="102"/>
        <v/>
      </c>
      <c r="H841" s="234"/>
      <c r="I841" s="293"/>
      <c r="J841" s="293"/>
      <c r="K841" s="293"/>
      <c r="L841" s="293"/>
      <c r="M841" s="293"/>
      <c r="N841" s="293"/>
      <c r="O841" s="293"/>
      <c r="P841" s="293"/>
      <c r="Q841" s="293"/>
      <c r="R841" s="293"/>
      <c r="S841" s="234" t="str">
        <f t="shared" si="103"/>
        <v/>
      </c>
      <c r="T841" s="234"/>
      <c r="U841" s="293"/>
      <c r="V841" s="293"/>
      <c r="W841" s="293"/>
      <c r="X841" s="293"/>
      <c r="Y841" s="293"/>
      <c r="Z841" s="293"/>
      <c r="AA841" s="293"/>
      <c r="AB841" s="293"/>
      <c r="AC841" s="293"/>
      <c r="AD841" s="293"/>
      <c r="AG841" s="110">
        <f t="shared" si="104"/>
        <v>10</v>
      </c>
      <c r="AH841" s="110">
        <f t="shared" si="105"/>
        <v>10</v>
      </c>
      <c r="AI841" s="110">
        <f t="shared" si="106"/>
        <v>0</v>
      </c>
      <c r="AJ841" s="110">
        <f t="shared" si="107"/>
        <v>0</v>
      </c>
      <c r="AK841" s="110">
        <f t="shared" si="108"/>
        <v>0</v>
      </c>
      <c r="AL841" s="110">
        <f t="shared" si="109"/>
        <v>0</v>
      </c>
    </row>
    <row r="842" spans="1:38">
      <c r="A842" s="12"/>
      <c r="B842" s="12"/>
      <c r="C842" s="121" t="s">
        <v>177</v>
      </c>
      <c r="D842" s="294" t="str">
        <f t="shared" si="101"/>
        <v/>
      </c>
      <c r="E842" s="294"/>
      <c r="F842" s="294"/>
      <c r="G842" s="234" t="str">
        <f t="shared" si="102"/>
        <v/>
      </c>
      <c r="H842" s="234"/>
      <c r="I842" s="293"/>
      <c r="J842" s="293"/>
      <c r="K842" s="293"/>
      <c r="L842" s="293"/>
      <c r="M842" s="293"/>
      <c r="N842" s="293"/>
      <c r="O842" s="293"/>
      <c r="P842" s="293"/>
      <c r="Q842" s="293"/>
      <c r="R842" s="293"/>
      <c r="S842" s="234" t="str">
        <f t="shared" si="103"/>
        <v/>
      </c>
      <c r="T842" s="234"/>
      <c r="U842" s="293"/>
      <c r="V842" s="293"/>
      <c r="W842" s="293"/>
      <c r="X842" s="293"/>
      <c r="Y842" s="293"/>
      <c r="Z842" s="293"/>
      <c r="AA842" s="293"/>
      <c r="AB842" s="293"/>
      <c r="AC842" s="293"/>
      <c r="AD842" s="293"/>
      <c r="AG842" s="110">
        <f t="shared" si="104"/>
        <v>10</v>
      </c>
      <c r="AH842" s="110">
        <f t="shared" si="105"/>
        <v>10</v>
      </c>
      <c r="AI842" s="110">
        <f t="shared" si="106"/>
        <v>0</v>
      </c>
      <c r="AJ842" s="110">
        <f t="shared" si="107"/>
        <v>0</v>
      </c>
      <c r="AK842" s="110">
        <f t="shared" si="108"/>
        <v>0</v>
      </c>
      <c r="AL842" s="110">
        <f t="shared" si="109"/>
        <v>0</v>
      </c>
    </row>
    <row r="843" spans="1:38">
      <c r="A843" s="12"/>
      <c r="B843" s="12"/>
      <c r="C843" s="121" t="s">
        <v>178</v>
      </c>
      <c r="D843" s="294" t="str">
        <f t="shared" si="101"/>
        <v/>
      </c>
      <c r="E843" s="294"/>
      <c r="F843" s="294"/>
      <c r="G843" s="234" t="str">
        <f t="shared" si="102"/>
        <v/>
      </c>
      <c r="H843" s="234"/>
      <c r="I843" s="293"/>
      <c r="J843" s="293"/>
      <c r="K843" s="293"/>
      <c r="L843" s="293"/>
      <c r="M843" s="293"/>
      <c r="N843" s="293"/>
      <c r="O843" s="293"/>
      <c r="P843" s="293"/>
      <c r="Q843" s="293"/>
      <c r="R843" s="293"/>
      <c r="S843" s="234" t="str">
        <f t="shared" si="103"/>
        <v/>
      </c>
      <c r="T843" s="234"/>
      <c r="U843" s="293"/>
      <c r="V843" s="293"/>
      <c r="W843" s="293"/>
      <c r="X843" s="293"/>
      <c r="Y843" s="293"/>
      <c r="Z843" s="293"/>
      <c r="AA843" s="293"/>
      <c r="AB843" s="293"/>
      <c r="AC843" s="293"/>
      <c r="AD843" s="293"/>
      <c r="AG843" s="110">
        <f t="shared" si="104"/>
        <v>10</v>
      </c>
      <c r="AH843" s="110">
        <f t="shared" si="105"/>
        <v>10</v>
      </c>
      <c r="AI843" s="110">
        <f t="shared" si="106"/>
        <v>0</v>
      </c>
      <c r="AJ843" s="110">
        <f t="shared" si="107"/>
        <v>0</v>
      </c>
      <c r="AK843" s="110">
        <f t="shared" si="108"/>
        <v>0</v>
      </c>
      <c r="AL843" s="110">
        <f t="shared" si="109"/>
        <v>0</v>
      </c>
    </row>
    <row r="844" spans="1:38">
      <c r="A844" s="12"/>
      <c r="B844" s="12"/>
      <c r="C844" s="121" t="s">
        <v>179</v>
      </c>
      <c r="D844" s="294" t="str">
        <f t="shared" si="101"/>
        <v/>
      </c>
      <c r="E844" s="294"/>
      <c r="F844" s="294"/>
      <c r="G844" s="234" t="str">
        <f t="shared" si="102"/>
        <v/>
      </c>
      <c r="H844" s="234"/>
      <c r="I844" s="293"/>
      <c r="J844" s="293"/>
      <c r="K844" s="293"/>
      <c r="L844" s="293"/>
      <c r="M844" s="293"/>
      <c r="N844" s="293"/>
      <c r="O844" s="293"/>
      <c r="P844" s="293"/>
      <c r="Q844" s="293"/>
      <c r="R844" s="293"/>
      <c r="S844" s="234" t="str">
        <f t="shared" si="103"/>
        <v/>
      </c>
      <c r="T844" s="234"/>
      <c r="U844" s="293"/>
      <c r="V844" s="293"/>
      <c r="W844" s="293"/>
      <c r="X844" s="293"/>
      <c r="Y844" s="293"/>
      <c r="Z844" s="293"/>
      <c r="AA844" s="293"/>
      <c r="AB844" s="293"/>
      <c r="AC844" s="293"/>
      <c r="AD844" s="293"/>
      <c r="AG844" s="110">
        <f t="shared" si="104"/>
        <v>10</v>
      </c>
      <c r="AH844" s="110">
        <f t="shared" si="105"/>
        <v>10</v>
      </c>
      <c r="AI844" s="110">
        <f t="shared" si="106"/>
        <v>0</v>
      </c>
      <c r="AJ844" s="110">
        <f t="shared" si="107"/>
        <v>0</v>
      </c>
      <c r="AK844" s="110">
        <f t="shared" si="108"/>
        <v>0</v>
      </c>
      <c r="AL844" s="110">
        <f t="shared" si="109"/>
        <v>0</v>
      </c>
    </row>
    <row r="845" spans="1:38" ht="15.05" customHeight="1">
      <c r="AI845" s="87">
        <f>SUM(AI725:AI844)</f>
        <v>0</v>
      </c>
      <c r="AJ845" s="87">
        <f>SUM(AJ725:AJ844)</f>
        <v>0</v>
      </c>
      <c r="AK845" s="87">
        <f>SUM(AK725:AK844)</f>
        <v>0</v>
      </c>
      <c r="AL845" s="87">
        <f>SUM(AL725:AL844)</f>
        <v>0</v>
      </c>
    </row>
    <row r="846" spans="1:38" ht="45.2" customHeight="1">
      <c r="A846" s="143"/>
      <c r="B846" s="144"/>
      <c r="C846" s="421" t="s">
        <v>386</v>
      </c>
      <c r="D846" s="421"/>
      <c r="E846" s="421"/>
      <c r="F846" s="308"/>
      <c r="G846" s="308"/>
      <c r="H846" s="308"/>
      <c r="I846" s="308"/>
      <c r="J846" s="308"/>
      <c r="K846" s="308"/>
      <c r="L846" s="308"/>
      <c r="M846" s="308"/>
      <c r="N846" s="308"/>
      <c r="O846" s="308"/>
      <c r="P846" s="308"/>
      <c r="Q846" s="308"/>
      <c r="R846" s="308"/>
      <c r="S846" s="308"/>
      <c r="T846" s="308"/>
      <c r="U846" s="308"/>
      <c r="V846" s="308"/>
      <c r="W846" s="308"/>
      <c r="X846" s="308"/>
      <c r="Y846" s="308"/>
      <c r="Z846" s="308"/>
      <c r="AA846" s="308"/>
      <c r="AB846" s="308"/>
      <c r="AC846" s="308"/>
      <c r="AD846" s="308"/>
      <c r="AG846" s="87">
        <f>IF(
OR(
AND(COUNTIF(M725:N844, "X")=0, COUNTIF(Y725:Z844,"X")=0, F846&lt;&gt;""),
AND(OR(COUNTIF(M725:N844, "X")&gt;0, COUNTIF(Y725:Z844,"X")&gt;0), F846="")
), 1, 0
)</f>
        <v>0</v>
      </c>
      <c r="AL846" s="87">
        <f>SUM(AK845:AL845)</f>
        <v>0</v>
      </c>
    </row>
    <row r="847" spans="1:38" ht="15.05" customHeight="1"/>
    <row r="848" spans="1:38" ht="24.05" customHeight="1">
      <c r="A848" s="123"/>
      <c r="B848" s="124"/>
      <c r="C848" s="348" t="s">
        <v>284</v>
      </c>
      <c r="D848" s="348"/>
      <c r="E848" s="348"/>
      <c r="F848" s="348"/>
      <c r="G848" s="348"/>
      <c r="H848" s="348"/>
      <c r="I848" s="348"/>
      <c r="J848" s="348"/>
      <c r="K848" s="348"/>
      <c r="L848" s="348"/>
      <c r="M848" s="348"/>
      <c r="N848" s="348"/>
      <c r="O848" s="348"/>
      <c r="P848" s="348"/>
      <c r="Q848" s="348"/>
      <c r="R848" s="348"/>
      <c r="S848" s="348"/>
      <c r="T848" s="348"/>
      <c r="U848" s="348"/>
      <c r="V848" s="348"/>
      <c r="W848" s="348"/>
      <c r="X848" s="348"/>
      <c r="Y848" s="348"/>
      <c r="Z848" s="348"/>
      <c r="AA848" s="348"/>
      <c r="AB848" s="348"/>
      <c r="AC848" s="348"/>
      <c r="AD848" s="348"/>
      <c r="AE848" s="124"/>
      <c r="AF848" s="125"/>
    </row>
    <row r="849" spans="1:43" ht="60.05" customHeight="1">
      <c r="A849" s="123"/>
      <c r="B849" s="124"/>
      <c r="C849" s="357"/>
      <c r="D849" s="358"/>
      <c r="E849" s="358"/>
      <c r="F849" s="358"/>
      <c r="G849" s="358"/>
      <c r="H849" s="358"/>
      <c r="I849" s="358"/>
      <c r="J849" s="358"/>
      <c r="K849" s="358"/>
      <c r="L849" s="358"/>
      <c r="M849" s="358"/>
      <c r="N849" s="358"/>
      <c r="O849" s="358"/>
      <c r="P849" s="358"/>
      <c r="Q849" s="358"/>
      <c r="R849" s="358"/>
      <c r="S849" s="358"/>
      <c r="T849" s="358"/>
      <c r="U849" s="358"/>
      <c r="V849" s="358"/>
      <c r="W849" s="358"/>
      <c r="X849" s="358"/>
      <c r="Y849" s="358"/>
      <c r="Z849" s="358"/>
      <c r="AA849" s="358"/>
      <c r="AB849" s="358"/>
      <c r="AC849" s="358"/>
      <c r="AD849" s="359"/>
      <c r="AE849" s="124"/>
      <c r="AF849" s="125"/>
    </row>
    <row r="850" spans="1:43" ht="15.05" customHeight="1">
      <c r="B850" s="424" t="str">
        <f>IF(AI845=0, "", "Error: verificar la información ya que se está haciendo mal uso del criterio No aplica.")</f>
        <v/>
      </c>
      <c r="C850" s="424"/>
      <c r="D850" s="424"/>
      <c r="E850" s="424"/>
      <c r="F850" s="424"/>
      <c r="G850" s="424"/>
      <c r="H850" s="424"/>
      <c r="I850" s="424"/>
      <c r="J850" s="424"/>
      <c r="K850" s="424"/>
      <c r="L850" s="424"/>
      <c r="M850" s="424"/>
      <c r="N850" s="424"/>
      <c r="O850" s="424"/>
      <c r="P850" s="424"/>
      <c r="Q850" s="424"/>
      <c r="R850" s="424"/>
      <c r="S850" s="424"/>
      <c r="T850" s="424"/>
      <c r="U850" s="424"/>
      <c r="V850" s="424"/>
      <c r="W850" s="424"/>
      <c r="X850" s="424"/>
      <c r="Y850" s="424"/>
      <c r="Z850" s="424"/>
      <c r="AA850" s="424"/>
      <c r="AB850" s="424"/>
      <c r="AC850" s="424"/>
      <c r="AD850" s="424"/>
    </row>
    <row r="851" spans="1:43" ht="15.05" customHeight="1">
      <c r="B851" s="424" t="str">
        <f>IF(AJ845=0, "", "Error: debe verificar la consistencia de las respuestas con la 3ª instrucción de la pregunta.")</f>
        <v/>
      </c>
      <c r="C851" s="424"/>
      <c r="D851" s="424"/>
      <c r="E851" s="424"/>
      <c r="F851" s="424"/>
      <c r="G851" s="424"/>
      <c r="H851" s="424"/>
      <c r="I851" s="424"/>
      <c r="J851" s="424"/>
      <c r="K851" s="424"/>
      <c r="L851" s="424"/>
      <c r="M851" s="424"/>
      <c r="N851" s="424"/>
      <c r="O851" s="424"/>
      <c r="P851" s="424"/>
      <c r="Q851" s="424"/>
      <c r="R851" s="424"/>
      <c r="S851" s="424"/>
      <c r="T851" s="424"/>
      <c r="U851" s="424"/>
      <c r="V851" s="424"/>
      <c r="W851" s="424"/>
      <c r="X851" s="424"/>
      <c r="Y851" s="424"/>
      <c r="Z851" s="424"/>
      <c r="AA851" s="424"/>
      <c r="AB851" s="424"/>
      <c r="AC851" s="424"/>
      <c r="AD851" s="424"/>
    </row>
    <row r="852" spans="1:43" ht="15.05" customHeight="1">
      <c r="B852" s="428" t="str">
        <f>IF(AG846=0, "", "Error: debe especificar el otro criterio.")</f>
        <v/>
      </c>
      <c r="C852" s="428"/>
      <c r="D852" s="428"/>
      <c r="E852" s="428"/>
      <c r="F852" s="428"/>
      <c r="G852" s="428"/>
      <c r="H852" s="428"/>
      <c r="I852" s="428"/>
      <c r="J852" s="428"/>
      <c r="K852" s="428"/>
      <c r="L852" s="428"/>
      <c r="M852" s="428"/>
      <c r="N852" s="428"/>
      <c r="O852" s="428"/>
      <c r="P852" s="428"/>
      <c r="Q852" s="428"/>
      <c r="R852" s="428"/>
      <c r="S852" s="428"/>
      <c r="T852" s="428"/>
      <c r="U852" s="428"/>
      <c r="V852" s="428"/>
      <c r="W852" s="428"/>
      <c r="X852" s="428"/>
      <c r="Y852" s="428"/>
      <c r="Z852" s="428"/>
      <c r="AA852" s="428"/>
      <c r="AB852" s="428"/>
      <c r="AC852" s="428"/>
      <c r="AD852" s="428"/>
    </row>
    <row r="853" spans="1:43" ht="15.05" customHeight="1">
      <c r="B853" s="423" t="str">
        <f>IF(AL846=0, "", "Error: debe completar toda la información requerida.")</f>
        <v/>
      </c>
      <c r="C853" s="423"/>
      <c r="D853" s="423"/>
      <c r="E853" s="423"/>
      <c r="F853" s="423"/>
      <c r="G853" s="423"/>
      <c r="H853" s="423"/>
      <c r="I853" s="423"/>
      <c r="J853" s="423"/>
      <c r="K853" s="423"/>
      <c r="L853" s="423"/>
      <c r="M853" s="423"/>
      <c r="N853" s="423"/>
      <c r="O853" s="423"/>
      <c r="P853" s="423"/>
      <c r="Q853" s="423"/>
      <c r="R853" s="423"/>
      <c r="S853" s="423"/>
      <c r="T853" s="423"/>
      <c r="U853" s="423"/>
      <c r="V853" s="423"/>
      <c r="W853" s="423"/>
      <c r="X853" s="423"/>
      <c r="Y853" s="423"/>
      <c r="Z853" s="423"/>
      <c r="AA853" s="423"/>
      <c r="AB853" s="423"/>
      <c r="AC853" s="423"/>
      <c r="AD853" s="423"/>
    </row>
    <row r="854" spans="1:43" ht="15.05" customHeight="1"/>
    <row r="855" spans="1:43" ht="15.05" customHeight="1"/>
    <row r="856" spans="1:43" ht="24.05" customHeight="1">
      <c r="A856" s="130" t="s">
        <v>368</v>
      </c>
      <c r="B856" s="360" t="s">
        <v>384</v>
      </c>
      <c r="C856" s="360"/>
      <c r="D856" s="360"/>
      <c r="E856" s="360"/>
      <c r="F856" s="360"/>
      <c r="G856" s="360"/>
      <c r="H856" s="360"/>
      <c r="I856" s="360"/>
      <c r="J856" s="360"/>
      <c r="K856" s="360"/>
      <c r="L856" s="360"/>
      <c r="M856" s="360"/>
      <c r="N856" s="360"/>
      <c r="O856" s="360"/>
      <c r="P856" s="360"/>
      <c r="Q856" s="360"/>
      <c r="R856" s="360"/>
      <c r="S856" s="360"/>
      <c r="T856" s="360"/>
      <c r="U856" s="360"/>
      <c r="V856" s="360"/>
      <c r="W856" s="360"/>
      <c r="X856" s="360"/>
      <c r="Y856" s="360"/>
      <c r="Z856" s="360"/>
      <c r="AA856" s="360"/>
      <c r="AB856" s="360"/>
      <c r="AC856" s="360"/>
      <c r="AD856" s="360"/>
    </row>
    <row r="857" spans="1:43" ht="24.05" customHeight="1">
      <c r="A857" s="12"/>
      <c r="B857" s="12"/>
      <c r="C857" s="306" t="s">
        <v>280</v>
      </c>
      <c r="D857" s="306"/>
      <c r="E857" s="306"/>
      <c r="F857" s="306"/>
      <c r="G857" s="306"/>
      <c r="H857" s="306"/>
      <c r="I857" s="306"/>
      <c r="J857" s="306"/>
      <c r="K857" s="306"/>
      <c r="L857" s="306"/>
      <c r="M857" s="306"/>
      <c r="N857" s="306"/>
      <c r="O857" s="306"/>
      <c r="P857" s="306"/>
      <c r="Q857" s="306"/>
      <c r="R857" s="306"/>
      <c r="S857" s="306"/>
      <c r="T857" s="306"/>
      <c r="U857" s="306"/>
      <c r="V857" s="306"/>
      <c r="W857" s="306"/>
      <c r="X857" s="306"/>
      <c r="Y857" s="306"/>
      <c r="Z857" s="306"/>
      <c r="AA857" s="306"/>
      <c r="AB857" s="306"/>
      <c r="AC857" s="306"/>
      <c r="AD857" s="306"/>
    </row>
    <row r="858" spans="1:43" ht="33.049999999999997" customHeight="1">
      <c r="A858" s="131"/>
      <c r="B858" s="132"/>
      <c r="C858" s="310" t="s">
        <v>377</v>
      </c>
      <c r="D858" s="311"/>
      <c r="E858" s="311"/>
      <c r="F858" s="311"/>
      <c r="G858" s="311"/>
      <c r="H858" s="311"/>
      <c r="I858" s="311"/>
      <c r="J858" s="311"/>
      <c r="K858" s="311"/>
      <c r="L858" s="311"/>
      <c r="M858" s="311"/>
      <c r="N858" s="311"/>
      <c r="O858" s="311"/>
      <c r="P858" s="311"/>
      <c r="Q858" s="311"/>
      <c r="R858" s="311"/>
      <c r="S858" s="311"/>
      <c r="T858" s="311"/>
      <c r="U858" s="311"/>
      <c r="V858" s="311"/>
      <c r="W858" s="311"/>
      <c r="X858" s="311"/>
      <c r="Y858" s="311"/>
      <c r="Z858" s="311"/>
      <c r="AA858" s="311"/>
      <c r="AB858" s="311"/>
      <c r="AC858" s="311"/>
      <c r="AD858" s="311"/>
    </row>
    <row r="859" spans="1:43" ht="15.05" customHeight="1">
      <c r="A859" s="131"/>
      <c r="B859" s="132"/>
      <c r="C859" s="361" t="s">
        <v>374</v>
      </c>
      <c r="D859" s="362"/>
      <c r="E859" s="362"/>
      <c r="F859" s="362"/>
      <c r="G859" s="362"/>
      <c r="H859" s="362"/>
      <c r="I859" s="362"/>
      <c r="J859" s="362"/>
      <c r="K859" s="362"/>
      <c r="L859" s="362"/>
      <c r="M859" s="362"/>
      <c r="N859" s="362"/>
      <c r="O859" s="362"/>
      <c r="P859" s="362"/>
      <c r="Q859" s="362"/>
      <c r="R859" s="362"/>
      <c r="S859" s="362"/>
      <c r="T859" s="362"/>
      <c r="U859" s="362"/>
      <c r="V859" s="362"/>
      <c r="W859" s="362"/>
      <c r="X859" s="362"/>
      <c r="Y859" s="362"/>
      <c r="Z859" s="362"/>
      <c r="AA859" s="362"/>
      <c r="AB859" s="362"/>
      <c r="AC859" s="362"/>
      <c r="AD859" s="362"/>
    </row>
    <row r="860" spans="1:43" ht="24.05" customHeight="1">
      <c r="A860" s="131"/>
      <c r="B860" s="132"/>
      <c r="C860" s="296" t="s">
        <v>381</v>
      </c>
      <c r="D860" s="306"/>
      <c r="E860" s="306"/>
      <c r="F860" s="306"/>
      <c r="G860" s="306"/>
      <c r="H860" s="306"/>
      <c r="I860" s="306"/>
      <c r="J860" s="306"/>
      <c r="K860" s="306"/>
      <c r="L860" s="306"/>
      <c r="M860" s="306"/>
      <c r="N860" s="306"/>
      <c r="O860" s="306"/>
      <c r="P860" s="306"/>
      <c r="Q860" s="306"/>
      <c r="R860" s="306"/>
      <c r="S860" s="306"/>
      <c r="T860" s="306"/>
      <c r="U860" s="306"/>
      <c r="V860" s="306"/>
      <c r="W860" s="306"/>
      <c r="X860" s="306"/>
      <c r="Y860" s="306"/>
      <c r="Z860" s="306"/>
      <c r="AA860" s="306"/>
      <c r="AB860" s="306"/>
      <c r="AC860" s="306"/>
      <c r="AD860" s="306"/>
    </row>
    <row r="861" spans="1:43">
      <c r="A861" s="131"/>
      <c r="B861" s="132"/>
      <c r="C861" s="127"/>
      <c r="D861" s="145"/>
      <c r="E861" s="145"/>
      <c r="F861" s="145"/>
      <c r="G861" s="145"/>
      <c r="H861" s="145"/>
      <c r="I861" s="145"/>
      <c r="J861" s="145"/>
      <c r="K861" s="145"/>
      <c r="L861" s="145"/>
      <c r="M861" s="145"/>
      <c r="N861" s="145"/>
      <c r="O861" s="145"/>
      <c r="P861" s="145"/>
      <c r="Q861" s="145"/>
      <c r="R861" s="145"/>
      <c r="S861" s="145"/>
      <c r="T861" s="145"/>
      <c r="U861" s="145"/>
      <c r="V861" s="145"/>
      <c r="W861" s="145"/>
      <c r="X861" s="145"/>
      <c r="Y861" s="145"/>
      <c r="Z861" s="145"/>
      <c r="AA861" s="145"/>
      <c r="AB861" s="145"/>
      <c r="AC861" s="145"/>
      <c r="AD861" s="145"/>
    </row>
    <row r="862" spans="1:43" ht="15.05" customHeight="1">
      <c r="A862" s="131"/>
      <c r="B862" s="430" t="s">
        <v>58</v>
      </c>
      <c r="C862" s="430"/>
      <c r="D862" s="234" t="s">
        <v>32</v>
      </c>
      <c r="E862" s="234"/>
      <c r="F862" s="234"/>
      <c r="G862" s="234"/>
      <c r="H862" s="234"/>
      <c r="I862" s="234"/>
      <c r="J862" s="234"/>
      <c r="K862" s="234"/>
      <c r="L862" s="234"/>
      <c r="M862" s="234"/>
      <c r="N862" s="234"/>
      <c r="O862" s="234"/>
      <c r="P862" s="234"/>
      <c r="Q862" s="234"/>
      <c r="R862" s="234"/>
      <c r="S862" s="234"/>
      <c r="T862" s="234"/>
      <c r="U862" s="234"/>
      <c r="V862" s="234"/>
      <c r="W862" s="234"/>
      <c r="X862" s="234"/>
      <c r="Y862" s="234"/>
      <c r="Z862" s="234"/>
      <c r="AA862" s="234"/>
      <c r="AB862" s="234"/>
      <c r="AC862" s="234"/>
      <c r="AD862" s="234"/>
      <c r="AG862" s="94" t="s">
        <v>574</v>
      </c>
      <c r="AH862" s="94" t="s">
        <v>574</v>
      </c>
      <c r="AI862" s="94" t="s">
        <v>574</v>
      </c>
      <c r="AJ862" s="94" t="s">
        <v>574</v>
      </c>
    </row>
    <row r="863" spans="1:43" ht="24.05" customHeight="1">
      <c r="B863" s="430"/>
      <c r="C863" s="430"/>
      <c r="D863" s="227" t="s">
        <v>364</v>
      </c>
      <c r="E863" s="227"/>
      <c r="F863" s="227"/>
      <c r="G863" s="227"/>
      <c r="H863" s="224" t="s">
        <v>376</v>
      </c>
      <c r="I863" s="225"/>
      <c r="J863" s="225"/>
      <c r="K863" s="225"/>
      <c r="L863" s="225"/>
      <c r="M863" s="225"/>
      <c r="N863" s="226"/>
      <c r="O863" s="227" t="s">
        <v>389</v>
      </c>
      <c r="P863" s="227"/>
      <c r="Q863" s="227"/>
      <c r="R863" s="227"/>
      <c r="S863" s="227"/>
      <c r="T863" s="227"/>
      <c r="U863" s="227"/>
      <c r="V863" s="227"/>
      <c r="W863" s="227"/>
      <c r="X863" s="225" t="s">
        <v>477</v>
      </c>
      <c r="Y863" s="225"/>
      <c r="Z863" s="225"/>
      <c r="AA863" s="225"/>
      <c r="AB863" s="225"/>
      <c r="AC863" s="225"/>
      <c r="AD863" s="226"/>
      <c r="AG863" s="110">
        <v>3</v>
      </c>
      <c r="AH863" s="110">
        <v>6</v>
      </c>
      <c r="AI863" s="110">
        <v>8</v>
      </c>
      <c r="AJ863" s="110">
        <v>6</v>
      </c>
    </row>
    <row r="864" spans="1:43" ht="260.2" customHeight="1">
      <c r="B864" s="430"/>
      <c r="C864" s="430"/>
      <c r="D864" s="146" t="s">
        <v>289</v>
      </c>
      <c r="E864" s="147" t="s">
        <v>303</v>
      </c>
      <c r="F864" s="147" t="s">
        <v>380</v>
      </c>
      <c r="G864" s="147" t="s">
        <v>379</v>
      </c>
      <c r="H864" s="146" t="s">
        <v>289</v>
      </c>
      <c r="I864" s="147" t="s">
        <v>305</v>
      </c>
      <c r="J864" s="147" t="s">
        <v>303</v>
      </c>
      <c r="K864" s="148" t="s">
        <v>307</v>
      </c>
      <c r="L864" s="148" t="s">
        <v>309</v>
      </c>
      <c r="M864" s="147" t="s">
        <v>380</v>
      </c>
      <c r="N864" s="147" t="s">
        <v>379</v>
      </c>
      <c r="O864" s="146" t="s">
        <v>289</v>
      </c>
      <c r="P864" s="147" t="s">
        <v>304</v>
      </c>
      <c r="Q864" s="147" t="s">
        <v>303</v>
      </c>
      <c r="R864" s="147" t="s">
        <v>306</v>
      </c>
      <c r="S864" s="147" t="s">
        <v>307</v>
      </c>
      <c r="T864" s="147" t="s">
        <v>308</v>
      </c>
      <c r="U864" s="147" t="s">
        <v>309</v>
      </c>
      <c r="V864" s="147" t="s">
        <v>380</v>
      </c>
      <c r="W864" s="147" t="s">
        <v>379</v>
      </c>
      <c r="X864" s="146" t="s">
        <v>289</v>
      </c>
      <c r="Y864" s="149" t="s">
        <v>478</v>
      </c>
      <c r="Z864" s="147" t="s">
        <v>303</v>
      </c>
      <c r="AA864" s="147" t="s">
        <v>306</v>
      </c>
      <c r="AB864" s="147" t="s">
        <v>308</v>
      </c>
      <c r="AC864" s="147" t="s">
        <v>380</v>
      </c>
      <c r="AD864" s="147" t="s">
        <v>379</v>
      </c>
      <c r="AG864" s="93" t="s">
        <v>573</v>
      </c>
      <c r="AH864" s="93" t="s">
        <v>573</v>
      </c>
      <c r="AI864" s="93" t="s">
        <v>573</v>
      </c>
      <c r="AJ864" s="93" t="s">
        <v>573</v>
      </c>
      <c r="AK864" s="110" t="s">
        <v>581</v>
      </c>
      <c r="AL864" s="136" t="s">
        <v>379</v>
      </c>
      <c r="AM864" s="136" t="s">
        <v>58</v>
      </c>
      <c r="AN864" s="110" t="s">
        <v>579</v>
      </c>
      <c r="AO864" s="110" t="s">
        <v>580</v>
      </c>
      <c r="AP864" s="110" t="s">
        <v>582</v>
      </c>
      <c r="AQ864" s="110" t="s">
        <v>583</v>
      </c>
    </row>
    <row r="865" spans="1:43">
      <c r="A865" s="12"/>
      <c r="B865" s="121" t="s">
        <v>60</v>
      </c>
      <c r="C865" s="209" t="str">
        <f>IF(D33="", "", D33)</f>
        <v/>
      </c>
      <c r="D865" s="91" t="str">
        <f>IF(OR(K185=2, K185=9), "X", "")</f>
        <v/>
      </c>
      <c r="E865" s="109"/>
      <c r="F865" s="109"/>
      <c r="G865" s="109"/>
      <c r="H865" s="91" t="str">
        <f>IF(OR(P185=2, P185=9), "X", "")</f>
        <v/>
      </c>
      <c r="I865" s="109"/>
      <c r="J865" s="109"/>
      <c r="K865" s="109"/>
      <c r="L865" s="109"/>
      <c r="M865" s="109"/>
      <c r="N865" s="109"/>
      <c r="O865" s="91" t="str">
        <f>IF(OR(U185=2, U185=9), "X", "")</f>
        <v/>
      </c>
      <c r="P865" s="109"/>
      <c r="Q865" s="109"/>
      <c r="R865" s="109"/>
      <c r="S865" s="109"/>
      <c r="T865" s="109"/>
      <c r="U865" s="109"/>
      <c r="V865" s="109"/>
      <c r="W865" s="109"/>
      <c r="X865" s="91" t="str">
        <f>IF(OR(Z185=2, Z185=9), "X", "")</f>
        <v/>
      </c>
      <c r="Y865" s="109"/>
      <c r="Z865" s="109"/>
      <c r="AA865" s="109"/>
      <c r="AB865" s="109"/>
      <c r="AC865" s="109"/>
      <c r="AD865" s="109"/>
      <c r="AG865" s="110">
        <f>COUNTBLANK(E865:G865)</f>
        <v>3</v>
      </c>
      <c r="AH865" s="110">
        <f>COUNTBLANK(I865:N865)</f>
        <v>6</v>
      </c>
      <c r="AI865" s="110">
        <f>COUNTBLANK(P865:W865)</f>
        <v>8</v>
      </c>
      <c r="AJ865" s="110">
        <f>COUNTBLANK(Y865:AD865)</f>
        <v>6</v>
      </c>
      <c r="AK865" s="110">
        <f>IF(
OR(
AND(D865="X", AG865&lt;$AG$863),
AND(H865="X", AH865&lt;$AH$863),
AND(O865="X", AI865&lt;$AI$863),
AND(X865="X", AJ865&lt;$AJ$863)
), 1, 0
)</f>
        <v>0</v>
      </c>
      <c r="AL865" s="110">
        <f>IF(
OR(
AND(G865="X", AG865&lt;2),
AND(N865="X", AH865&lt;5),
AND(W865="X", AI865&lt;7),
AND(AD865="X", AJ865&lt;5)
), 1, 0
)</f>
        <v>0</v>
      </c>
      <c r="AM865" s="110" t="str">
        <f>IF(D33="", "", D33)</f>
        <v/>
      </c>
      <c r="AN865" s="110">
        <f>IF(
OR(
AND(AM865="", OR(D865&lt;&gt;"", AG865&lt;$AG$863)),
AND(AM865&lt;&gt;"", D865="", AG865=$AG$863)
), 1, 0)</f>
        <v>0</v>
      </c>
      <c r="AO865" s="110">
        <f>IF(
OR(
AND(AM865="", OR(H865&lt;&gt;"", AH865&lt;$AH$863)),
AND(AM865&lt;&gt;"", H865="", AH865=$AH$863)
), 1, 0)</f>
        <v>0</v>
      </c>
      <c r="AP865" s="110">
        <f>IF(
OR(
AND(AM865="", OR(O865&lt;&gt;"", AI865&lt;$AI$863)),
AND(AM865&lt;&gt;"", O865="", AI865=$AI$863)
), 1, 0)</f>
        <v>0</v>
      </c>
      <c r="AQ865" s="110">
        <f>IF(
OR(
AND(AM865="", OR(X865&lt;&gt;"", AJ865&lt;$AJ$863)),
AND(AM865&lt;&gt;"", X865="", AJ865=$AJ$863)
), 1, 0)</f>
        <v>0</v>
      </c>
    </row>
    <row r="866" spans="1:43">
      <c r="A866" s="12"/>
      <c r="B866" s="121" t="s">
        <v>61</v>
      </c>
      <c r="C866" s="209" t="str">
        <f t="shared" ref="C866:C929" si="110">IF(D34="", "", D34)</f>
        <v/>
      </c>
      <c r="D866" s="91" t="str">
        <f t="shared" ref="D866:D929" si="111">IF(OR(K186=2, K186=9), "X", "")</f>
        <v/>
      </c>
      <c r="E866" s="109"/>
      <c r="F866" s="109"/>
      <c r="G866" s="109"/>
      <c r="H866" s="91" t="str">
        <f t="shared" ref="H866:H929" si="112">IF(OR(P186=2, P186=9), "X", "")</f>
        <v/>
      </c>
      <c r="I866" s="109"/>
      <c r="J866" s="109"/>
      <c r="K866" s="109"/>
      <c r="L866" s="109"/>
      <c r="M866" s="109"/>
      <c r="N866" s="109"/>
      <c r="O866" s="91" t="str">
        <f t="shared" ref="O866:O929" si="113">IF(OR(U186=2, U186=9), "X", "")</f>
        <v/>
      </c>
      <c r="P866" s="109"/>
      <c r="Q866" s="109"/>
      <c r="R866" s="109"/>
      <c r="S866" s="109"/>
      <c r="T866" s="109"/>
      <c r="U866" s="109"/>
      <c r="V866" s="109"/>
      <c r="W866" s="109"/>
      <c r="X866" s="91" t="str">
        <f t="shared" ref="X866:X929" si="114">IF(OR(Z186=2, Z186=9), "X", "")</f>
        <v/>
      </c>
      <c r="Y866" s="109"/>
      <c r="Z866" s="109"/>
      <c r="AA866" s="109"/>
      <c r="AB866" s="109"/>
      <c r="AC866" s="109"/>
      <c r="AD866" s="109"/>
      <c r="AG866" s="110">
        <f t="shared" ref="AG866:AG929" si="115">COUNTBLANK(E866:G866)</f>
        <v>3</v>
      </c>
      <c r="AH866" s="110">
        <f t="shared" ref="AH866:AH929" si="116">COUNTBLANK(I866:N866)</f>
        <v>6</v>
      </c>
      <c r="AI866" s="110">
        <f t="shared" ref="AI866:AI929" si="117">COUNTBLANK(P866:W866)</f>
        <v>8</v>
      </c>
      <c r="AJ866" s="110">
        <f t="shared" ref="AJ866:AJ929" si="118">COUNTBLANK(Y866:AD866)</f>
        <v>6</v>
      </c>
      <c r="AK866" s="110">
        <f t="shared" ref="AK866:AK929" si="119">IF(
OR(
AND(D866="X", AG866&lt;$AG$863),
AND(H866="X", AH866&lt;$AH$863),
AND(O866="X", AI866&lt;$AI$863),
AND(X866="X", AJ866&lt;$AJ$863)
), 1, 0
)</f>
        <v>0</v>
      </c>
      <c r="AL866" s="110">
        <f t="shared" ref="AL866:AL929" si="120">IF(
OR(
AND(G866="X", AG866&lt;2),
AND(N866="X", AH866&lt;5),
AND(W866="X", AI866&lt;7),
AND(AD866="X", AJ866&lt;5)
), 1, 0
)</f>
        <v>0</v>
      </c>
      <c r="AM866" s="110" t="str">
        <f t="shared" ref="AM866:AM929" si="121">IF(D34="", "", D34)</f>
        <v/>
      </c>
      <c r="AN866" s="110">
        <f t="shared" ref="AN866:AN929" si="122">IF(
OR(
AND(AM866="", OR(D866&lt;&gt;"", AG866&lt;$AG$863)),
AND(AM866&lt;&gt;"", D866="", AG866=$AG$863)
), 1, 0)</f>
        <v>0</v>
      </c>
      <c r="AO866" s="110">
        <f t="shared" ref="AO866:AO929" si="123">IF(
OR(
AND(AM866="", OR(H866&lt;&gt;"", AH866&lt;$AH$863)),
AND(AM866&lt;&gt;"", H866="", AH866=$AH$863)
), 1, 0)</f>
        <v>0</v>
      </c>
      <c r="AP866" s="110">
        <f t="shared" ref="AP866:AP929" si="124">IF(
OR(
AND(AM866="", OR(O866&lt;&gt;"", AI866&lt;$AI$863)),
AND(AM866&lt;&gt;"", O866="", AI866=$AI$863)
), 1, 0)</f>
        <v>0</v>
      </c>
      <c r="AQ866" s="110">
        <f t="shared" ref="AQ866:AQ929" si="125">IF(
OR(
AND(AM866="", OR(X866&lt;&gt;"", AJ866&lt;$AJ$863)),
AND(AM866&lt;&gt;"", X866="", AJ866=$AJ$863)
), 1, 0)</f>
        <v>0</v>
      </c>
    </row>
    <row r="867" spans="1:43">
      <c r="A867" s="12"/>
      <c r="B867" s="121" t="s">
        <v>62</v>
      </c>
      <c r="C867" s="209" t="str">
        <f t="shared" si="110"/>
        <v/>
      </c>
      <c r="D867" s="91" t="str">
        <f t="shared" si="111"/>
        <v/>
      </c>
      <c r="E867" s="109"/>
      <c r="F867" s="109"/>
      <c r="G867" s="109"/>
      <c r="H867" s="91" t="str">
        <f t="shared" si="112"/>
        <v/>
      </c>
      <c r="I867" s="109"/>
      <c r="J867" s="109"/>
      <c r="K867" s="109"/>
      <c r="L867" s="109"/>
      <c r="M867" s="109"/>
      <c r="N867" s="109"/>
      <c r="O867" s="91" t="str">
        <f t="shared" si="113"/>
        <v/>
      </c>
      <c r="P867" s="109"/>
      <c r="Q867" s="109"/>
      <c r="R867" s="109"/>
      <c r="S867" s="109"/>
      <c r="T867" s="109"/>
      <c r="U867" s="109"/>
      <c r="V867" s="109"/>
      <c r="W867" s="109"/>
      <c r="X867" s="91" t="str">
        <f t="shared" si="114"/>
        <v/>
      </c>
      <c r="Y867" s="109"/>
      <c r="Z867" s="109"/>
      <c r="AA867" s="109"/>
      <c r="AB867" s="109"/>
      <c r="AC867" s="109"/>
      <c r="AD867" s="109"/>
      <c r="AG867" s="110">
        <f t="shared" si="115"/>
        <v>3</v>
      </c>
      <c r="AH867" s="110">
        <f t="shared" si="116"/>
        <v>6</v>
      </c>
      <c r="AI867" s="110">
        <f t="shared" si="117"/>
        <v>8</v>
      </c>
      <c r="AJ867" s="110">
        <f t="shared" si="118"/>
        <v>6</v>
      </c>
      <c r="AK867" s="110">
        <f t="shared" si="119"/>
        <v>0</v>
      </c>
      <c r="AL867" s="110">
        <f t="shared" si="120"/>
        <v>0</v>
      </c>
      <c r="AM867" s="110" t="str">
        <f t="shared" si="121"/>
        <v/>
      </c>
      <c r="AN867" s="110">
        <f t="shared" si="122"/>
        <v>0</v>
      </c>
      <c r="AO867" s="110">
        <f t="shared" si="123"/>
        <v>0</v>
      </c>
      <c r="AP867" s="110">
        <f t="shared" si="124"/>
        <v>0</v>
      </c>
      <c r="AQ867" s="110">
        <f t="shared" si="125"/>
        <v>0</v>
      </c>
    </row>
    <row r="868" spans="1:43">
      <c r="A868" s="12"/>
      <c r="B868" s="121" t="s">
        <v>63</v>
      </c>
      <c r="C868" s="209" t="str">
        <f t="shared" si="110"/>
        <v/>
      </c>
      <c r="D868" s="91" t="str">
        <f t="shared" si="111"/>
        <v/>
      </c>
      <c r="E868" s="109"/>
      <c r="F868" s="109"/>
      <c r="G868" s="109"/>
      <c r="H868" s="91" t="str">
        <f t="shared" si="112"/>
        <v/>
      </c>
      <c r="I868" s="109"/>
      <c r="J868" s="109"/>
      <c r="K868" s="109"/>
      <c r="L868" s="109"/>
      <c r="M868" s="109"/>
      <c r="N868" s="109"/>
      <c r="O868" s="91" t="str">
        <f t="shared" si="113"/>
        <v/>
      </c>
      <c r="P868" s="109"/>
      <c r="Q868" s="109"/>
      <c r="R868" s="109"/>
      <c r="S868" s="109"/>
      <c r="T868" s="109"/>
      <c r="U868" s="109"/>
      <c r="V868" s="109"/>
      <c r="W868" s="109"/>
      <c r="X868" s="91" t="str">
        <f t="shared" si="114"/>
        <v/>
      </c>
      <c r="Y868" s="109"/>
      <c r="Z868" s="109"/>
      <c r="AA868" s="109"/>
      <c r="AB868" s="109"/>
      <c r="AC868" s="109"/>
      <c r="AD868" s="109"/>
      <c r="AG868" s="110">
        <f t="shared" si="115"/>
        <v>3</v>
      </c>
      <c r="AH868" s="110">
        <f t="shared" si="116"/>
        <v>6</v>
      </c>
      <c r="AI868" s="110">
        <f t="shared" si="117"/>
        <v>8</v>
      </c>
      <c r="AJ868" s="110">
        <f t="shared" si="118"/>
        <v>6</v>
      </c>
      <c r="AK868" s="110">
        <f t="shared" si="119"/>
        <v>0</v>
      </c>
      <c r="AL868" s="110">
        <f t="shared" si="120"/>
        <v>0</v>
      </c>
      <c r="AM868" s="110" t="str">
        <f t="shared" si="121"/>
        <v/>
      </c>
      <c r="AN868" s="110">
        <f t="shared" si="122"/>
        <v>0</v>
      </c>
      <c r="AO868" s="110">
        <f t="shared" si="123"/>
        <v>0</v>
      </c>
      <c r="AP868" s="110">
        <f t="shared" si="124"/>
        <v>0</v>
      </c>
      <c r="AQ868" s="110">
        <f t="shared" si="125"/>
        <v>0</v>
      </c>
    </row>
    <row r="869" spans="1:43">
      <c r="A869" s="12"/>
      <c r="B869" s="121" t="s">
        <v>64</v>
      </c>
      <c r="C869" s="209" t="str">
        <f t="shared" si="110"/>
        <v/>
      </c>
      <c r="D869" s="91" t="str">
        <f t="shared" si="111"/>
        <v/>
      </c>
      <c r="E869" s="109"/>
      <c r="F869" s="109"/>
      <c r="G869" s="109"/>
      <c r="H869" s="91" t="str">
        <f t="shared" si="112"/>
        <v/>
      </c>
      <c r="I869" s="109"/>
      <c r="J869" s="109"/>
      <c r="K869" s="109"/>
      <c r="L869" s="109"/>
      <c r="M869" s="109"/>
      <c r="N869" s="109"/>
      <c r="O869" s="91" t="str">
        <f t="shared" si="113"/>
        <v/>
      </c>
      <c r="P869" s="109"/>
      <c r="Q869" s="109"/>
      <c r="R869" s="109"/>
      <c r="S869" s="109"/>
      <c r="T869" s="109"/>
      <c r="U869" s="109"/>
      <c r="V869" s="109"/>
      <c r="W869" s="109"/>
      <c r="X869" s="91" t="str">
        <f t="shared" si="114"/>
        <v/>
      </c>
      <c r="Y869" s="109"/>
      <c r="Z869" s="109"/>
      <c r="AA869" s="109"/>
      <c r="AB869" s="109"/>
      <c r="AC869" s="109"/>
      <c r="AD869" s="109"/>
      <c r="AG869" s="110">
        <f t="shared" si="115"/>
        <v>3</v>
      </c>
      <c r="AH869" s="110">
        <f t="shared" si="116"/>
        <v>6</v>
      </c>
      <c r="AI869" s="110">
        <f t="shared" si="117"/>
        <v>8</v>
      </c>
      <c r="AJ869" s="110">
        <f t="shared" si="118"/>
        <v>6</v>
      </c>
      <c r="AK869" s="110">
        <f t="shared" si="119"/>
        <v>0</v>
      </c>
      <c r="AL869" s="110">
        <f t="shared" si="120"/>
        <v>0</v>
      </c>
      <c r="AM869" s="110" t="str">
        <f t="shared" si="121"/>
        <v/>
      </c>
      <c r="AN869" s="110">
        <f t="shared" si="122"/>
        <v>0</v>
      </c>
      <c r="AO869" s="110">
        <f t="shared" si="123"/>
        <v>0</v>
      </c>
      <c r="AP869" s="110">
        <f t="shared" si="124"/>
        <v>0</v>
      </c>
      <c r="AQ869" s="110">
        <f t="shared" si="125"/>
        <v>0</v>
      </c>
    </row>
    <row r="870" spans="1:43">
      <c r="A870" s="12"/>
      <c r="B870" s="121" t="s">
        <v>65</v>
      </c>
      <c r="C870" s="209" t="str">
        <f t="shared" si="110"/>
        <v/>
      </c>
      <c r="D870" s="91" t="str">
        <f t="shared" si="111"/>
        <v/>
      </c>
      <c r="E870" s="109"/>
      <c r="F870" s="109"/>
      <c r="G870" s="109"/>
      <c r="H870" s="91" t="str">
        <f t="shared" si="112"/>
        <v/>
      </c>
      <c r="I870" s="109"/>
      <c r="J870" s="109"/>
      <c r="K870" s="109"/>
      <c r="L870" s="109"/>
      <c r="M870" s="109"/>
      <c r="N870" s="109"/>
      <c r="O870" s="91" t="str">
        <f t="shared" si="113"/>
        <v/>
      </c>
      <c r="P870" s="109"/>
      <c r="Q870" s="109"/>
      <c r="R870" s="109"/>
      <c r="S870" s="109"/>
      <c r="T870" s="109"/>
      <c r="U870" s="109"/>
      <c r="V870" s="109"/>
      <c r="W870" s="109"/>
      <c r="X870" s="91" t="str">
        <f t="shared" si="114"/>
        <v/>
      </c>
      <c r="Y870" s="109"/>
      <c r="Z870" s="109"/>
      <c r="AA870" s="109"/>
      <c r="AB870" s="109"/>
      <c r="AC870" s="109"/>
      <c r="AD870" s="109"/>
      <c r="AG870" s="110">
        <f t="shared" si="115"/>
        <v>3</v>
      </c>
      <c r="AH870" s="110">
        <f t="shared" si="116"/>
        <v>6</v>
      </c>
      <c r="AI870" s="110">
        <f t="shared" si="117"/>
        <v>8</v>
      </c>
      <c r="AJ870" s="110">
        <f t="shared" si="118"/>
        <v>6</v>
      </c>
      <c r="AK870" s="110">
        <f t="shared" si="119"/>
        <v>0</v>
      </c>
      <c r="AL870" s="110">
        <f t="shared" si="120"/>
        <v>0</v>
      </c>
      <c r="AM870" s="110" t="str">
        <f t="shared" si="121"/>
        <v/>
      </c>
      <c r="AN870" s="110">
        <f t="shared" si="122"/>
        <v>0</v>
      </c>
      <c r="AO870" s="110">
        <f t="shared" si="123"/>
        <v>0</v>
      </c>
      <c r="AP870" s="110">
        <f t="shared" si="124"/>
        <v>0</v>
      </c>
      <c r="AQ870" s="110">
        <f t="shared" si="125"/>
        <v>0</v>
      </c>
    </row>
    <row r="871" spans="1:43">
      <c r="A871" s="12"/>
      <c r="B871" s="121" t="s">
        <v>66</v>
      </c>
      <c r="C871" s="209" t="str">
        <f t="shared" si="110"/>
        <v/>
      </c>
      <c r="D871" s="91" t="str">
        <f t="shared" si="111"/>
        <v/>
      </c>
      <c r="E871" s="109"/>
      <c r="F871" s="109"/>
      <c r="G871" s="109"/>
      <c r="H871" s="91" t="str">
        <f t="shared" si="112"/>
        <v/>
      </c>
      <c r="I871" s="109"/>
      <c r="J871" s="109"/>
      <c r="K871" s="109"/>
      <c r="L871" s="109"/>
      <c r="M871" s="109"/>
      <c r="N871" s="109"/>
      <c r="O871" s="91" t="str">
        <f t="shared" si="113"/>
        <v/>
      </c>
      <c r="P871" s="109"/>
      <c r="Q871" s="109"/>
      <c r="R871" s="109"/>
      <c r="S871" s="109"/>
      <c r="T871" s="109"/>
      <c r="U871" s="109"/>
      <c r="V871" s="109"/>
      <c r="W871" s="109"/>
      <c r="X871" s="91" t="str">
        <f t="shared" si="114"/>
        <v/>
      </c>
      <c r="Y871" s="109"/>
      <c r="Z871" s="109"/>
      <c r="AA871" s="109"/>
      <c r="AB871" s="109"/>
      <c r="AC871" s="109"/>
      <c r="AD871" s="109"/>
      <c r="AG871" s="110">
        <f t="shared" si="115"/>
        <v>3</v>
      </c>
      <c r="AH871" s="110">
        <f t="shared" si="116"/>
        <v>6</v>
      </c>
      <c r="AI871" s="110">
        <f t="shared" si="117"/>
        <v>8</v>
      </c>
      <c r="AJ871" s="110">
        <f t="shared" si="118"/>
        <v>6</v>
      </c>
      <c r="AK871" s="110">
        <f t="shared" si="119"/>
        <v>0</v>
      </c>
      <c r="AL871" s="110">
        <f t="shared" si="120"/>
        <v>0</v>
      </c>
      <c r="AM871" s="110" t="str">
        <f t="shared" si="121"/>
        <v/>
      </c>
      <c r="AN871" s="110">
        <f t="shared" si="122"/>
        <v>0</v>
      </c>
      <c r="AO871" s="110">
        <f t="shared" si="123"/>
        <v>0</v>
      </c>
      <c r="AP871" s="110">
        <f t="shared" si="124"/>
        <v>0</v>
      </c>
      <c r="AQ871" s="110">
        <f t="shared" si="125"/>
        <v>0</v>
      </c>
    </row>
    <row r="872" spans="1:43">
      <c r="A872" s="12"/>
      <c r="B872" s="121" t="s">
        <v>67</v>
      </c>
      <c r="C872" s="209" t="str">
        <f t="shared" si="110"/>
        <v/>
      </c>
      <c r="D872" s="91" t="str">
        <f t="shared" si="111"/>
        <v/>
      </c>
      <c r="E872" s="109"/>
      <c r="F872" s="109"/>
      <c r="G872" s="109"/>
      <c r="H872" s="91" t="str">
        <f t="shared" si="112"/>
        <v/>
      </c>
      <c r="I872" s="109"/>
      <c r="J872" s="109"/>
      <c r="K872" s="109"/>
      <c r="L872" s="109"/>
      <c r="M872" s="109"/>
      <c r="N872" s="109"/>
      <c r="O872" s="91" t="str">
        <f t="shared" si="113"/>
        <v/>
      </c>
      <c r="P872" s="109"/>
      <c r="Q872" s="109"/>
      <c r="R872" s="109"/>
      <c r="S872" s="109"/>
      <c r="T872" s="109"/>
      <c r="U872" s="109"/>
      <c r="V872" s="109"/>
      <c r="W872" s="109"/>
      <c r="X872" s="91" t="str">
        <f t="shared" si="114"/>
        <v/>
      </c>
      <c r="Y872" s="109"/>
      <c r="Z872" s="109"/>
      <c r="AA872" s="109"/>
      <c r="AB872" s="109"/>
      <c r="AC872" s="109"/>
      <c r="AD872" s="109"/>
      <c r="AG872" s="110">
        <f t="shared" si="115"/>
        <v>3</v>
      </c>
      <c r="AH872" s="110">
        <f t="shared" si="116"/>
        <v>6</v>
      </c>
      <c r="AI872" s="110">
        <f t="shared" si="117"/>
        <v>8</v>
      </c>
      <c r="AJ872" s="110">
        <f t="shared" si="118"/>
        <v>6</v>
      </c>
      <c r="AK872" s="110">
        <f t="shared" si="119"/>
        <v>0</v>
      </c>
      <c r="AL872" s="110">
        <f t="shared" si="120"/>
        <v>0</v>
      </c>
      <c r="AM872" s="110" t="str">
        <f t="shared" si="121"/>
        <v/>
      </c>
      <c r="AN872" s="110">
        <f t="shared" si="122"/>
        <v>0</v>
      </c>
      <c r="AO872" s="110">
        <f t="shared" si="123"/>
        <v>0</v>
      </c>
      <c r="AP872" s="110">
        <f t="shared" si="124"/>
        <v>0</v>
      </c>
      <c r="AQ872" s="110">
        <f t="shared" si="125"/>
        <v>0</v>
      </c>
    </row>
    <row r="873" spans="1:43">
      <c r="A873" s="12"/>
      <c r="B873" s="121" t="s">
        <v>68</v>
      </c>
      <c r="C873" s="209" t="str">
        <f t="shared" si="110"/>
        <v/>
      </c>
      <c r="D873" s="91" t="str">
        <f t="shared" si="111"/>
        <v/>
      </c>
      <c r="E873" s="109"/>
      <c r="F873" s="109"/>
      <c r="G873" s="109"/>
      <c r="H873" s="91" t="str">
        <f t="shared" si="112"/>
        <v/>
      </c>
      <c r="I873" s="109"/>
      <c r="J873" s="109"/>
      <c r="K873" s="109"/>
      <c r="L873" s="109"/>
      <c r="M873" s="109"/>
      <c r="N873" s="109"/>
      <c r="O873" s="91" t="str">
        <f t="shared" si="113"/>
        <v/>
      </c>
      <c r="P873" s="109"/>
      <c r="Q873" s="109"/>
      <c r="R873" s="109"/>
      <c r="S873" s="109"/>
      <c r="T873" s="109"/>
      <c r="U873" s="109"/>
      <c r="V873" s="109"/>
      <c r="W873" s="109"/>
      <c r="X873" s="91" t="str">
        <f t="shared" si="114"/>
        <v/>
      </c>
      <c r="Y873" s="109"/>
      <c r="Z873" s="109"/>
      <c r="AA873" s="109"/>
      <c r="AB873" s="109"/>
      <c r="AC873" s="109"/>
      <c r="AD873" s="109"/>
      <c r="AG873" s="110">
        <f t="shared" si="115"/>
        <v>3</v>
      </c>
      <c r="AH873" s="110">
        <f t="shared" si="116"/>
        <v>6</v>
      </c>
      <c r="AI873" s="110">
        <f t="shared" si="117"/>
        <v>8</v>
      </c>
      <c r="AJ873" s="110">
        <f t="shared" si="118"/>
        <v>6</v>
      </c>
      <c r="AK873" s="110">
        <f t="shared" si="119"/>
        <v>0</v>
      </c>
      <c r="AL873" s="110">
        <f t="shared" si="120"/>
        <v>0</v>
      </c>
      <c r="AM873" s="110" t="str">
        <f t="shared" si="121"/>
        <v/>
      </c>
      <c r="AN873" s="110">
        <f t="shared" si="122"/>
        <v>0</v>
      </c>
      <c r="AO873" s="110">
        <f t="shared" si="123"/>
        <v>0</v>
      </c>
      <c r="AP873" s="110">
        <f t="shared" si="124"/>
        <v>0</v>
      </c>
      <c r="AQ873" s="110">
        <f t="shared" si="125"/>
        <v>0</v>
      </c>
    </row>
    <row r="874" spans="1:43">
      <c r="A874" s="12"/>
      <c r="B874" s="121" t="s">
        <v>69</v>
      </c>
      <c r="C874" s="209" t="str">
        <f t="shared" si="110"/>
        <v/>
      </c>
      <c r="D874" s="91" t="str">
        <f t="shared" si="111"/>
        <v/>
      </c>
      <c r="E874" s="109"/>
      <c r="F874" s="109"/>
      <c r="G874" s="109"/>
      <c r="H874" s="91" t="str">
        <f t="shared" si="112"/>
        <v/>
      </c>
      <c r="I874" s="109"/>
      <c r="J874" s="109"/>
      <c r="K874" s="109"/>
      <c r="L874" s="109"/>
      <c r="M874" s="109"/>
      <c r="N874" s="109"/>
      <c r="O874" s="91" t="str">
        <f t="shared" si="113"/>
        <v/>
      </c>
      <c r="P874" s="109"/>
      <c r="Q874" s="109"/>
      <c r="R874" s="109"/>
      <c r="S874" s="109"/>
      <c r="T874" s="109"/>
      <c r="U874" s="109"/>
      <c r="V874" s="109"/>
      <c r="W874" s="109"/>
      <c r="X874" s="91" t="str">
        <f t="shared" si="114"/>
        <v/>
      </c>
      <c r="Y874" s="109"/>
      <c r="Z874" s="109"/>
      <c r="AA874" s="109"/>
      <c r="AB874" s="109"/>
      <c r="AC874" s="109"/>
      <c r="AD874" s="109"/>
      <c r="AG874" s="110">
        <f t="shared" si="115"/>
        <v>3</v>
      </c>
      <c r="AH874" s="110">
        <f t="shared" si="116"/>
        <v>6</v>
      </c>
      <c r="AI874" s="110">
        <f t="shared" si="117"/>
        <v>8</v>
      </c>
      <c r="AJ874" s="110">
        <f t="shared" si="118"/>
        <v>6</v>
      </c>
      <c r="AK874" s="110">
        <f t="shared" si="119"/>
        <v>0</v>
      </c>
      <c r="AL874" s="110">
        <f t="shared" si="120"/>
        <v>0</v>
      </c>
      <c r="AM874" s="110" t="str">
        <f t="shared" si="121"/>
        <v/>
      </c>
      <c r="AN874" s="110">
        <f t="shared" si="122"/>
        <v>0</v>
      </c>
      <c r="AO874" s="110">
        <f t="shared" si="123"/>
        <v>0</v>
      </c>
      <c r="AP874" s="110">
        <f t="shared" si="124"/>
        <v>0</v>
      </c>
      <c r="AQ874" s="110">
        <f t="shared" si="125"/>
        <v>0</v>
      </c>
    </row>
    <row r="875" spans="1:43">
      <c r="A875" s="12"/>
      <c r="B875" s="121" t="s">
        <v>70</v>
      </c>
      <c r="C875" s="209" t="str">
        <f t="shared" si="110"/>
        <v/>
      </c>
      <c r="D875" s="91" t="str">
        <f t="shared" si="111"/>
        <v/>
      </c>
      <c r="E875" s="109"/>
      <c r="F875" s="109"/>
      <c r="G875" s="109"/>
      <c r="H875" s="91" t="str">
        <f t="shared" si="112"/>
        <v/>
      </c>
      <c r="I875" s="109"/>
      <c r="J875" s="109"/>
      <c r="K875" s="109"/>
      <c r="L875" s="109"/>
      <c r="M875" s="109"/>
      <c r="N875" s="109"/>
      <c r="O875" s="91" t="str">
        <f t="shared" si="113"/>
        <v/>
      </c>
      <c r="P875" s="109"/>
      <c r="Q875" s="109"/>
      <c r="R875" s="109"/>
      <c r="S875" s="109"/>
      <c r="T875" s="109"/>
      <c r="U875" s="109"/>
      <c r="V875" s="109"/>
      <c r="W875" s="109"/>
      <c r="X875" s="91" t="str">
        <f t="shared" si="114"/>
        <v/>
      </c>
      <c r="Y875" s="109"/>
      <c r="Z875" s="109"/>
      <c r="AA875" s="109"/>
      <c r="AB875" s="109"/>
      <c r="AC875" s="109"/>
      <c r="AD875" s="109"/>
      <c r="AG875" s="110">
        <f t="shared" si="115"/>
        <v>3</v>
      </c>
      <c r="AH875" s="110">
        <f t="shared" si="116"/>
        <v>6</v>
      </c>
      <c r="AI875" s="110">
        <f t="shared" si="117"/>
        <v>8</v>
      </c>
      <c r="AJ875" s="110">
        <f t="shared" si="118"/>
        <v>6</v>
      </c>
      <c r="AK875" s="110">
        <f t="shared" si="119"/>
        <v>0</v>
      </c>
      <c r="AL875" s="110">
        <f t="shared" si="120"/>
        <v>0</v>
      </c>
      <c r="AM875" s="110" t="str">
        <f t="shared" si="121"/>
        <v/>
      </c>
      <c r="AN875" s="110">
        <f t="shared" si="122"/>
        <v>0</v>
      </c>
      <c r="AO875" s="110">
        <f t="shared" si="123"/>
        <v>0</v>
      </c>
      <c r="AP875" s="110">
        <f t="shared" si="124"/>
        <v>0</v>
      </c>
      <c r="AQ875" s="110">
        <f t="shared" si="125"/>
        <v>0</v>
      </c>
    </row>
    <row r="876" spans="1:43">
      <c r="A876" s="12"/>
      <c r="B876" s="121" t="s">
        <v>71</v>
      </c>
      <c r="C876" s="209" t="str">
        <f t="shared" si="110"/>
        <v/>
      </c>
      <c r="D876" s="91" t="str">
        <f t="shared" si="111"/>
        <v/>
      </c>
      <c r="E876" s="109"/>
      <c r="F876" s="109"/>
      <c r="G876" s="109"/>
      <c r="H876" s="91" t="str">
        <f t="shared" si="112"/>
        <v/>
      </c>
      <c r="I876" s="109"/>
      <c r="J876" s="109"/>
      <c r="K876" s="109"/>
      <c r="L876" s="109"/>
      <c r="M876" s="109"/>
      <c r="N876" s="109"/>
      <c r="O876" s="91" t="str">
        <f t="shared" si="113"/>
        <v/>
      </c>
      <c r="P876" s="109"/>
      <c r="Q876" s="109"/>
      <c r="R876" s="109"/>
      <c r="S876" s="109"/>
      <c r="T876" s="109"/>
      <c r="U876" s="109"/>
      <c r="V876" s="109"/>
      <c r="W876" s="109"/>
      <c r="X876" s="91" t="str">
        <f t="shared" si="114"/>
        <v/>
      </c>
      <c r="Y876" s="109"/>
      <c r="Z876" s="109"/>
      <c r="AA876" s="109"/>
      <c r="AB876" s="109"/>
      <c r="AC876" s="109"/>
      <c r="AD876" s="109"/>
      <c r="AG876" s="110">
        <f t="shared" si="115"/>
        <v>3</v>
      </c>
      <c r="AH876" s="110">
        <f t="shared" si="116"/>
        <v>6</v>
      </c>
      <c r="AI876" s="110">
        <f t="shared" si="117"/>
        <v>8</v>
      </c>
      <c r="AJ876" s="110">
        <f t="shared" si="118"/>
        <v>6</v>
      </c>
      <c r="AK876" s="110">
        <f t="shared" si="119"/>
        <v>0</v>
      </c>
      <c r="AL876" s="110">
        <f t="shared" si="120"/>
        <v>0</v>
      </c>
      <c r="AM876" s="110" t="str">
        <f t="shared" si="121"/>
        <v/>
      </c>
      <c r="AN876" s="110">
        <f t="shared" si="122"/>
        <v>0</v>
      </c>
      <c r="AO876" s="110">
        <f t="shared" si="123"/>
        <v>0</v>
      </c>
      <c r="AP876" s="110">
        <f t="shared" si="124"/>
        <v>0</v>
      </c>
      <c r="AQ876" s="110">
        <f t="shared" si="125"/>
        <v>0</v>
      </c>
    </row>
    <row r="877" spans="1:43">
      <c r="A877" s="12"/>
      <c r="B877" s="121" t="s">
        <v>72</v>
      </c>
      <c r="C877" s="209" t="str">
        <f t="shared" si="110"/>
        <v/>
      </c>
      <c r="D877" s="91" t="str">
        <f t="shared" si="111"/>
        <v/>
      </c>
      <c r="E877" s="109"/>
      <c r="F877" s="109"/>
      <c r="G877" s="109"/>
      <c r="H877" s="91" t="str">
        <f t="shared" si="112"/>
        <v/>
      </c>
      <c r="I877" s="109"/>
      <c r="J877" s="109"/>
      <c r="K877" s="109"/>
      <c r="L877" s="109"/>
      <c r="M877" s="109"/>
      <c r="N877" s="109"/>
      <c r="O877" s="91" t="str">
        <f t="shared" si="113"/>
        <v/>
      </c>
      <c r="P877" s="109"/>
      <c r="Q877" s="109"/>
      <c r="R877" s="109"/>
      <c r="S877" s="109"/>
      <c r="T877" s="109"/>
      <c r="U877" s="109"/>
      <c r="V877" s="109"/>
      <c r="W877" s="109"/>
      <c r="X877" s="91" t="str">
        <f t="shared" si="114"/>
        <v/>
      </c>
      <c r="Y877" s="109"/>
      <c r="Z877" s="109"/>
      <c r="AA877" s="109"/>
      <c r="AB877" s="109"/>
      <c r="AC877" s="109"/>
      <c r="AD877" s="109"/>
      <c r="AG877" s="110">
        <f t="shared" si="115"/>
        <v>3</v>
      </c>
      <c r="AH877" s="110">
        <f t="shared" si="116"/>
        <v>6</v>
      </c>
      <c r="AI877" s="110">
        <f t="shared" si="117"/>
        <v>8</v>
      </c>
      <c r="AJ877" s="110">
        <f t="shared" si="118"/>
        <v>6</v>
      </c>
      <c r="AK877" s="110">
        <f t="shared" si="119"/>
        <v>0</v>
      </c>
      <c r="AL877" s="110">
        <f t="shared" si="120"/>
        <v>0</v>
      </c>
      <c r="AM877" s="110" t="str">
        <f t="shared" si="121"/>
        <v/>
      </c>
      <c r="AN877" s="110">
        <f t="shared" si="122"/>
        <v>0</v>
      </c>
      <c r="AO877" s="110">
        <f t="shared" si="123"/>
        <v>0</v>
      </c>
      <c r="AP877" s="110">
        <f t="shared" si="124"/>
        <v>0</v>
      </c>
      <c r="AQ877" s="110">
        <f t="shared" si="125"/>
        <v>0</v>
      </c>
    </row>
    <row r="878" spans="1:43">
      <c r="A878" s="12"/>
      <c r="B878" s="121" t="s">
        <v>73</v>
      </c>
      <c r="C878" s="209" t="str">
        <f t="shared" si="110"/>
        <v/>
      </c>
      <c r="D878" s="91" t="str">
        <f t="shared" si="111"/>
        <v/>
      </c>
      <c r="E878" s="109"/>
      <c r="F878" s="109"/>
      <c r="G878" s="109"/>
      <c r="H878" s="91" t="str">
        <f t="shared" si="112"/>
        <v/>
      </c>
      <c r="I878" s="109"/>
      <c r="J878" s="109"/>
      <c r="K878" s="109"/>
      <c r="L878" s="109"/>
      <c r="M878" s="109"/>
      <c r="N878" s="109"/>
      <c r="O878" s="91" t="str">
        <f t="shared" si="113"/>
        <v/>
      </c>
      <c r="P878" s="109"/>
      <c r="Q878" s="109"/>
      <c r="R878" s="109"/>
      <c r="S878" s="109"/>
      <c r="T878" s="109"/>
      <c r="U878" s="109"/>
      <c r="V878" s="109"/>
      <c r="W878" s="109"/>
      <c r="X878" s="91" t="str">
        <f t="shared" si="114"/>
        <v/>
      </c>
      <c r="Y878" s="109"/>
      <c r="Z878" s="109"/>
      <c r="AA878" s="109"/>
      <c r="AB878" s="109"/>
      <c r="AC878" s="109"/>
      <c r="AD878" s="109"/>
      <c r="AG878" s="110">
        <f t="shared" si="115"/>
        <v>3</v>
      </c>
      <c r="AH878" s="110">
        <f t="shared" si="116"/>
        <v>6</v>
      </c>
      <c r="AI878" s="110">
        <f t="shared" si="117"/>
        <v>8</v>
      </c>
      <c r="AJ878" s="110">
        <f t="shared" si="118"/>
        <v>6</v>
      </c>
      <c r="AK878" s="110">
        <f t="shared" si="119"/>
        <v>0</v>
      </c>
      <c r="AL878" s="110">
        <f t="shared" si="120"/>
        <v>0</v>
      </c>
      <c r="AM878" s="110" t="str">
        <f t="shared" si="121"/>
        <v/>
      </c>
      <c r="AN878" s="110">
        <f t="shared" si="122"/>
        <v>0</v>
      </c>
      <c r="AO878" s="110">
        <f t="shared" si="123"/>
        <v>0</v>
      </c>
      <c r="AP878" s="110">
        <f t="shared" si="124"/>
        <v>0</v>
      </c>
      <c r="AQ878" s="110">
        <f t="shared" si="125"/>
        <v>0</v>
      </c>
    </row>
    <row r="879" spans="1:43">
      <c r="A879" s="12"/>
      <c r="B879" s="121" t="s">
        <v>74</v>
      </c>
      <c r="C879" s="209" t="str">
        <f t="shared" si="110"/>
        <v/>
      </c>
      <c r="D879" s="91" t="str">
        <f t="shared" si="111"/>
        <v/>
      </c>
      <c r="E879" s="109"/>
      <c r="F879" s="109"/>
      <c r="G879" s="109"/>
      <c r="H879" s="91" t="str">
        <f t="shared" si="112"/>
        <v/>
      </c>
      <c r="I879" s="109"/>
      <c r="J879" s="109"/>
      <c r="K879" s="109"/>
      <c r="L879" s="109"/>
      <c r="M879" s="109"/>
      <c r="N879" s="109"/>
      <c r="O879" s="91" t="str">
        <f t="shared" si="113"/>
        <v/>
      </c>
      <c r="P879" s="109"/>
      <c r="Q879" s="109"/>
      <c r="R879" s="109"/>
      <c r="S879" s="109"/>
      <c r="T879" s="109"/>
      <c r="U879" s="109"/>
      <c r="V879" s="109"/>
      <c r="W879" s="109"/>
      <c r="X879" s="91" t="str">
        <f t="shared" si="114"/>
        <v/>
      </c>
      <c r="Y879" s="109"/>
      <c r="Z879" s="109"/>
      <c r="AA879" s="109"/>
      <c r="AB879" s="109"/>
      <c r="AC879" s="109"/>
      <c r="AD879" s="109"/>
      <c r="AG879" s="110">
        <f t="shared" si="115"/>
        <v>3</v>
      </c>
      <c r="AH879" s="110">
        <f t="shared" si="116"/>
        <v>6</v>
      </c>
      <c r="AI879" s="110">
        <f t="shared" si="117"/>
        <v>8</v>
      </c>
      <c r="AJ879" s="110">
        <f t="shared" si="118"/>
        <v>6</v>
      </c>
      <c r="AK879" s="110">
        <f t="shared" si="119"/>
        <v>0</v>
      </c>
      <c r="AL879" s="110">
        <f t="shared" si="120"/>
        <v>0</v>
      </c>
      <c r="AM879" s="110" t="str">
        <f t="shared" si="121"/>
        <v/>
      </c>
      <c r="AN879" s="110">
        <f t="shared" si="122"/>
        <v>0</v>
      </c>
      <c r="AO879" s="110">
        <f t="shared" si="123"/>
        <v>0</v>
      </c>
      <c r="AP879" s="110">
        <f t="shared" si="124"/>
        <v>0</v>
      </c>
      <c r="AQ879" s="110">
        <f t="shared" si="125"/>
        <v>0</v>
      </c>
    </row>
    <row r="880" spans="1:43">
      <c r="A880" s="12"/>
      <c r="B880" s="121" t="s">
        <v>75</v>
      </c>
      <c r="C880" s="209" t="str">
        <f t="shared" si="110"/>
        <v/>
      </c>
      <c r="D880" s="91" t="str">
        <f t="shared" si="111"/>
        <v/>
      </c>
      <c r="E880" s="109"/>
      <c r="F880" s="109"/>
      <c r="G880" s="109"/>
      <c r="H880" s="91" t="str">
        <f t="shared" si="112"/>
        <v/>
      </c>
      <c r="I880" s="109"/>
      <c r="J880" s="109"/>
      <c r="K880" s="109"/>
      <c r="L880" s="109"/>
      <c r="M880" s="109"/>
      <c r="N880" s="109"/>
      <c r="O880" s="91" t="str">
        <f t="shared" si="113"/>
        <v/>
      </c>
      <c r="P880" s="109"/>
      <c r="Q880" s="109"/>
      <c r="R880" s="109"/>
      <c r="S880" s="109"/>
      <c r="T880" s="109"/>
      <c r="U880" s="109"/>
      <c r="V880" s="109"/>
      <c r="W880" s="109"/>
      <c r="X880" s="91" t="str">
        <f t="shared" si="114"/>
        <v/>
      </c>
      <c r="Y880" s="109"/>
      <c r="Z880" s="109"/>
      <c r="AA880" s="109"/>
      <c r="AB880" s="109"/>
      <c r="AC880" s="109"/>
      <c r="AD880" s="109"/>
      <c r="AG880" s="110">
        <f t="shared" si="115"/>
        <v>3</v>
      </c>
      <c r="AH880" s="110">
        <f t="shared" si="116"/>
        <v>6</v>
      </c>
      <c r="AI880" s="110">
        <f t="shared" si="117"/>
        <v>8</v>
      </c>
      <c r="AJ880" s="110">
        <f t="shared" si="118"/>
        <v>6</v>
      </c>
      <c r="AK880" s="110">
        <f t="shared" si="119"/>
        <v>0</v>
      </c>
      <c r="AL880" s="110">
        <f t="shared" si="120"/>
        <v>0</v>
      </c>
      <c r="AM880" s="110" t="str">
        <f t="shared" si="121"/>
        <v/>
      </c>
      <c r="AN880" s="110">
        <f t="shared" si="122"/>
        <v>0</v>
      </c>
      <c r="AO880" s="110">
        <f t="shared" si="123"/>
        <v>0</v>
      </c>
      <c r="AP880" s="110">
        <f t="shared" si="124"/>
        <v>0</v>
      </c>
      <c r="AQ880" s="110">
        <f t="shared" si="125"/>
        <v>0</v>
      </c>
    </row>
    <row r="881" spans="1:43">
      <c r="A881" s="12"/>
      <c r="B881" s="121" t="s">
        <v>76</v>
      </c>
      <c r="C881" s="209" t="str">
        <f t="shared" si="110"/>
        <v/>
      </c>
      <c r="D881" s="91" t="str">
        <f t="shared" si="111"/>
        <v/>
      </c>
      <c r="E881" s="109"/>
      <c r="F881" s="109"/>
      <c r="G881" s="109"/>
      <c r="H881" s="91" t="str">
        <f t="shared" si="112"/>
        <v/>
      </c>
      <c r="I881" s="109"/>
      <c r="J881" s="109"/>
      <c r="K881" s="109"/>
      <c r="L881" s="109"/>
      <c r="M881" s="109"/>
      <c r="N881" s="109"/>
      <c r="O881" s="91" t="str">
        <f t="shared" si="113"/>
        <v/>
      </c>
      <c r="P881" s="109"/>
      <c r="Q881" s="109"/>
      <c r="R881" s="109"/>
      <c r="S881" s="109"/>
      <c r="T881" s="109"/>
      <c r="U881" s="109"/>
      <c r="V881" s="109"/>
      <c r="W881" s="109"/>
      <c r="X881" s="91" t="str">
        <f t="shared" si="114"/>
        <v/>
      </c>
      <c r="Y881" s="109"/>
      <c r="Z881" s="109"/>
      <c r="AA881" s="109"/>
      <c r="AB881" s="109"/>
      <c r="AC881" s="109"/>
      <c r="AD881" s="109"/>
      <c r="AG881" s="110">
        <f t="shared" si="115"/>
        <v>3</v>
      </c>
      <c r="AH881" s="110">
        <f t="shared" si="116"/>
        <v>6</v>
      </c>
      <c r="AI881" s="110">
        <f t="shared" si="117"/>
        <v>8</v>
      </c>
      <c r="AJ881" s="110">
        <f t="shared" si="118"/>
        <v>6</v>
      </c>
      <c r="AK881" s="110">
        <f t="shared" si="119"/>
        <v>0</v>
      </c>
      <c r="AL881" s="110">
        <f t="shared" si="120"/>
        <v>0</v>
      </c>
      <c r="AM881" s="110" t="str">
        <f t="shared" si="121"/>
        <v/>
      </c>
      <c r="AN881" s="110">
        <f t="shared" si="122"/>
        <v>0</v>
      </c>
      <c r="AO881" s="110">
        <f t="shared" si="123"/>
        <v>0</v>
      </c>
      <c r="AP881" s="110">
        <f t="shared" si="124"/>
        <v>0</v>
      </c>
      <c r="AQ881" s="110">
        <f t="shared" si="125"/>
        <v>0</v>
      </c>
    </row>
    <row r="882" spans="1:43">
      <c r="A882" s="12"/>
      <c r="B882" s="121" t="s">
        <v>77</v>
      </c>
      <c r="C882" s="209" t="str">
        <f t="shared" si="110"/>
        <v/>
      </c>
      <c r="D882" s="91" t="str">
        <f t="shared" si="111"/>
        <v/>
      </c>
      <c r="E882" s="109"/>
      <c r="F882" s="109"/>
      <c r="G882" s="109"/>
      <c r="H882" s="91" t="str">
        <f t="shared" si="112"/>
        <v/>
      </c>
      <c r="I882" s="109"/>
      <c r="J882" s="109"/>
      <c r="K882" s="109"/>
      <c r="L882" s="109"/>
      <c r="M882" s="109"/>
      <c r="N882" s="109"/>
      <c r="O882" s="91" t="str">
        <f t="shared" si="113"/>
        <v/>
      </c>
      <c r="P882" s="109"/>
      <c r="Q882" s="109"/>
      <c r="R882" s="109"/>
      <c r="S882" s="109"/>
      <c r="T882" s="109"/>
      <c r="U882" s="109"/>
      <c r="V882" s="109"/>
      <c r="W882" s="109"/>
      <c r="X882" s="91" t="str">
        <f t="shared" si="114"/>
        <v/>
      </c>
      <c r="Y882" s="109"/>
      <c r="Z882" s="109"/>
      <c r="AA882" s="109"/>
      <c r="AB882" s="109"/>
      <c r="AC882" s="109"/>
      <c r="AD882" s="109"/>
      <c r="AG882" s="110">
        <f t="shared" si="115"/>
        <v>3</v>
      </c>
      <c r="AH882" s="110">
        <f t="shared" si="116"/>
        <v>6</v>
      </c>
      <c r="AI882" s="110">
        <f t="shared" si="117"/>
        <v>8</v>
      </c>
      <c r="AJ882" s="110">
        <f t="shared" si="118"/>
        <v>6</v>
      </c>
      <c r="AK882" s="110">
        <f t="shared" si="119"/>
        <v>0</v>
      </c>
      <c r="AL882" s="110">
        <f t="shared" si="120"/>
        <v>0</v>
      </c>
      <c r="AM882" s="110" t="str">
        <f t="shared" si="121"/>
        <v/>
      </c>
      <c r="AN882" s="110">
        <f t="shared" si="122"/>
        <v>0</v>
      </c>
      <c r="AO882" s="110">
        <f t="shared" si="123"/>
        <v>0</v>
      </c>
      <c r="AP882" s="110">
        <f t="shared" si="124"/>
        <v>0</v>
      </c>
      <c r="AQ882" s="110">
        <f t="shared" si="125"/>
        <v>0</v>
      </c>
    </row>
    <row r="883" spans="1:43">
      <c r="A883" s="12"/>
      <c r="B883" s="121" t="s">
        <v>78</v>
      </c>
      <c r="C883" s="209" t="str">
        <f t="shared" si="110"/>
        <v/>
      </c>
      <c r="D883" s="91" t="str">
        <f t="shared" si="111"/>
        <v/>
      </c>
      <c r="E883" s="109"/>
      <c r="F883" s="109"/>
      <c r="G883" s="109"/>
      <c r="H883" s="91" t="str">
        <f t="shared" si="112"/>
        <v/>
      </c>
      <c r="I883" s="109"/>
      <c r="J883" s="109"/>
      <c r="K883" s="109"/>
      <c r="L883" s="109"/>
      <c r="M883" s="109"/>
      <c r="N883" s="109"/>
      <c r="O883" s="91" t="str">
        <f t="shared" si="113"/>
        <v/>
      </c>
      <c r="P883" s="109"/>
      <c r="Q883" s="109"/>
      <c r="R883" s="109"/>
      <c r="S883" s="109"/>
      <c r="T883" s="109"/>
      <c r="U883" s="109"/>
      <c r="V883" s="109"/>
      <c r="W883" s="109"/>
      <c r="X883" s="91" t="str">
        <f t="shared" si="114"/>
        <v/>
      </c>
      <c r="Y883" s="109"/>
      <c r="Z883" s="109"/>
      <c r="AA883" s="109"/>
      <c r="AB883" s="109"/>
      <c r="AC883" s="109"/>
      <c r="AD883" s="109"/>
      <c r="AG883" s="110">
        <f t="shared" si="115"/>
        <v>3</v>
      </c>
      <c r="AH883" s="110">
        <f t="shared" si="116"/>
        <v>6</v>
      </c>
      <c r="AI883" s="110">
        <f t="shared" si="117"/>
        <v>8</v>
      </c>
      <c r="AJ883" s="110">
        <f t="shared" si="118"/>
        <v>6</v>
      </c>
      <c r="AK883" s="110">
        <f t="shared" si="119"/>
        <v>0</v>
      </c>
      <c r="AL883" s="110">
        <f t="shared" si="120"/>
        <v>0</v>
      </c>
      <c r="AM883" s="110" t="str">
        <f t="shared" si="121"/>
        <v/>
      </c>
      <c r="AN883" s="110">
        <f t="shared" si="122"/>
        <v>0</v>
      </c>
      <c r="AO883" s="110">
        <f t="shared" si="123"/>
        <v>0</v>
      </c>
      <c r="AP883" s="110">
        <f t="shared" si="124"/>
        <v>0</v>
      </c>
      <c r="AQ883" s="110">
        <f t="shared" si="125"/>
        <v>0</v>
      </c>
    </row>
    <row r="884" spans="1:43">
      <c r="A884" s="12"/>
      <c r="B884" s="121" t="s">
        <v>79</v>
      </c>
      <c r="C884" s="209" t="str">
        <f t="shared" si="110"/>
        <v/>
      </c>
      <c r="D884" s="91" t="str">
        <f t="shared" si="111"/>
        <v/>
      </c>
      <c r="E884" s="109"/>
      <c r="F884" s="109"/>
      <c r="G884" s="109"/>
      <c r="H884" s="91" t="str">
        <f t="shared" si="112"/>
        <v/>
      </c>
      <c r="I884" s="109"/>
      <c r="J884" s="109"/>
      <c r="K884" s="109"/>
      <c r="L884" s="109"/>
      <c r="M884" s="109"/>
      <c r="N884" s="109"/>
      <c r="O884" s="91" t="str">
        <f t="shared" si="113"/>
        <v/>
      </c>
      <c r="P884" s="109"/>
      <c r="Q884" s="109"/>
      <c r="R884" s="109"/>
      <c r="S884" s="109"/>
      <c r="T884" s="109"/>
      <c r="U884" s="109"/>
      <c r="V884" s="109"/>
      <c r="W884" s="109"/>
      <c r="X884" s="91" t="str">
        <f t="shared" si="114"/>
        <v/>
      </c>
      <c r="Y884" s="109"/>
      <c r="Z884" s="109"/>
      <c r="AA884" s="109"/>
      <c r="AB884" s="109"/>
      <c r="AC884" s="109"/>
      <c r="AD884" s="109"/>
      <c r="AG884" s="110">
        <f t="shared" si="115"/>
        <v>3</v>
      </c>
      <c r="AH884" s="110">
        <f t="shared" si="116"/>
        <v>6</v>
      </c>
      <c r="AI884" s="110">
        <f t="shared" si="117"/>
        <v>8</v>
      </c>
      <c r="AJ884" s="110">
        <f t="shared" si="118"/>
        <v>6</v>
      </c>
      <c r="AK884" s="110">
        <f t="shared" si="119"/>
        <v>0</v>
      </c>
      <c r="AL884" s="110">
        <f t="shared" si="120"/>
        <v>0</v>
      </c>
      <c r="AM884" s="110" t="str">
        <f t="shared" si="121"/>
        <v/>
      </c>
      <c r="AN884" s="110">
        <f t="shared" si="122"/>
        <v>0</v>
      </c>
      <c r="AO884" s="110">
        <f t="shared" si="123"/>
        <v>0</v>
      </c>
      <c r="AP884" s="110">
        <f t="shared" si="124"/>
        <v>0</v>
      </c>
      <c r="AQ884" s="110">
        <f t="shared" si="125"/>
        <v>0</v>
      </c>
    </row>
    <row r="885" spans="1:43">
      <c r="A885" s="12"/>
      <c r="B885" s="121" t="s">
        <v>80</v>
      </c>
      <c r="C885" s="209" t="str">
        <f t="shared" si="110"/>
        <v/>
      </c>
      <c r="D885" s="91" t="str">
        <f t="shared" si="111"/>
        <v/>
      </c>
      <c r="E885" s="109"/>
      <c r="F885" s="109"/>
      <c r="G885" s="109"/>
      <c r="H885" s="91" t="str">
        <f t="shared" si="112"/>
        <v/>
      </c>
      <c r="I885" s="109"/>
      <c r="J885" s="109"/>
      <c r="K885" s="109"/>
      <c r="L885" s="109"/>
      <c r="M885" s="109"/>
      <c r="N885" s="109"/>
      <c r="O885" s="91" t="str">
        <f t="shared" si="113"/>
        <v/>
      </c>
      <c r="P885" s="109"/>
      <c r="Q885" s="109"/>
      <c r="R885" s="109"/>
      <c r="S885" s="109"/>
      <c r="T885" s="109"/>
      <c r="U885" s="109"/>
      <c r="V885" s="109"/>
      <c r="W885" s="109"/>
      <c r="X885" s="91" t="str">
        <f t="shared" si="114"/>
        <v/>
      </c>
      <c r="Y885" s="109"/>
      <c r="Z885" s="109"/>
      <c r="AA885" s="109"/>
      <c r="AB885" s="109"/>
      <c r="AC885" s="109"/>
      <c r="AD885" s="109"/>
      <c r="AG885" s="110">
        <f t="shared" si="115"/>
        <v>3</v>
      </c>
      <c r="AH885" s="110">
        <f t="shared" si="116"/>
        <v>6</v>
      </c>
      <c r="AI885" s="110">
        <f t="shared" si="117"/>
        <v>8</v>
      </c>
      <c r="AJ885" s="110">
        <f t="shared" si="118"/>
        <v>6</v>
      </c>
      <c r="AK885" s="110">
        <f t="shared" si="119"/>
        <v>0</v>
      </c>
      <c r="AL885" s="110">
        <f t="shared" si="120"/>
        <v>0</v>
      </c>
      <c r="AM885" s="110" t="str">
        <f t="shared" si="121"/>
        <v/>
      </c>
      <c r="AN885" s="110">
        <f t="shared" si="122"/>
        <v>0</v>
      </c>
      <c r="AO885" s="110">
        <f t="shared" si="123"/>
        <v>0</v>
      </c>
      <c r="AP885" s="110">
        <f t="shared" si="124"/>
        <v>0</v>
      </c>
      <c r="AQ885" s="110">
        <f t="shared" si="125"/>
        <v>0</v>
      </c>
    </row>
    <row r="886" spans="1:43">
      <c r="A886" s="12"/>
      <c r="B886" s="121" t="s">
        <v>81</v>
      </c>
      <c r="C886" s="209" t="str">
        <f t="shared" si="110"/>
        <v/>
      </c>
      <c r="D886" s="91" t="str">
        <f t="shared" si="111"/>
        <v/>
      </c>
      <c r="E886" s="109"/>
      <c r="F886" s="109"/>
      <c r="G886" s="109"/>
      <c r="H886" s="91" t="str">
        <f t="shared" si="112"/>
        <v/>
      </c>
      <c r="I886" s="109"/>
      <c r="J886" s="109"/>
      <c r="K886" s="109"/>
      <c r="L886" s="109"/>
      <c r="M886" s="109"/>
      <c r="N886" s="109"/>
      <c r="O886" s="91" t="str">
        <f t="shared" si="113"/>
        <v/>
      </c>
      <c r="P886" s="109"/>
      <c r="Q886" s="109"/>
      <c r="R886" s="109"/>
      <c r="S886" s="109"/>
      <c r="T886" s="109"/>
      <c r="U886" s="109"/>
      <c r="V886" s="109"/>
      <c r="W886" s="109"/>
      <c r="X886" s="91" t="str">
        <f t="shared" si="114"/>
        <v/>
      </c>
      <c r="Y886" s="109"/>
      <c r="Z886" s="109"/>
      <c r="AA886" s="109"/>
      <c r="AB886" s="109"/>
      <c r="AC886" s="109"/>
      <c r="AD886" s="109"/>
      <c r="AG886" s="110">
        <f t="shared" si="115"/>
        <v>3</v>
      </c>
      <c r="AH886" s="110">
        <f t="shared" si="116"/>
        <v>6</v>
      </c>
      <c r="AI886" s="110">
        <f t="shared" si="117"/>
        <v>8</v>
      </c>
      <c r="AJ886" s="110">
        <f t="shared" si="118"/>
        <v>6</v>
      </c>
      <c r="AK886" s="110">
        <f t="shared" si="119"/>
        <v>0</v>
      </c>
      <c r="AL886" s="110">
        <f t="shared" si="120"/>
        <v>0</v>
      </c>
      <c r="AM886" s="110" t="str">
        <f t="shared" si="121"/>
        <v/>
      </c>
      <c r="AN886" s="110">
        <f t="shared" si="122"/>
        <v>0</v>
      </c>
      <c r="AO886" s="110">
        <f t="shared" si="123"/>
        <v>0</v>
      </c>
      <c r="AP886" s="110">
        <f t="shared" si="124"/>
        <v>0</v>
      </c>
      <c r="AQ886" s="110">
        <f t="shared" si="125"/>
        <v>0</v>
      </c>
    </row>
    <row r="887" spans="1:43">
      <c r="A887" s="12"/>
      <c r="B887" s="121" t="s">
        <v>82</v>
      </c>
      <c r="C887" s="209" t="str">
        <f t="shared" si="110"/>
        <v/>
      </c>
      <c r="D887" s="91" t="str">
        <f t="shared" si="111"/>
        <v/>
      </c>
      <c r="E887" s="109"/>
      <c r="F887" s="109"/>
      <c r="G887" s="109"/>
      <c r="H887" s="91" t="str">
        <f t="shared" si="112"/>
        <v/>
      </c>
      <c r="I887" s="109"/>
      <c r="J887" s="109"/>
      <c r="K887" s="109"/>
      <c r="L887" s="109"/>
      <c r="M887" s="109"/>
      <c r="N887" s="109"/>
      <c r="O887" s="91" t="str">
        <f t="shared" si="113"/>
        <v/>
      </c>
      <c r="P887" s="109"/>
      <c r="Q887" s="109"/>
      <c r="R887" s="109"/>
      <c r="S887" s="109"/>
      <c r="T887" s="109"/>
      <c r="U887" s="109"/>
      <c r="V887" s="109"/>
      <c r="W887" s="109"/>
      <c r="X887" s="91" t="str">
        <f t="shared" si="114"/>
        <v/>
      </c>
      <c r="Y887" s="109"/>
      <c r="Z887" s="109"/>
      <c r="AA887" s="109"/>
      <c r="AB887" s="109"/>
      <c r="AC887" s="109"/>
      <c r="AD887" s="109"/>
      <c r="AG887" s="110">
        <f t="shared" si="115"/>
        <v>3</v>
      </c>
      <c r="AH887" s="110">
        <f t="shared" si="116"/>
        <v>6</v>
      </c>
      <c r="AI887" s="110">
        <f t="shared" si="117"/>
        <v>8</v>
      </c>
      <c r="AJ887" s="110">
        <f t="shared" si="118"/>
        <v>6</v>
      </c>
      <c r="AK887" s="110">
        <f t="shared" si="119"/>
        <v>0</v>
      </c>
      <c r="AL887" s="110">
        <f t="shared" si="120"/>
        <v>0</v>
      </c>
      <c r="AM887" s="110" t="str">
        <f t="shared" si="121"/>
        <v/>
      </c>
      <c r="AN887" s="110">
        <f t="shared" si="122"/>
        <v>0</v>
      </c>
      <c r="AO887" s="110">
        <f t="shared" si="123"/>
        <v>0</v>
      </c>
      <c r="AP887" s="110">
        <f t="shared" si="124"/>
        <v>0</v>
      </c>
      <c r="AQ887" s="110">
        <f t="shared" si="125"/>
        <v>0</v>
      </c>
    </row>
    <row r="888" spans="1:43">
      <c r="A888" s="12"/>
      <c r="B888" s="121" t="s">
        <v>83</v>
      </c>
      <c r="C888" s="209" t="str">
        <f t="shared" si="110"/>
        <v/>
      </c>
      <c r="D888" s="91" t="str">
        <f t="shared" si="111"/>
        <v/>
      </c>
      <c r="E888" s="109"/>
      <c r="F888" s="109"/>
      <c r="G888" s="109"/>
      <c r="H888" s="91" t="str">
        <f t="shared" si="112"/>
        <v/>
      </c>
      <c r="I888" s="109"/>
      <c r="J888" s="109"/>
      <c r="K888" s="109"/>
      <c r="L888" s="109"/>
      <c r="M888" s="109"/>
      <c r="N888" s="109"/>
      <c r="O888" s="91" t="str">
        <f t="shared" si="113"/>
        <v/>
      </c>
      <c r="P888" s="109"/>
      <c r="Q888" s="109"/>
      <c r="R888" s="109"/>
      <c r="S888" s="109"/>
      <c r="T888" s="109"/>
      <c r="U888" s="109"/>
      <c r="V888" s="109"/>
      <c r="W888" s="109"/>
      <c r="X888" s="91" t="str">
        <f t="shared" si="114"/>
        <v/>
      </c>
      <c r="Y888" s="109"/>
      <c r="Z888" s="109"/>
      <c r="AA888" s="109"/>
      <c r="AB888" s="109"/>
      <c r="AC888" s="109"/>
      <c r="AD888" s="109"/>
      <c r="AG888" s="110">
        <f t="shared" si="115"/>
        <v>3</v>
      </c>
      <c r="AH888" s="110">
        <f t="shared" si="116"/>
        <v>6</v>
      </c>
      <c r="AI888" s="110">
        <f t="shared" si="117"/>
        <v>8</v>
      </c>
      <c r="AJ888" s="110">
        <f t="shared" si="118"/>
        <v>6</v>
      </c>
      <c r="AK888" s="110">
        <f t="shared" si="119"/>
        <v>0</v>
      </c>
      <c r="AL888" s="110">
        <f t="shared" si="120"/>
        <v>0</v>
      </c>
      <c r="AM888" s="110" t="str">
        <f t="shared" si="121"/>
        <v/>
      </c>
      <c r="AN888" s="110">
        <f t="shared" si="122"/>
        <v>0</v>
      </c>
      <c r="AO888" s="110">
        <f t="shared" si="123"/>
        <v>0</v>
      </c>
      <c r="AP888" s="110">
        <f t="shared" si="124"/>
        <v>0</v>
      </c>
      <c r="AQ888" s="110">
        <f t="shared" si="125"/>
        <v>0</v>
      </c>
    </row>
    <row r="889" spans="1:43">
      <c r="A889" s="12"/>
      <c r="B889" s="121" t="s">
        <v>84</v>
      </c>
      <c r="C889" s="209" t="str">
        <f t="shared" si="110"/>
        <v/>
      </c>
      <c r="D889" s="91" t="str">
        <f t="shared" si="111"/>
        <v/>
      </c>
      <c r="E889" s="109"/>
      <c r="F889" s="109"/>
      <c r="G889" s="109"/>
      <c r="H889" s="91" t="str">
        <f t="shared" si="112"/>
        <v/>
      </c>
      <c r="I889" s="109"/>
      <c r="J889" s="109"/>
      <c r="K889" s="109"/>
      <c r="L889" s="109"/>
      <c r="M889" s="109"/>
      <c r="N889" s="109"/>
      <c r="O889" s="91" t="str">
        <f t="shared" si="113"/>
        <v/>
      </c>
      <c r="P889" s="109"/>
      <c r="Q889" s="109"/>
      <c r="R889" s="109"/>
      <c r="S889" s="109"/>
      <c r="T889" s="109"/>
      <c r="U889" s="109"/>
      <c r="V889" s="109"/>
      <c r="W889" s="109"/>
      <c r="X889" s="91" t="str">
        <f t="shared" si="114"/>
        <v/>
      </c>
      <c r="Y889" s="109"/>
      <c r="Z889" s="109"/>
      <c r="AA889" s="109"/>
      <c r="AB889" s="109"/>
      <c r="AC889" s="109"/>
      <c r="AD889" s="109"/>
      <c r="AG889" s="110">
        <f t="shared" si="115"/>
        <v>3</v>
      </c>
      <c r="AH889" s="110">
        <f t="shared" si="116"/>
        <v>6</v>
      </c>
      <c r="AI889" s="110">
        <f t="shared" si="117"/>
        <v>8</v>
      </c>
      <c r="AJ889" s="110">
        <f t="shared" si="118"/>
        <v>6</v>
      </c>
      <c r="AK889" s="110">
        <f t="shared" si="119"/>
        <v>0</v>
      </c>
      <c r="AL889" s="110">
        <f t="shared" si="120"/>
        <v>0</v>
      </c>
      <c r="AM889" s="110" t="str">
        <f t="shared" si="121"/>
        <v/>
      </c>
      <c r="AN889" s="110">
        <f t="shared" si="122"/>
        <v>0</v>
      </c>
      <c r="AO889" s="110">
        <f t="shared" si="123"/>
        <v>0</v>
      </c>
      <c r="AP889" s="110">
        <f t="shared" si="124"/>
        <v>0</v>
      </c>
      <c r="AQ889" s="110">
        <f t="shared" si="125"/>
        <v>0</v>
      </c>
    </row>
    <row r="890" spans="1:43">
      <c r="A890" s="12"/>
      <c r="B890" s="121" t="s">
        <v>85</v>
      </c>
      <c r="C890" s="209" t="str">
        <f t="shared" si="110"/>
        <v/>
      </c>
      <c r="D890" s="91" t="str">
        <f t="shared" si="111"/>
        <v/>
      </c>
      <c r="E890" s="109"/>
      <c r="F890" s="109"/>
      <c r="G890" s="109"/>
      <c r="H890" s="91" t="str">
        <f t="shared" si="112"/>
        <v/>
      </c>
      <c r="I890" s="109"/>
      <c r="J890" s="109"/>
      <c r="K890" s="109"/>
      <c r="L890" s="109"/>
      <c r="M890" s="109"/>
      <c r="N890" s="109"/>
      <c r="O890" s="91" t="str">
        <f t="shared" si="113"/>
        <v/>
      </c>
      <c r="P890" s="109"/>
      <c r="Q890" s="109"/>
      <c r="R890" s="109"/>
      <c r="S890" s="109"/>
      <c r="T890" s="109"/>
      <c r="U890" s="109"/>
      <c r="V890" s="109"/>
      <c r="W890" s="109"/>
      <c r="X890" s="91" t="str">
        <f t="shared" si="114"/>
        <v/>
      </c>
      <c r="Y890" s="109"/>
      <c r="Z890" s="109"/>
      <c r="AA890" s="109"/>
      <c r="AB890" s="109"/>
      <c r="AC890" s="109"/>
      <c r="AD890" s="109"/>
      <c r="AG890" s="110">
        <f t="shared" si="115"/>
        <v>3</v>
      </c>
      <c r="AH890" s="110">
        <f t="shared" si="116"/>
        <v>6</v>
      </c>
      <c r="AI890" s="110">
        <f t="shared" si="117"/>
        <v>8</v>
      </c>
      <c r="AJ890" s="110">
        <f t="shared" si="118"/>
        <v>6</v>
      </c>
      <c r="AK890" s="110">
        <f t="shared" si="119"/>
        <v>0</v>
      </c>
      <c r="AL890" s="110">
        <f t="shared" si="120"/>
        <v>0</v>
      </c>
      <c r="AM890" s="110" t="str">
        <f t="shared" si="121"/>
        <v/>
      </c>
      <c r="AN890" s="110">
        <f t="shared" si="122"/>
        <v>0</v>
      </c>
      <c r="AO890" s="110">
        <f t="shared" si="123"/>
        <v>0</v>
      </c>
      <c r="AP890" s="110">
        <f t="shared" si="124"/>
        <v>0</v>
      </c>
      <c r="AQ890" s="110">
        <f t="shared" si="125"/>
        <v>0</v>
      </c>
    </row>
    <row r="891" spans="1:43">
      <c r="A891" s="12"/>
      <c r="B891" s="121" t="s">
        <v>86</v>
      </c>
      <c r="C891" s="209" t="str">
        <f t="shared" si="110"/>
        <v/>
      </c>
      <c r="D891" s="91" t="str">
        <f t="shared" si="111"/>
        <v/>
      </c>
      <c r="E891" s="109"/>
      <c r="F891" s="109"/>
      <c r="G891" s="109"/>
      <c r="H891" s="91" t="str">
        <f t="shared" si="112"/>
        <v/>
      </c>
      <c r="I891" s="109"/>
      <c r="J891" s="109"/>
      <c r="K891" s="109"/>
      <c r="L891" s="109"/>
      <c r="M891" s="109"/>
      <c r="N891" s="109"/>
      <c r="O891" s="91" t="str">
        <f t="shared" si="113"/>
        <v/>
      </c>
      <c r="P891" s="109"/>
      <c r="Q891" s="109"/>
      <c r="R891" s="109"/>
      <c r="S891" s="109"/>
      <c r="T891" s="109"/>
      <c r="U891" s="109"/>
      <c r="V891" s="109"/>
      <c r="W891" s="109"/>
      <c r="X891" s="91" t="str">
        <f t="shared" si="114"/>
        <v/>
      </c>
      <c r="Y891" s="109"/>
      <c r="Z891" s="109"/>
      <c r="AA891" s="109"/>
      <c r="AB891" s="109"/>
      <c r="AC891" s="109"/>
      <c r="AD891" s="109"/>
      <c r="AG891" s="110">
        <f t="shared" si="115"/>
        <v>3</v>
      </c>
      <c r="AH891" s="110">
        <f t="shared" si="116"/>
        <v>6</v>
      </c>
      <c r="AI891" s="110">
        <f t="shared" si="117"/>
        <v>8</v>
      </c>
      <c r="AJ891" s="110">
        <f t="shared" si="118"/>
        <v>6</v>
      </c>
      <c r="AK891" s="110">
        <f t="shared" si="119"/>
        <v>0</v>
      </c>
      <c r="AL891" s="110">
        <f t="shared" si="120"/>
        <v>0</v>
      </c>
      <c r="AM891" s="110" t="str">
        <f t="shared" si="121"/>
        <v/>
      </c>
      <c r="AN891" s="110">
        <f t="shared" si="122"/>
        <v>0</v>
      </c>
      <c r="AO891" s="110">
        <f t="shared" si="123"/>
        <v>0</v>
      </c>
      <c r="AP891" s="110">
        <f t="shared" si="124"/>
        <v>0</v>
      </c>
      <c r="AQ891" s="110">
        <f t="shared" si="125"/>
        <v>0</v>
      </c>
    </row>
    <row r="892" spans="1:43">
      <c r="A892" s="12"/>
      <c r="B892" s="121" t="s">
        <v>87</v>
      </c>
      <c r="C892" s="209" t="str">
        <f t="shared" si="110"/>
        <v/>
      </c>
      <c r="D892" s="91" t="str">
        <f t="shared" si="111"/>
        <v/>
      </c>
      <c r="E892" s="109"/>
      <c r="F892" s="109"/>
      <c r="G892" s="109"/>
      <c r="H892" s="91" t="str">
        <f t="shared" si="112"/>
        <v/>
      </c>
      <c r="I892" s="109"/>
      <c r="J892" s="109"/>
      <c r="K892" s="109"/>
      <c r="L892" s="109"/>
      <c r="M892" s="109"/>
      <c r="N892" s="109"/>
      <c r="O892" s="91" t="str">
        <f t="shared" si="113"/>
        <v/>
      </c>
      <c r="P892" s="109"/>
      <c r="Q892" s="109"/>
      <c r="R892" s="109"/>
      <c r="S892" s="109"/>
      <c r="T892" s="109"/>
      <c r="U892" s="109"/>
      <c r="V892" s="109"/>
      <c r="W892" s="109"/>
      <c r="X892" s="91" t="str">
        <f t="shared" si="114"/>
        <v/>
      </c>
      <c r="Y892" s="109"/>
      <c r="Z892" s="109"/>
      <c r="AA892" s="109"/>
      <c r="AB892" s="109"/>
      <c r="AC892" s="109"/>
      <c r="AD892" s="109"/>
      <c r="AG892" s="110">
        <f t="shared" si="115"/>
        <v>3</v>
      </c>
      <c r="AH892" s="110">
        <f t="shared" si="116"/>
        <v>6</v>
      </c>
      <c r="AI892" s="110">
        <f t="shared" si="117"/>
        <v>8</v>
      </c>
      <c r="AJ892" s="110">
        <f t="shared" si="118"/>
        <v>6</v>
      </c>
      <c r="AK892" s="110">
        <f t="shared" si="119"/>
        <v>0</v>
      </c>
      <c r="AL892" s="110">
        <f t="shared" si="120"/>
        <v>0</v>
      </c>
      <c r="AM892" s="110" t="str">
        <f t="shared" si="121"/>
        <v/>
      </c>
      <c r="AN892" s="110">
        <f t="shared" si="122"/>
        <v>0</v>
      </c>
      <c r="AO892" s="110">
        <f t="shared" si="123"/>
        <v>0</v>
      </c>
      <c r="AP892" s="110">
        <f t="shared" si="124"/>
        <v>0</v>
      </c>
      <c r="AQ892" s="110">
        <f t="shared" si="125"/>
        <v>0</v>
      </c>
    </row>
    <row r="893" spans="1:43">
      <c r="A893" s="12"/>
      <c r="B893" s="121" t="s">
        <v>88</v>
      </c>
      <c r="C893" s="209" t="str">
        <f t="shared" si="110"/>
        <v/>
      </c>
      <c r="D893" s="91" t="str">
        <f t="shared" si="111"/>
        <v/>
      </c>
      <c r="E893" s="109"/>
      <c r="F893" s="109"/>
      <c r="G893" s="109"/>
      <c r="H893" s="91" t="str">
        <f t="shared" si="112"/>
        <v/>
      </c>
      <c r="I893" s="109"/>
      <c r="J893" s="109"/>
      <c r="K893" s="109"/>
      <c r="L893" s="109"/>
      <c r="M893" s="109"/>
      <c r="N893" s="109"/>
      <c r="O893" s="91" t="str">
        <f t="shared" si="113"/>
        <v/>
      </c>
      <c r="P893" s="109"/>
      <c r="Q893" s="109"/>
      <c r="R893" s="109"/>
      <c r="S893" s="109"/>
      <c r="T893" s="109"/>
      <c r="U893" s="109"/>
      <c r="V893" s="109"/>
      <c r="W893" s="109"/>
      <c r="X893" s="91" t="str">
        <f t="shared" si="114"/>
        <v/>
      </c>
      <c r="Y893" s="109"/>
      <c r="Z893" s="109"/>
      <c r="AA893" s="109"/>
      <c r="AB893" s="109"/>
      <c r="AC893" s="109"/>
      <c r="AD893" s="109"/>
      <c r="AG893" s="110">
        <f t="shared" si="115"/>
        <v>3</v>
      </c>
      <c r="AH893" s="110">
        <f t="shared" si="116"/>
        <v>6</v>
      </c>
      <c r="AI893" s="110">
        <f t="shared" si="117"/>
        <v>8</v>
      </c>
      <c r="AJ893" s="110">
        <f t="shared" si="118"/>
        <v>6</v>
      </c>
      <c r="AK893" s="110">
        <f t="shared" si="119"/>
        <v>0</v>
      </c>
      <c r="AL893" s="110">
        <f t="shared" si="120"/>
        <v>0</v>
      </c>
      <c r="AM893" s="110" t="str">
        <f t="shared" si="121"/>
        <v/>
      </c>
      <c r="AN893" s="110">
        <f t="shared" si="122"/>
        <v>0</v>
      </c>
      <c r="AO893" s="110">
        <f t="shared" si="123"/>
        <v>0</v>
      </c>
      <c r="AP893" s="110">
        <f t="shared" si="124"/>
        <v>0</v>
      </c>
      <c r="AQ893" s="110">
        <f t="shared" si="125"/>
        <v>0</v>
      </c>
    </row>
    <row r="894" spans="1:43">
      <c r="A894" s="12"/>
      <c r="B894" s="121" t="s">
        <v>89</v>
      </c>
      <c r="C894" s="209" t="str">
        <f t="shared" si="110"/>
        <v/>
      </c>
      <c r="D894" s="91" t="str">
        <f t="shared" si="111"/>
        <v/>
      </c>
      <c r="E894" s="109"/>
      <c r="F894" s="109"/>
      <c r="G894" s="109"/>
      <c r="H894" s="91" t="str">
        <f t="shared" si="112"/>
        <v/>
      </c>
      <c r="I894" s="109"/>
      <c r="J894" s="109"/>
      <c r="K894" s="109"/>
      <c r="L894" s="109"/>
      <c r="M894" s="109"/>
      <c r="N894" s="109"/>
      <c r="O894" s="91" t="str">
        <f t="shared" si="113"/>
        <v/>
      </c>
      <c r="P894" s="109"/>
      <c r="Q894" s="109"/>
      <c r="R894" s="109"/>
      <c r="S894" s="109"/>
      <c r="T894" s="109"/>
      <c r="U894" s="109"/>
      <c r="V894" s="109"/>
      <c r="W894" s="109"/>
      <c r="X894" s="91" t="str">
        <f t="shared" si="114"/>
        <v/>
      </c>
      <c r="Y894" s="109"/>
      <c r="Z894" s="109"/>
      <c r="AA894" s="109"/>
      <c r="AB894" s="109"/>
      <c r="AC894" s="109"/>
      <c r="AD894" s="109"/>
      <c r="AG894" s="110">
        <f t="shared" si="115"/>
        <v>3</v>
      </c>
      <c r="AH894" s="110">
        <f t="shared" si="116"/>
        <v>6</v>
      </c>
      <c r="AI894" s="110">
        <f t="shared" si="117"/>
        <v>8</v>
      </c>
      <c r="AJ894" s="110">
        <f t="shared" si="118"/>
        <v>6</v>
      </c>
      <c r="AK894" s="110">
        <f t="shared" si="119"/>
        <v>0</v>
      </c>
      <c r="AL894" s="110">
        <f t="shared" si="120"/>
        <v>0</v>
      </c>
      <c r="AM894" s="110" t="str">
        <f t="shared" si="121"/>
        <v/>
      </c>
      <c r="AN894" s="110">
        <f t="shared" si="122"/>
        <v>0</v>
      </c>
      <c r="AO894" s="110">
        <f t="shared" si="123"/>
        <v>0</v>
      </c>
      <c r="AP894" s="110">
        <f t="shared" si="124"/>
        <v>0</v>
      </c>
      <c r="AQ894" s="110">
        <f t="shared" si="125"/>
        <v>0</v>
      </c>
    </row>
    <row r="895" spans="1:43">
      <c r="A895" s="12"/>
      <c r="B895" s="121" t="s">
        <v>90</v>
      </c>
      <c r="C895" s="209" t="str">
        <f t="shared" si="110"/>
        <v/>
      </c>
      <c r="D895" s="91" t="str">
        <f t="shared" si="111"/>
        <v/>
      </c>
      <c r="E895" s="109"/>
      <c r="F895" s="109"/>
      <c r="G895" s="109"/>
      <c r="H895" s="91" t="str">
        <f t="shared" si="112"/>
        <v/>
      </c>
      <c r="I895" s="109"/>
      <c r="J895" s="109"/>
      <c r="K895" s="109"/>
      <c r="L895" s="109"/>
      <c r="M895" s="109"/>
      <c r="N895" s="109"/>
      <c r="O895" s="91" t="str">
        <f t="shared" si="113"/>
        <v/>
      </c>
      <c r="P895" s="109"/>
      <c r="Q895" s="109"/>
      <c r="R895" s="109"/>
      <c r="S895" s="109"/>
      <c r="T895" s="109"/>
      <c r="U895" s="109"/>
      <c r="V895" s="109"/>
      <c r="W895" s="109"/>
      <c r="X895" s="91" t="str">
        <f t="shared" si="114"/>
        <v/>
      </c>
      <c r="Y895" s="109"/>
      <c r="Z895" s="109"/>
      <c r="AA895" s="109"/>
      <c r="AB895" s="109"/>
      <c r="AC895" s="109"/>
      <c r="AD895" s="109"/>
      <c r="AG895" s="110">
        <f t="shared" si="115"/>
        <v>3</v>
      </c>
      <c r="AH895" s="110">
        <f t="shared" si="116"/>
        <v>6</v>
      </c>
      <c r="AI895" s="110">
        <f t="shared" si="117"/>
        <v>8</v>
      </c>
      <c r="AJ895" s="110">
        <f t="shared" si="118"/>
        <v>6</v>
      </c>
      <c r="AK895" s="110">
        <f t="shared" si="119"/>
        <v>0</v>
      </c>
      <c r="AL895" s="110">
        <f t="shared" si="120"/>
        <v>0</v>
      </c>
      <c r="AM895" s="110" t="str">
        <f t="shared" si="121"/>
        <v/>
      </c>
      <c r="AN895" s="110">
        <f t="shared" si="122"/>
        <v>0</v>
      </c>
      <c r="AO895" s="110">
        <f t="shared" si="123"/>
        <v>0</v>
      </c>
      <c r="AP895" s="110">
        <f t="shared" si="124"/>
        <v>0</v>
      </c>
      <c r="AQ895" s="110">
        <f t="shared" si="125"/>
        <v>0</v>
      </c>
    </row>
    <row r="896" spans="1:43">
      <c r="A896" s="12"/>
      <c r="B896" s="121" t="s">
        <v>91</v>
      </c>
      <c r="C896" s="209" t="str">
        <f t="shared" si="110"/>
        <v/>
      </c>
      <c r="D896" s="91" t="str">
        <f t="shared" si="111"/>
        <v/>
      </c>
      <c r="E896" s="109"/>
      <c r="F896" s="109"/>
      <c r="G896" s="109"/>
      <c r="H896" s="91" t="str">
        <f t="shared" si="112"/>
        <v/>
      </c>
      <c r="I896" s="109"/>
      <c r="J896" s="109"/>
      <c r="K896" s="109"/>
      <c r="L896" s="109"/>
      <c r="M896" s="109"/>
      <c r="N896" s="109"/>
      <c r="O896" s="91" t="str">
        <f t="shared" si="113"/>
        <v/>
      </c>
      <c r="P896" s="109"/>
      <c r="Q896" s="109"/>
      <c r="R896" s="109"/>
      <c r="S896" s="109"/>
      <c r="T896" s="109"/>
      <c r="U896" s="109"/>
      <c r="V896" s="109"/>
      <c r="W896" s="109"/>
      <c r="X896" s="91" t="str">
        <f t="shared" si="114"/>
        <v/>
      </c>
      <c r="Y896" s="109"/>
      <c r="Z896" s="109"/>
      <c r="AA896" s="109"/>
      <c r="AB896" s="109"/>
      <c r="AC896" s="109"/>
      <c r="AD896" s="109"/>
      <c r="AG896" s="110">
        <f t="shared" si="115"/>
        <v>3</v>
      </c>
      <c r="AH896" s="110">
        <f t="shared" si="116"/>
        <v>6</v>
      </c>
      <c r="AI896" s="110">
        <f t="shared" si="117"/>
        <v>8</v>
      </c>
      <c r="AJ896" s="110">
        <f t="shared" si="118"/>
        <v>6</v>
      </c>
      <c r="AK896" s="110">
        <f t="shared" si="119"/>
        <v>0</v>
      </c>
      <c r="AL896" s="110">
        <f t="shared" si="120"/>
        <v>0</v>
      </c>
      <c r="AM896" s="110" t="str">
        <f t="shared" si="121"/>
        <v/>
      </c>
      <c r="AN896" s="110">
        <f t="shared" si="122"/>
        <v>0</v>
      </c>
      <c r="AO896" s="110">
        <f t="shared" si="123"/>
        <v>0</v>
      </c>
      <c r="AP896" s="110">
        <f t="shared" si="124"/>
        <v>0</v>
      </c>
      <c r="AQ896" s="110">
        <f t="shared" si="125"/>
        <v>0</v>
      </c>
    </row>
    <row r="897" spans="1:43">
      <c r="A897" s="12"/>
      <c r="B897" s="121" t="s">
        <v>92</v>
      </c>
      <c r="C897" s="209" t="str">
        <f t="shared" si="110"/>
        <v/>
      </c>
      <c r="D897" s="91" t="str">
        <f t="shared" si="111"/>
        <v/>
      </c>
      <c r="E897" s="109"/>
      <c r="F897" s="109"/>
      <c r="G897" s="109"/>
      <c r="H897" s="91" t="str">
        <f t="shared" si="112"/>
        <v/>
      </c>
      <c r="I897" s="109"/>
      <c r="J897" s="109"/>
      <c r="K897" s="109"/>
      <c r="L897" s="109"/>
      <c r="M897" s="109"/>
      <c r="N897" s="109"/>
      <c r="O897" s="91" t="str">
        <f t="shared" si="113"/>
        <v/>
      </c>
      <c r="P897" s="109"/>
      <c r="Q897" s="109"/>
      <c r="R897" s="109"/>
      <c r="S897" s="109"/>
      <c r="T897" s="109"/>
      <c r="U897" s="109"/>
      <c r="V897" s="109"/>
      <c r="W897" s="109"/>
      <c r="X897" s="91" t="str">
        <f t="shared" si="114"/>
        <v/>
      </c>
      <c r="Y897" s="109"/>
      <c r="Z897" s="109"/>
      <c r="AA897" s="109"/>
      <c r="AB897" s="109"/>
      <c r="AC897" s="109"/>
      <c r="AD897" s="109"/>
      <c r="AG897" s="110">
        <f t="shared" si="115"/>
        <v>3</v>
      </c>
      <c r="AH897" s="110">
        <f t="shared" si="116"/>
        <v>6</v>
      </c>
      <c r="AI897" s="110">
        <f t="shared" si="117"/>
        <v>8</v>
      </c>
      <c r="AJ897" s="110">
        <f t="shared" si="118"/>
        <v>6</v>
      </c>
      <c r="AK897" s="110">
        <f t="shared" si="119"/>
        <v>0</v>
      </c>
      <c r="AL897" s="110">
        <f t="shared" si="120"/>
        <v>0</v>
      </c>
      <c r="AM897" s="110" t="str">
        <f t="shared" si="121"/>
        <v/>
      </c>
      <c r="AN897" s="110">
        <f t="shared" si="122"/>
        <v>0</v>
      </c>
      <c r="AO897" s="110">
        <f t="shared" si="123"/>
        <v>0</v>
      </c>
      <c r="AP897" s="110">
        <f t="shared" si="124"/>
        <v>0</v>
      </c>
      <c r="AQ897" s="110">
        <f t="shared" si="125"/>
        <v>0</v>
      </c>
    </row>
    <row r="898" spans="1:43">
      <c r="A898" s="12"/>
      <c r="B898" s="121" t="s">
        <v>93</v>
      </c>
      <c r="C898" s="209" t="str">
        <f t="shared" si="110"/>
        <v/>
      </c>
      <c r="D898" s="91" t="str">
        <f t="shared" si="111"/>
        <v/>
      </c>
      <c r="E898" s="109"/>
      <c r="F898" s="109"/>
      <c r="G898" s="109"/>
      <c r="H898" s="91" t="str">
        <f t="shared" si="112"/>
        <v/>
      </c>
      <c r="I898" s="109"/>
      <c r="J898" s="109"/>
      <c r="K898" s="109"/>
      <c r="L898" s="109"/>
      <c r="M898" s="109"/>
      <c r="N898" s="109"/>
      <c r="O898" s="91" t="str">
        <f t="shared" si="113"/>
        <v/>
      </c>
      <c r="P898" s="109"/>
      <c r="Q898" s="109"/>
      <c r="R898" s="109"/>
      <c r="S898" s="109"/>
      <c r="T898" s="109"/>
      <c r="U898" s="109"/>
      <c r="V898" s="109"/>
      <c r="W898" s="109"/>
      <c r="X898" s="91" t="str">
        <f t="shared" si="114"/>
        <v/>
      </c>
      <c r="Y898" s="109"/>
      <c r="Z898" s="109"/>
      <c r="AA898" s="109"/>
      <c r="AB898" s="109"/>
      <c r="AC898" s="109"/>
      <c r="AD898" s="109"/>
      <c r="AG898" s="110">
        <f t="shared" si="115"/>
        <v>3</v>
      </c>
      <c r="AH898" s="110">
        <f t="shared" si="116"/>
        <v>6</v>
      </c>
      <c r="AI898" s="110">
        <f t="shared" si="117"/>
        <v>8</v>
      </c>
      <c r="AJ898" s="110">
        <f t="shared" si="118"/>
        <v>6</v>
      </c>
      <c r="AK898" s="110">
        <f t="shared" si="119"/>
        <v>0</v>
      </c>
      <c r="AL898" s="110">
        <f t="shared" si="120"/>
        <v>0</v>
      </c>
      <c r="AM898" s="110" t="str">
        <f t="shared" si="121"/>
        <v/>
      </c>
      <c r="AN898" s="110">
        <f t="shared" si="122"/>
        <v>0</v>
      </c>
      <c r="AO898" s="110">
        <f t="shared" si="123"/>
        <v>0</v>
      </c>
      <c r="AP898" s="110">
        <f t="shared" si="124"/>
        <v>0</v>
      </c>
      <c r="AQ898" s="110">
        <f t="shared" si="125"/>
        <v>0</v>
      </c>
    </row>
    <row r="899" spans="1:43">
      <c r="A899" s="12"/>
      <c r="B899" s="121" t="s">
        <v>94</v>
      </c>
      <c r="C899" s="209" t="str">
        <f t="shared" si="110"/>
        <v/>
      </c>
      <c r="D899" s="91" t="str">
        <f t="shared" si="111"/>
        <v/>
      </c>
      <c r="E899" s="109"/>
      <c r="F899" s="109"/>
      <c r="G899" s="109"/>
      <c r="H899" s="91" t="str">
        <f t="shared" si="112"/>
        <v/>
      </c>
      <c r="I899" s="109"/>
      <c r="J899" s="109"/>
      <c r="K899" s="109"/>
      <c r="L899" s="109"/>
      <c r="M899" s="109"/>
      <c r="N899" s="109"/>
      <c r="O899" s="91" t="str">
        <f t="shared" si="113"/>
        <v/>
      </c>
      <c r="P899" s="109"/>
      <c r="Q899" s="109"/>
      <c r="R899" s="109"/>
      <c r="S899" s="109"/>
      <c r="T899" s="109"/>
      <c r="U899" s="109"/>
      <c r="V899" s="109"/>
      <c r="W899" s="109"/>
      <c r="X899" s="91" t="str">
        <f t="shared" si="114"/>
        <v/>
      </c>
      <c r="Y899" s="109"/>
      <c r="Z899" s="109"/>
      <c r="AA899" s="109"/>
      <c r="AB899" s="109"/>
      <c r="AC899" s="109"/>
      <c r="AD899" s="109"/>
      <c r="AG899" s="110">
        <f t="shared" si="115"/>
        <v>3</v>
      </c>
      <c r="AH899" s="110">
        <f t="shared" si="116"/>
        <v>6</v>
      </c>
      <c r="AI899" s="110">
        <f t="shared" si="117"/>
        <v>8</v>
      </c>
      <c r="AJ899" s="110">
        <f t="shared" si="118"/>
        <v>6</v>
      </c>
      <c r="AK899" s="110">
        <f t="shared" si="119"/>
        <v>0</v>
      </c>
      <c r="AL899" s="110">
        <f t="shared" si="120"/>
        <v>0</v>
      </c>
      <c r="AM899" s="110" t="str">
        <f t="shared" si="121"/>
        <v/>
      </c>
      <c r="AN899" s="110">
        <f t="shared" si="122"/>
        <v>0</v>
      </c>
      <c r="AO899" s="110">
        <f t="shared" si="123"/>
        <v>0</v>
      </c>
      <c r="AP899" s="110">
        <f t="shared" si="124"/>
        <v>0</v>
      </c>
      <c r="AQ899" s="110">
        <f t="shared" si="125"/>
        <v>0</v>
      </c>
    </row>
    <row r="900" spans="1:43">
      <c r="A900" s="12"/>
      <c r="B900" s="121" t="s">
        <v>95</v>
      </c>
      <c r="C900" s="209" t="str">
        <f t="shared" si="110"/>
        <v/>
      </c>
      <c r="D900" s="91" t="str">
        <f t="shared" si="111"/>
        <v/>
      </c>
      <c r="E900" s="109"/>
      <c r="F900" s="109"/>
      <c r="G900" s="109"/>
      <c r="H900" s="91" t="str">
        <f t="shared" si="112"/>
        <v/>
      </c>
      <c r="I900" s="109"/>
      <c r="J900" s="109"/>
      <c r="K900" s="109"/>
      <c r="L900" s="109"/>
      <c r="M900" s="109"/>
      <c r="N900" s="109"/>
      <c r="O900" s="91" t="str">
        <f t="shared" si="113"/>
        <v/>
      </c>
      <c r="P900" s="109"/>
      <c r="Q900" s="109"/>
      <c r="R900" s="109"/>
      <c r="S900" s="109"/>
      <c r="T900" s="109"/>
      <c r="U900" s="109"/>
      <c r="V900" s="109"/>
      <c r="W900" s="109"/>
      <c r="X900" s="91" t="str">
        <f t="shared" si="114"/>
        <v/>
      </c>
      <c r="Y900" s="109"/>
      <c r="Z900" s="109"/>
      <c r="AA900" s="109"/>
      <c r="AB900" s="109"/>
      <c r="AC900" s="109"/>
      <c r="AD900" s="109"/>
      <c r="AG900" s="110">
        <f t="shared" si="115"/>
        <v>3</v>
      </c>
      <c r="AH900" s="110">
        <f t="shared" si="116"/>
        <v>6</v>
      </c>
      <c r="AI900" s="110">
        <f t="shared" si="117"/>
        <v>8</v>
      </c>
      <c r="AJ900" s="110">
        <f t="shared" si="118"/>
        <v>6</v>
      </c>
      <c r="AK900" s="110">
        <f t="shared" si="119"/>
        <v>0</v>
      </c>
      <c r="AL900" s="110">
        <f t="shared" si="120"/>
        <v>0</v>
      </c>
      <c r="AM900" s="110" t="str">
        <f t="shared" si="121"/>
        <v/>
      </c>
      <c r="AN900" s="110">
        <f t="shared" si="122"/>
        <v>0</v>
      </c>
      <c r="AO900" s="110">
        <f t="shared" si="123"/>
        <v>0</v>
      </c>
      <c r="AP900" s="110">
        <f t="shared" si="124"/>
        <v>0</v>
      </c>
      <c r="AQ900" s="110">
        <f t="shared" si="125"/>
        <v>0</v>
      </c>
    </row>
    <row r="901" spans="1:43">
      <c r="A901" s="12"/>
      <c r="B901" s="121" t="s">
        <v>96</v>
      </c>
      <c r="C901" s="209" t="str">
        <f t="shared" si="110"/>
        <v/>
      </c>
      <c r="D901" s="91" t="str">
        <f t="shared" si="111"/>
        <v/>
      </c>
      <c r="E901" s="109"/>
      <c r="F901" s="109"/>
      <c r="G901" s="109"/>
      <c r="H901" s="91" t="str">
        <f t="shared" si="112"/>
        <v/>
      </c>
      <c r="I901" s="109"/>
      <c r="J901" s="109"/>
      <c r="K901" s="109"/>
      <c r="L901" s="109"/>
      <c r="M901" s="109"/>
      <c r="N901" s="109"/>
      <c r="O901" s="91" t="str">
        <f t="shared" si="113"/>
        <v/>
      </c>
      <c r="P901" s="109"/>
      <c r="Q901" s="109"/>
      <c r="R901" s="109"/>
      <c r="S901" s="109"/>
      <c r="T901" s="109"/>
      <c r="U901" s="109"/>
      <c r="V901" s="109"/>
      <c r="W901" s="109"/>
      <c r="X901" s="91" t="str">
        <f t="shared" si="114"/>
        <v/>
      </c>
      <c r="Y901" s="109"/>
      <c r="Z901" s="109"/>
      <c r="AA901" s="109"/>
      <c r="AB901" s="109"/>
      <c r="AC901" s="109"/>
      <c r="AD901" s="109"/>
      <c r="AG901" s="110">
        <f t="shared" si="115"/>
        <v>3</v>
      </c>
      <c r="AH901" s="110">
        <f t="shared" si="116"/>
        <v>6</v>
      </c>
      <c r="AI901" s="110">
        <f t="shared" si="117"/>
        <v>8</v>
      </c>
      <c r="AJ901" s="110">
        <f t="shared" si="118"/>
        <v>6</v>
      </c>
      <c r="AK901" s="110">
        <f t="shared" si="119"/>
        <v>0</v>
      </c>
      <c r="AL901" s="110">
        <f t="shared" si="120"/>
        <v>0</v>
      </c>
      <c r="AM901" s="110" t="str">
        <f t="shared" si="121"/>
        <v/>
      </c>
      <c r="AN901" s="110">
        <f t="shared" si="122"/>
        <v>0</v>
      </c>
      <c r="AO901" s="110">
        <f t="shared" si="123"/>
        <v>0</v>
      </c>
      <c r="AP901" s="110">
        <f t="shared" si="124"/>
        <v>0</v>
      </c>
      <c r="AQ901" s="110">
        <f t="shared" si="125"/>
        <v>0</v>
      </c>
    </row>
    <row r="902" spans="1:43">
      <c r="A902" s="12"/>
      <c r="B902" s="121" t="s">
        <v>97</v>
      </c>
      <c r="C902" s="209" t="str">
        <f t="shared" si="110"/>
        <v/>
      </c>
      <c r="D902" s="91" t="str">
        <f t="shared" si="111"/>
        <v/>
      </c>
      <c r="E902" s="109"/>
      <c r="F902" s="109"/>
      <c r="G902" s="109"/>
      <c r="H902" s="91" t="str">
        <f t="shared" si="112"/>
        <v/>
      </c>
      <c r="I902" s="109"/>
      <c r="J902" s="109"/>
      <c r="K902" s="109"/>
      <c r="L902" s="109"/>
      <c r="M902" s="109"/>
      <c r="N902" s="109"/>
      <c r="O902" s="91" t="str">
        <f t="shared" si="113"/>
        <v/>
      </c>
      <c r="P902" s="109"/>
      <c r="Q902" s="109"/>
      <c r="R902" s="109"/>
      <c r="S902" s="109"/>
      <c r="T902" s="109"/>
      <c r="U902" s="109"/>
      <c r="V902" s="109"/>
      <c r="W902" s="109"/>
      <c r="X902" s="91" t="str">
        <f t="shared" si="114"/>
        <v/>
      </c>
      <c r="Y902" s="109"/>
      <c r="Z902" s="109"/>
      <c r="AA902" s="109"/>
      <c r="AB902" s="109"/>
      <c r="AC902" s="109"/>
      <c r="AD902" s="109"/>
      <c r="AG902" s="110">
        <f t="shared" si="115"/>
        <v>3</v>
      </c>
      <c r="AH902" s="110">
        <f t="shared" si="116"/>
        <v>6</v>
      </c>
      <c r="AI902" s="110">
        <f t="shared" si="117"/>
        <v>8</v>
      </c>
      <c r="AJ902" s="110">
        <f t="shared" si="118"/>
        <v>6</v>
      </c>
      <c r="AK902" s="110">
        <f t="shared" si="119"/>
        <v>0</v>
      </c>
      <c r="AL902" s="110">
        <f t="shared" si="120"/>
        <v>0</v>
      </c>
      <c r="AM902" s="110" t="str">
        <f t="shared" si="121"/>
        <v/>
      </c>
      <c r="AN902" s="110">
        <f t="shared" si="122"/>
        <v>0</v>
      </c>
      <c r="AO902" s="110">
        <f t="shared" si="123"/>
        <v>0</v>
      </c>
      <c r="AP902" s="110">
        <f t="shared" si="124"/>
        <v>0</v>
      </c>
      <c r="AQ902" s="110">
        <f t="shared" si="125"/>
        <v>0</v>
      </c>
    </row>
    <row r="903" spans="1:43">
      <c r="A903" s="12"/>
      <c r="B903" s="121" t="s">
        <v>98</v>
      </c>
      <c r="C903" s="209" t="str">
        <f t="shared" si="110"/>
        <v/>
      </c>
      <c r="D903" s="91" t="str">
        <f t="shared" si="111"/>
        <v/>
      </c>
      <c r="E903" s="109"/>
      <c r="F903" s="109"/>
      <c r="G903" s="109"/>
      <c r="H903" s="91" t="str">
        <f t="shared" si="112"/>
        <v/>
      </c>
      <c r="I903" s="109"/>
      <c r="J903" s="109"/>
      <c r="K903" s="109"/>
      <c r="L903" s="109"/>
      <c r="M903" s="109"/>
      <c r="N903" s="109"/>
      <c r="O903" s="91" t="str">
        <f t="shared" si="113"/>
        <v/>
      </c>
      <c r="P903" s="109"/>
      <c r="Q903" s="109"/>
      <c r="R903" s="109"/>
      <c r="S903" s="109"/>
      <c r="T903" s="109"/>
      <c r="U903" s="109"/>
      <c r="V903" s="109"/>
      <c r="W903" s="109"/>
      <c r="X903" s="91" t="str">
        <f t="shared" si="114"/>
        <v/>
      </c>
      <c r="Y903" s="109"/>
      <c r="Z903" s="109"/>
      <c r="AA903" s="109"/>
      <c r="AB903" s="109"/>
      <c r="AC903" s="109"/>
      <c r="AD903" s="109"/>
      <c r="AG903" s="110">
        <f t="shared" si="115"/>
        <v>3</v>
      </c>
      <c r="AH903" s="110">
        <f t="shared" si="116"/>
        <v>6</v>
      </c>
      <c r="AI903" s="110">
        <f t="shared" si="117"/>
        <v>8</v>
      </c>
      <c r="AJ903" s="110">
        <f t="shared" si="118"/>
        <v>6</v>
      </c>
      <c r="AK903" s="110">
        <f t="shared" si="119"/>
        <v>0</v>
      </c>
      <c r="AL903" s="110">
        <f t="shared" si="120"/>
        <v>0</v>
      </c>
      <c r="AM903" s="110" t="str">
        <f t="shared" si="121"/>
        <v/>
      </c>
      <c r="AN903" s="110">
        <f t="shared" si="122"/>
        <v>0</v>
      </c>
      <c r="AO903" s="110">
        <f t="shared" si="123"/>
        <v>0</v>
      </c>
      <c r="AP903" s="110">
        <f t="shared" si="124"/>
        <v>0</v>
      </c>
      <c r="AQ903" s="110">
        <f t="shared" si="125"/>
        <v>0</v>
      </c>
    </row>
    <row r="904" spans="1:43">
      <c r="A904" s="12"/>
      <c r="B904" s="121" t="s">
        <v>99</v>
      </c>
      <c r="C904" s="209" t="str">
        <f t="shared" si="110"/>
        <v/>
      </c>
      <c r="D904" s="91" t="str">
        <f t="shared" si="111"/>
        <v/>
      </c>
      <c r="E904" s="109"/>
      <c r="F904" s="109"/>
      <c r="G904" s="109"/>
      <c r="H904" s="91" t="str">
        <f t="shared" si="112"/>
        <v/>
      </c>
      <c r="I904" s="109"/>
      <c r="J904" s="109"/>
      <c r="K904" s="109"/>
      <c r="L904" s="109"/>
      <c r="M904" s="109"/>
      <c r="N904" s="109"/>
      <c r="O904" s="91" t="str">
        <f t="shared" si="113"/>
        <v/>
      </c>
      <c r="P904" s="109"/>
      <c r="Q904" s="109"/>
      <c r="R904" s="109"/>
      <c r="S904" s="109"/>
      <c r="T904" s="109"/>
      <c r="U904" s="109"/>
      <c r="V904" s="109"/>
      <c r="W904" s="109"/>
      <c r="X904" s="91" t="str">
        <f t="shared" si="114"/>
        <v/>
      </c>
      <c r="Y904" s="109"/>
      <c r="Z904" s="109"/>
      <c r="AA904" s="109"/>
      <c r="AB904" s="109"/>
      <c r="AC904" s="109"/>
      <c r="AD904" s="109"/>
      <c r="AG904" s="110">
        <f t="shared" si="115"/>
        <v>3</v>
      </c>
      <c r="AH904" s="110">
        <f t="shared" si="116"/>
        <v>6</v>
      </c>
      <c r="AI904" s="110">
        <f t="shared" si="117"/>
        <v>8</v>
      </c>
      <c r="AJ904" s="110">
        <f t="shared" si="118"/>
        <v>6</v>
      </c>
      <c r="AK904" s="110">
        <f t="shared" si="119"/>
        <v>0</v>
      </c>
      <c r="AL904" s="110">
        <f t="shared" si="120"/>
        <v>0</v>
      </c>
      <c r="AM904" s="110" t="str">
        <f t="shared" si="121"/>
        <v/>
      </c>
      <c r="AN904" s="110">
        <f t="shared" si="122"/>
        <v>0</v>
      </c>
      <c r="AO904" s="110">
        <f t="shared" si="123"/>
        <v>0</v>
      </c>
      <c r="AP904" s="110">
        <f t="shared" si="124"/>
        <v>0</v>
      </c>
      <c r="AQ904" s="110">
        <f t="shared" si="125"/>
        <v>0</v>
      </c>
    </row>
    <row r="905" spans="1:43">
      <c r="A905" s="12"/>
      <c r="B905" s="121" t="s">
        <v>100</v>
      </c>
      <c r="C905" s="209" t="str">
        <f t="shared" si="110"/>
        <v/>
      </c>
      <c r="D905" s="91" t="str">
        <f t="shared" si="111"/>
        <v/>
      </c>
      <c r="E905" s="109"/>
      <c r="F905" s="109"/>
      <c r="G905" s="109"/>
      <c r="H905" s="91" t="str">
        <f t="shared" si="112"/>
        <v/>
      </c>
      <c r="I905" s="109"/>
      <c r="J905" s="109"/>
      <c r="K905" s="109"/>
      <c r="L905" s="109"/>
      <c r="M905" s="109"/>
      <c r="N905" s="109"/>
      <c r="O905" s="91" t="str">
        <f t="shared" si="113"/>
        <v/>
      </c>
      <c r="P905" s="109"/>
      <c r="Q905" s="109"/>
      <c r="R905" s="109"/>
      <c r="S905" s="109"/>
      <c r="T905" s="109"/>
      <c r="U905" s="109"/>
      <c r="V905" s="109"/>
      <c r="W905" s="109"/>
      <c r="X905" s="91" t="str">
        <f t="shared" si="114"/>
        <v/>
      </c>
      <c r="Y905" s="109"/>
      <c r="Z905" s="109"/>
      <c r="AA905" s="109"/>
      <c r="AB905" s="109"/>
      <c r="AC905" s="109"/>
      <c r="AD905" s="109"/>
      <c r="AG905" s="110">
        <f t="shared" si="115"/>
        <v>3</v>
      </c>
      <c r="AH905" s="110">
        <f t="shared" si="116"/>
        <v>6</v>
      </c>
      <c r="AI905" s="110">
        <f t="shared" si="117"/>
        <v>8</v>
      </c>
      <c r="AJ905" s="110">
        <f t="shared" si="118"/>
        <v>6</v>
      </c>
      <c r="AK905" s="110">
        <f t="shared" si="119"/>
        <v>0</v>
      </c>
      <c r="AL905" s="110">
        <f t="shared" si="120"/>
        <v>0</v>
      </c>
      <c r="AM905" s="110" t="str">
        <f t="shared" si="121"/>
        <v/>
      </c>
      <c r="AN905" s="110">
        <f t="shared" si="122"/>
        <v>0</v>
      </c>
      <c r="AO905" s="110">
        <f t="shared" si="123"/>
        <v>0</v>
      </c>
      <c r="AP905" s="110">
        <f t="shared" si="124"/>
        <v>0</v>
      </c>
      <c r="AQ905" s="110">
        <f t="shared" si="125"/>
        <v>0</v>
      </c>
    </row>
    <row r="906" spans="1:43">
      <c r="A906" s="12"/>
      <c r="B906" s="121" t="s">
        <v>101</v>
      </c>
      <c r="C906" s="209" t="str">
        <f t="shared" si="110"/>
        <v/>
      </c>
      <c r="D906" s="91" t="str">
        <f t="shared" si="111"/>
        <v/>
      </c>
      <c r="E906" s="109"/>
      <c r="F906" s="109"/>
      <c r="G906" s="109"/>
      <c r="H906" s="91" t="str">
        <f t="shared" si="112"/>
        <v/>
      </c>
      <c r="I906" s="109"/>
      <c r="J906" s="109"/>
      <c r="K906" s="109"/>
      <c r="L906" s="109"/>
      <c r="M906" s="109"/>
      <c r="N906" s="109"/>
      <c r="O906" s="91" t="str">
        <f t="shared" si="113"/>
        <v/>
      </c>
      <c r="P906" s="109"/>
      <c r="Q906" s="109"/>
      <c r="R906" s="109"/>
      <c r="S906" s="109"/>
      <c r="T906" s="109"/>
      <c r="U906" s="109"/>
      <c r="V906" s="109"/>
      <c r="W906" s="109"/>
      <c r="X906" s="91" t="str">
        <f t="shared" si="114"/>
        <v/>
      </c>
      <c r="Y906" s="109"/>
      <c r="Z906" s="109"/>
      <c r="AA906" s="109"/>
      <c r="AB906" s="109"/>
      <c r="AC906" s="109"/>
      <c r="AD906" s="109"/>
      <c r="AG906" s="110">
        <f t="shared" si="115"/>
        <v>3</v>
      </c>
      <c r="AH906" s="110">
        <f t="shared" si="116"/>
        <v>6</v>
      </c>
      <c r="AI906" s="110">
        <f t="shared" si="117"/>
        <v>8</v>
      </c>
      <c r="AJ906" s="110">
        <f t="shared" si="118"/>
        <v>6</v>
      </c>
      <c r="AK906" s="110">
        <f t="shared" si="119"/>
        <v>0</v>
      </c>
      <c r="AL906" s="110">
        <f t="shared" si="120"/>
        <v>0</v>
      </c>
      <c r="AM906" s="110" t="str">
        <f t="shared" si="121"/>
        <v/>
      </c>
      <c r="AN906" s="110">
        <f t="shared" si="122"/>
        <v>0</v>
      </c>
      <c r="AO906" s="110">
        <f t="shared" si="123"/>
        <v>0</v>
      </c>
      <c r="AP906" s="110">
        <f t="shared" si="124"/>
        <v>0</v>
      </c>
      <c r="AQ906" s="110">
        <f t="shared" si="125"/>
        <v>0</v>
      </c>
    </row>
    <row r="907" spans="1:43">
      <c r="A907" s="12"/>
      <c r="B907" s="121" t="s">
        <v>102</v>
      </c>
      <c r="C907" s="209" t="str">
        <f t="shared" si="110"/>
        <v/>
      </c>
      <c r="D907" s="91" t="str">
        <f t="shared" si="111"/>
        <v/>
      </c>
      <c r="E907" s="109"/>
      <c r="F907" s="109"/>
      <c r="G907" s="109"/>
      <c r="H907" s="91" t="str">
        <f t="shared" si="112"/>
        <v/>
      </c>
      <c r="I907" s="109"/>
      <c r="J907" s="109"/>
      <c r="K907" s="109"/>
      <c r="L907" s="109"/>
      <c r="M907" s="109"/>
      <c r="N907" s="109"/>
      <c r="O907" s="91" t="str">
        <f t="shared" si="113"/>
        <v/>
      </c>
      <c r="P907" s="109"/>
      <c r="Q907" s="109"/>
      <c r="R907" s="109"/>
      <c r="S907" s="109"/>
      <c r="T907" s="109"/>
      <c r="U907" s="109"/>
      <c r="V907" s="109"/>
      <c r="W907" s="109"/>
      <c r="X907" s="91" t="str">
        <f t="shared" si="114"/>
        <v/>
      </c>
      <c r="Y907" s="109"/>
      <c r="Z907" s="109"/>
      <c r="AA907" s="109"/>
      <c r="AB907" s="109"/>
      <c r="AC907" s="109"/>
      <c r="AD907" s="109"/>
      <c r="AG907" s="110">
        <f t="shared" si="115"/>
        <v>3</v>
      </c>
      <c r="AH907" s="110">
        <f t="shared" si="116"/>
        <v>6</v>
      </c>
      <c r="AI907" s="110">
        <f t="shared" si="117"/>
        <v>8</v>
      </c>
      <c r="AJ907" s="110">
        <f t="shared" si="118"/>
        <v>6</v>
      </c>
      <c r="AK907" s="110">
        <f t="shared" si="119"/>
        <v>0</v>
      </c>
      <c r="AL907" s="110">
        <f t="shared" si="120"/>
        <v>0</v>
      </c>
      <c r="AM907" s="110" t="str">
        <f t="shared" si="121"/>
        <v/>
      </c>
      <c r="AN907" s="110">
        <f t="shared" si="122"/>
        <v>0</v>
      </c>
      <c r="AO907" s="110">
        <f t="shared" si="123"/>
        <v>0</v>
      </c>
      <c r="AP907" s="110">
        <f t="shared" si="124"/>
        <v>0</v>
      </c>
      <c r="AQ907" s="110">
        <f t="shared" si="125"/>
        <v>0</v>
      </c>
    </row>
    <row r="908" spans="1:43">
      <c r="A908" s="12"/>
      <c r="B908" s="121" t="s">
        <v>103</v>
      </c>
      <c r="C908" s="209" t="str">
        <f t="shared" si="110"/>
        <v/>
      </c>
      <c r="D908" s="91" t="str">
        <f t="shared" si="111"/>
        <v/>
      </c>
      <c r="E908" s="109"/>
      <c r="F908" s="109"/>
      <c r="G908" s="109"/>
      <c r="H908" s="91" t="str">
        <f t="shared" si="112"/>
        <v/>
      </c>
      <c r="I908" s="109"/>
      <c r="J908" s="109"/>
      <c r="K908" s="109"/>
      <c r="L908" s="109"/>
      <c r="M908" s="109"/>
      <c r="N908" s="109"/>
      <c r="O908" s="91" t="str">
        <f t="shared" si="113"/>
        <v/>
      </c>
      <c r="P908" s="109"/>
      <c r="Q908" s="109"/>
      <c r="R908" s="109"/>
      <c r="S908" s="109"/>
      <c r="T908" s="109"/>
      <c r="U908" s="109"/>
      <c r="V908" s="109"/>
      <c r="W908" s="109"/>
      <c r="X908" s="91" t="str">
        <f t="shared" si="114"/>
        <v/>
      </c>
      <c r="Y908" s="109"/>
      <c r="Z908" s="109"/>
      <c r="AA908" s="109"/>
      <c r="AB908" s="109"/>
      <c r="AC908" s="109"/>
      <c r="AD908" s="109"/>
      <c r="AG908" s="110">
        <f t="shared" si="115"/>
        <v>3</v>
      </c>
      <c r="AH908" s="110">
        <f t="shared" si="116"/>
        <v>6</v>
      </c>
      <c r="AI908" s="110">
        <f t="shared" si="117"/>
        <v>8</v>
      </c>
      <c r="AJ908" s="110">
        <f t="shared" si="118"/>
        <v>6</v>
      </c>
      <c r="AK908" s="110">
        <f t="shared" si="119"/>
        <v>0</v>
      </c>
      <c r="AL908" s="110">
        <f t="shared" si="120"/>
        <v>0</v>
      </c>
      <c r="AM908" s="110" t="str">
        <f t="shared" si="121"/>
        <v/>
      </c>
      <c r="AN908" s="110">
        <f t="shared" si="122"/>
        <v>0</v>
      </c>
      <c r="AO908" s="110">
        <f t="shared" si="123"/>
        <v>0</v>
      </c>
      <c r="AP908" s="110">
        <f t="shared" si="124"/>
        <v>0</v>
      </c>
      <c r="AQ908" s="110">
        <f t="shared" si="125"/>
        <v>0</v>
      </c>
    </row>
    <row r="909" spans="1:43">
      <c r="A909" s="12"/>
      <c r="B909" s="121" t="s">
        <v>104</v>
      </c>
      <c r="C909" s="209" t="str">
        <f t="shared" si="110"/>
        <v/>
      </c>
      <c r="D909" s="91" t="str">
        <f t="shared" si="111"/>
        <v/>
      </c>
      <c r="E909" s="109"/>
      <c r="F909" s="109"/>
      <c r="G909" s="109"/>
      <c r="H909" s="91" t="str">
        <f t="shared" si="112"/>
        <v/>
      </c>
      <c r="I909" s="109"/>
      <c r="J909" s="109"/>
      <c r="K909" s="109"/>
      <c r="L909" s="109"/>
      <c r="M909" s="109"/>
      <c r="N909" s="109"/>
      <c r="O909" s="91" t="str">
        <f t="shared" si="113"/>
        <v/>
      </c>
      <c r="P909" s="109"/>
      <c r="Q909" s="109"/>
      <c r="R909" s="109"/>
      <c r="S909" s="109"/>
      <c r="T909" s="109"/>
      <c r="U909" s="109"/>
      <c r="V909" s="109"/>
      <c r="W909" s="109"/>
      <c r="X909" s="91" t="str">
        <f t="shared" si="114"/>
        <v/>
      </c>
      <c r="Y909" s="109"/>
      <c r="Z909" s="109"/>
      <c r="AA909" s="109"/>
      <c r="AB909" s="109"/>
      <c r="AC909" s="109"/>
      <c r="AD909" s="109"/>
      <c r="AG909" s="110">
        <f t="shared" si="115"/>
        <v>3</v>
      </c>
      <c r="AH909" s="110">
        <f t="shared" si="116"/>
        <v>6</v>
      </c>
      <c r="AI909" s="110">
        <f t="shared" si="117"/>
        <v>8</v>
      </c>
      <c r="AJ909" s="110">
        <f t="shared" si="118"/>
        <v>6</v>
      </c>
      <c r="AK909" s="110">
        <f t="shared" si="119"/>
        <v>0</v>
      </c>
      <c r="AL909" s="110">
        <f t="shared" si="120"/>
        <v>0</v>
      </c>
      <c r="AM909" s="110" t="str">
        <f t="shared" si="121"/>
        <v/>
      </c>
      <c r="AN909" s="110">
        <f t="shared" si="122"/>
        <v>0</v>
      </c>
      <c r="AO909" s="110">
        <f t="shared" si="123"/>
        <v>0</v>
      </c>
      <c r="AP909" s="110">
        <f t="shared" si="124"/>
        <v>0</v>
      </c>
      <c r="AQ909" s="110">
        <f t="shared" si="125"/>
        <v>0</v>
      </c>
    </row>
    <row r="910" spans="1:43">
      <c r="A910" s="12"/>
      <c r="B910" s="121" t="s">
        <v>105</v>
      </c>
      <c r="C910" s="209" t="str">
        <f t="shared" si="110"/>
        <v/>
      </c>
      <c r="D910" s="91" t="str">
        <f t="shared" si="111"/>
        <v/>
      </c>
      <c r="E910" s="109"/>
      <c r="F910" s="109"/>
      <c r="G910" s="109"/>
      <c r="H910" s="91" t="str">
        <f t="shared" si="112"/>
        <v/>
      </c>
      <c r="I910" s="109"/>
      <c r="J910" s="109"/>
      <c r="K910" s="109"/>
      <c r="L910" s="109"/>
      <c r="M910" s="109"/>
      <c r="N910" s="109"/>
      <c r="O910" s="91" t="str">
        <f t="shared" si="113"/>
        <v/>
      </c>
      <c r="P910" s="109"/>
      <c r="Q910" s="109"/>
      <c r="R910" s="109"/>
      <c r="S910" s="109"/>
      <c r="T910" s="109"/>
      <c r="U910" s="109"/>
      <c r="V910" s="109"/>
      <c r="W910" s="109"/>
      <c r="X910" s="91" t="str">
        <f t="shared" si="114"/>
        <v/>
      </c>
      <c r="Y910" s="109"/>
      <c r="Z910" s="109"/>
      <c r="AA910" s="109"/>
      <c r="AB910" s="109"/>
      <c r="AC910" s="109"/>
      <c r="AD910" s="109"/>
      <c r="AG910" s="110">
        <f t="shared" si="115"/>
        <v>3</v>
      </c>
      <c r="AH910" s="110">
        <f t="shared" si="116"/>
        <v>6</v>
      </c>
      <c r="AI910" s="110">
        <f t="shared" si="117"/>
        <v>8</v>
      </c>
      <c r="AJ910" s="110">
        <f t="shared" si="118"/>
        <v>6</v>
      </c>
      <c r="AK910" s="110">
        <f t="shared" si="119"/>
        <v>0</v>
      </c>
      <c r="AL910" s="110">
        <f t="shared" si="120"/>
        <v>0</v>
      </c>
      <c r="AM910" s="110" t="str">
        <f t="shared" si="121"/>
        <v/>
      </c>
      <c r="AN910" s="110">
        <f t="shared" si="122"/>
        <v>0</v>
      </c>
      <c r="AO910" s="110">
        <f t="shared" si="123"/>
        <v>0</v>
      </c>
      <c r="AP910" s="110">
        <f t="shared" si="124"/>
        <v>0</v>
      </c>
      <c r="AQ910" s="110">
        <f t="shared" si="125"/>
        <v>0</v>
      </c>
    </row>
    <row r="911" spans="1:43">
      <c r="A911" s="12"/>
      <c r="B911" s="121" t="s">
        <v>106</v>
      </c>
      <c r="C911" s="209" t="str">
        <f t="shared" si="110"/>
        <v/>
      </c>
      <c r="D911" s="91" t="str">
        <f t="shared" si="111"/>
        <v/>
      </c>
      <c r="E911" s="109"/>
      <c r="F911" s="109"/>
      <c r="G911" s="109"/>
      <c r="H911" s="91" t="str">
        <f t="shared" si="112"/>
        <v/>
      </c>
      <c r="I911" s="109"/>
      <c r="J911" s="109"/>
      <c r="K911" s="109"/>
      <c r="L911" s="109"/>
      <c r="M911" s="109"/>
      <c r="N911" s="109"/>
      <c r="O911" s="91" t="str">
        <f t="shared" si="113"/>
        <v/>
      </c>
      <c r="P911" s="109"/>
      <c r="Q911" s="109"/>
      <c r="R911" s="109"/>
      <c r="S911" s="109"/>
      <c r="T911" s="109"/>
      <c r="U911" s="109"/>
      <c r="V911" s="109"/>
      <c r="W911" s="109"/>
      <c r="X911" s="91" t="str">
        <f t="shared" si="114"/>
        <v/>
      </c>
      <c r="Y911" s="109"/>
      <c r="Z911" s="109"/>
      <c r="AA911" s="109"/>
      <c r="AB911" s="109"/>
      <c r="AC911" s="109"/>
      <c r="AD911" s="109"/>
      <c r="AG911" s="110">
        <f t="shared" si="115"/>
        <v>3</v>
      </c>
      <c r="AH911" s="110">
        <f t="shared" si="116"/>
        <v>6</v>
      </c>
      <c r="AI911" s="110">
        <f t="shared" si="117"/>
        <v>8</v>
      </c>
      <c r="AJ911" s="110">
        <f t="shared" si="118"/>
        <v>6</v>
      </c>
      <c r="AK911" s="110">
        <f t="shared" si="119"/>
        <v>0</v>
      </c>
      <c r="AL911" s="110">
        <f t="shared" si="120"/>
        <v>0</v>
      </c>
      <c r="AM911" s="110" t="str">
        <f t="shared" si="121"/>
        <v/>
      </c>
      <c r="AN911" s="110">
        <f t="shared" si="122"/>
        <v>0</v>
      </c>
      <c r="AO911" s="110">
        <f t="shared" si="123"/>
        <v>0</v>
      </c>
      <c r="AP911" s="110">
        <f t="shared" si="124"/>
        <v>0</v>
      </c>
      <c r="AQ911" s="110">
        <f t="shared" si="125"/>
        <v>0</v>
      </c>
    </row>
    <row r="912" spans="1:43">
      <c r="A912" s="12"/>
      <c r="B912" s="121" t="s">
        <v>107</v>
      </c>
      <c r="C912" s="209" t="str">
        <f t="shared" si="110"/>
        <v/>
      </c>
      <c r="D912" s="91" t="str">
        <f t="shared" si="111"/>
        <v/>
      </c>
      <c r="E912" s="109"/>
      <c r="F912" s="109"/>
      <c r="G912" s="109"/>
      <c r="H912" s="91" t="str">
        <f t="shared" si="112"/>
        <v/>
      </c>
      <c r="I912" s="109"/>
      <c r="J912" s="109"/>
      <c r="K912" s="109"/>
      <c r="L912" s="109"/>
      <c r="M912" s="109"/>
      <c r="N912" s="109"/>
      <c r="O912" s="91" t="str">
        <f t="shared" si="113"/>
        <v/>
      </c>
      <c r="P912" s="109"/>
      <c r="Q912" s="109"/>
      <c r="R912" s="109"/>
      <c r="S912" s="109"/>
      <c r="T912" s="109"/>
      <c r="U912" s="109"/>
      <c r="V912" s="109"/>
      <c r="W912" s="109"/>
      <c r="X912" s="91" t="str">
        <f t="shared" si="114"/>
        <v/>
      </c>
      <c r="Y912" s="109"/>
      <c r="Z912" s="109"/>
      <c r="AA912" s="109"/>
      <c r="AB912" s="109"/>
      <c r="AC912" s="109"/>
      <c r="AD912" s="109"/>
      <c r="AG912" s="110">
        <f t="shared" si="115"/>
        <v>3</v>
      </c>
      <c r="AH912" s="110">
        <f t="shared" si="116"/>
        <v>6</v>
      </c>
      <c r="AI912" s="110">
        <f t="shared" si="117"/>
        <v>8</v>
      </c>
      <c r="AJ912" s="110">
        <f t="shared" si="118"/>
        <v>6</v>
      </c>
      <c r="AK912" s="110">
        <f t="shared" si="119"/>
        <v>0</v>
      </c>
      <c r="AL912" s="110">
        <f t="shared" si="120"/>
        <v>0</v>
      </c>
      <c r="AM912" s="110" t="str">
        <f t="shared" si="121"/>
        <v/>
      </c>
      <c r="AN912" s="110">
        <f t="shared" si="122"/>
        <v>0</v>
      </c>
      <c r="AO912" s="110">
        <f t="shared" si="123"/>
        <v>0</v>
      </c>
      <c r="AP912" s="110">
        <f t="shared" si="124"/>
        <v>0</v>
      </c>
      <c r="AQ912" s="110">
        <f t="shared" si="125"/>
        <v>0</v>
      </c>
    </row>
    <row r="913" spans="1:43">
      <c r="A913" s="12"/>
      <c r="B913" s="121" t="s">
        <v>108</v>
      </c>
      <c r="C913" s="209" t="str">
        <f t="shared" si="110"/>
        <v/>
      </c>
      <c r="D913" s="91" t="str">
        <f t="shared" si="111"/>
        <v/>
      </c>
      <c r="E913" s="109"/>
      <c r="F913" s="109"/>
      <c r="G913" s="109"/>
      <c r="H913" s="91" t="str">
        <f t="shared" si="112"/>
        <v/>
      </c>
      <c r="I913" s="109"/>
      <c r="J913" s="109"/>
      <c r="K913" s="109"/>
      <c r="L913" s="109"/>
      <c r="M913" s="109"/>
      <c r="N913" s="109"/>
      <c r="O913" s="91" t="str">
        <f t="shared" si="113"/>
        <v/>
      </c>
      <c r="P913" s="109"/>
      <c r="Q913" s="109"/>
      <c r="R913" s="109"/>
      <c r="S913" s="109"/>
      <c r="T913" s="109"/>
      <c r="U913" s="109"/>
      <c r="V913" s="109"/>
      <c r="W913" s="109"/>
      <c r="X913" s="91" t="str">
        <f t="shared" si="114"/>
        <v/>
      </c>
      <c r="Y913" s="109"/>
      <c r="Z913" s="109"/>
      <c r="AA913" s="109"/>
      <c r="AB913" s="109"/>
      <c r="AC913" s="109"/>
      <c r="AD913" s="109"/>
      <c r="AG913" s="110">
        <f t="shared" si="115"/>
        <v>3</v>
      </c>
      <c r="AH913" s="110">
        <f t="shared" si="116"/>
        <v>6</v>
      </c>
      <c r="AI913" s="110">
        <f t="shared" si="117"/>
        <v>8</v>
      </c>
      <c r="AJ913" s="110">
        <f t="shared" si="118"/>
        <v>6</v>
      </c>
      <c r="AK913" s="110">
        <f t="shared" si="119"/>
        <v>0</v>
      </c>
      <c r="AL913" s="110">
        <f t="shared" si="120"/>
        <v>0</v>
      </c>
      <c r="AM913" s="110" t="str">
        <f t="shared" si="121"/>
        <v/>
      </c>
      <c r="AN913" s="110">
        <f t="shared" si="122"/>
        <v>0</v>
      </c>
      <c r="AO913" s="110">
        <f t="shared" si="123"/>
        <v>0</v>
      </c>
      <c r="AP913" s="110">
        <f t="shared" si="124"/>
        <v>0</v>
      </c>
      <c r="AQ913" s="110">
        <f t="shared" si="125"/>
        <v>0</v>
      </c>
    </row>
    <row r="914" spans="1:43">
      <c r="A914" s="12"/>
      <c r="B914" s="121" t="s">
        <v>109</v>
      </c>
      <c r="C914" s="209" t="str">
        <f t="shared" si="110"/>
        <v/>
      </c>
      <c r="D914" s="91" t="str">
        <f t="shared" si="111"/>
        <v/>
      </c>
      <c r="E914" s="109"/>
      <c r="F914" s="109"/>
      <c r="G914" s="109"/>
      <c r="H914" s="91" t="str">
        <f t="shared" si="112"/>
        <v/>
      </c>
      <c r="I914" s="109"/>
      <c r="J914" s="109"/>
      <c r="K914" s="109"/>
      <c r="L914" s="109"/>
      <c r="M914" s="109"/>
      <c r="N914" s="109"/>
      <c r="O914" s="91" t="str">
        <f t="shared" si="113"/>
        <v/>
      </c>
      <c r="P914" s="109"/>
      <c r="Q914" s="109"/>
      <c r="R914" s="109"/>
      <c r="S914" s="109"/>
      <c r="T914" s="109"/>
      <c r="U914" s="109"/>
      <c r="V914" s="109"/>
      <c r="W914" s="109"/>
      <c r="X914" s="91" t="str">
        <f t="shared" si="114"/>
        <v/>
      </c>
      <c r="Y914" s="109"/>
      <c r="Z914" s="109"/>
      <c r="AA914" s="109"/>
      <c r="AB914" s="109"/>
      <c r="AC914" s="109"/>
      <c r="AD914" s="109"/>
      <c r="AG914" s="110">
        <f t="shared" si="115"/>
        <v>3</v>
      </c>
      <c r="AH914" s="110">
        <f t="shared" si="116"/>
        <v>6</v>
      </c>
      <c r="AI914" s="110">
        <f t="shared" si="117"/>
        <v>8</v>
      </c>
      <c r="AJ914" s="110">
        <f t="shared" si="118"/>
        <v>6</v>
      </c>
      <c r="AK914" s="110">
        <f t="shared" si="119"/>
        <v>0</v>
      </c>
      <c r="AL914" s="110">
        <f t="shared" si="120"/>
        <v>0</v>
      </c>
      <c r="AM914" s="110" t="str">
        <f t="shared" si="121"/>
        <v/>
      </c>
      <c r="AN914" s="110">
        <f t="shared" si="122"/>
        <v>0</v>
      </c>
      <c r="AO914" s="110">
        <f t="shared" si="123"/>
        <v>0</v>
      </c>
      <c r="AP914" s="110">
        <f t="shared" si="124"/>
        <v>0</v>
      </c>
      <c r="AQ914" s="110">
        <f t="shared" si="125"/>
        <v>0</v>
      </c>
    </row>
    <row r="915" spans="1:43">
      <c r="A915" s="12"/>
      <c r="B915" s="121" t="s">
        <v>110</v>
      </c>
      <c r="C915" s="209" t="str">
        <f t="shared" si="110"/>
        <v/>
      </c>
      <c r="D915" s="91" t="str">
        <f t="shared" si="111"/>
        <v/>
      </c>
      <c r="E915" s="109"/>
      <c r="F915" s="109"/>
      <c r="G915" s="109"/>
      <c r="H915" s="91" t="str">
        <f t="shared" si="112"/>
        <v/>
      </c>
      <c r="I915" s="109"/>
      <c r="J915" s="109"/>
      <c r="K915" s="109"/>
      <c r="L915" s="109"/>
      <c r="M915" s="109"/>
      <c r="N915" s="109"/>
      <c r="O915" s="91" t="str">
        <f t="shared" si="113"/>
        <v/>
      </c>
      <c r="P915" s="109"/>
      <c r="Q915" s="109"/>
      <c r="R915" s="109"/>
      <c r="S915" s="109"/>
      <c r="T915" s="109"/>
      <c r="U915" s="109"/>
      <c r="V915" s="109"/>
      <c r="W915" s="109"/>
      <c r="X915" s="91" t="str">
        <f t="shared" si="114"/>
        <v/>
      </c>
      <c r="Y915" s="109"/>
      <c r="Z915" s="109"/>
      <c r="AA915" s="109"/>
      <c r="AB915" s="109"/>
      <c r="AC915" s="109"/>
      <c r="AD915" s="109"/>
      <c r="AG915" s="110">
        <f t="shared" si="115"/>
        <v>3</v>
      </c>
      <c r="AH915" s="110">
        <f t="shared" si="116"/>
        <v>6</v>
      </c>
      <c r="AI915" s="110">
        <f t="shared" si="117"/>
        <v>8</v>
      </c>
      <c r="AJ915" s="110">
        <f t="shared" si="118"/>
        <v>6</v>
      </c>
      <c r="AK915" s="110">
        <f t="shared" si="119"/>
        <v>0</v>
      </c>
      <c r="AL915" s="110">
        <f t="shared" si="120"/>
        <v>0</v>
      </c>
      <c r="AM915" s="110" t="str">
        <f t="shared" si="121"/>
        <v/>
      </c>
      <c r="AN915" s="110">
        <f t="shared" si="122"/>
        <v>0</v>
      </c>
      <c r="AO915" s="110">
        <f t="shared" si="123"/>
        <v>0</v>
      </c>
      <c r="AP915" s="110">
        <f t="shared" si="124"/>
        <v>0</v>
      </c>
      <c r="AQ915" s="110">
        <f t="shared" si="125"/>
        <v>0</v>
      </c>
    </row>
    <row r="916" spans="1:43">
      <c r="A916" s="12"/>
      <c r="B916" s="121" t="s">
        <v>111</v>
      </c>
      <c r="C916" s="209" t="str">
        <f t="shared" si="110"/>
        <v/>
      </c>
      <c r="D916" s="91" t="str">
        <f t="shared" si="111"/>
        <v/>
      </c>
      <c r="E916" s="109"/>
      <c r="F916" s="109"/>
      <c r="G916" s="109"/>
      <c r="H916" s="91" t="str">
        <f t="shared" si="112"/>
        <v/>
      </c>
      <c r="I916" s="109"/>
      <c r="J916" s="109"/>
      <c r="K916" s="109"/>
      <c r="L916" s="109"/>
      <c r="M916" s="109"/>
      <c r="N916" s="109"/>
      <c r="O916" s="91" t="str">
        <f t="shared" si="113"/>
        <v/>
      </c>
      <c r="P916" s="109"/>
      <c r="Q916" s="109"/>
      <c r="R916" s="109"/>
      <c r="S916" s="109"/>
      <c r="T916" s="109"/>
      <c r="U916" s="109"/>
      <c r="V916" s="109"/>
      <c r="W916" s="109"/>
      <c r="X916" s="91" t="str">
        <f t="shared" si="114"/>
        <v/>
      </c>
      <c r="Y916" s="109"/>
      <c r="Z916" s="109"/>
      <c r="AA916" s="109"/>
      <c r="AB916" s="109"/>
      <c r="AC916" s="109"/>
      <c r="AD916" s="109"/>
      <c r="AG916" s="110">
        <f t="shared" si="115"/>
        <v>3</v>
      </c>
      <c r="AH916" s="110">
        <f t="shared" si="116"/>
        <v>6</v>
      </c>
      <c r="AI916" s="110">
        <f t="shared" si="117"/>
        <v>8</v>
      </c>
      <c r="AJ916" s="110">
        <f t="shared" si="118"/>
        <v>6</v>
      </c>
      <c r="AK916" s="110">
        <f t="shared" si="119"/>
        <v>0</v>
      </c>
      <c r="AL916" s="110">
        <f t="shared" si="120"/>
        <v>0</v>
      </c>
      <c r="AM916" s="110" t="str">
        <f t="shared" si="121"/>
        <v/>
      </c>
      <c r="AN916" s="110">
        <f t="shared" si="122"/>
        <v>0</v>
      </c>
      <c r="AO916" s="110">
        <f t="shared" si="123"/>
        <v>0</v>
      </c>
      <c r="AP916" s="110">
        <f t="shared" si="124"/>
        <v>0</v>
      </c>
      <c r="AQ916" s="110">
        <f t="shared" si="125"/>
        <v>0</v>
      </c>
    </row>
    <row r="917" spans="1:43">
      <c r="A917" s="12"/>
      <c r="B917" s="121" t="s">
        <v>112</v>
      </c>
      <c r="C917" s="209" t="str">
        <f t="shared" si="110"/>
        <v/>
      </c>
      <c r="D917" s="91" t="str">
        <f t="shared" si="111"/>
        <v/>
      </c>
      <c r="E917" s="109"/>
      <c r="F917" s="109"/>
      <c r="G917" s="109"/>
      <c r="H917" s="91" t="str">
        <f t="shared" si="112"/>
        <v/>
      </c>
      <c r="I917" s="109"/>
      <c r="J917" s="109"/>
      <c r="K917" s="109"/>
      <c r="L917" s="109"/>
      <c r="M917" s="109"/>
      <c r="N917" s="109"/>
      <c r="O917" s="91" t="str">
        <f t="shared" si="113"/>
        <v/>
      </c>
      <c r="P917" s="109"/>
      <c r="Q917" s="109"/>
      <c r="R917" s="109"/>
      <c r="S917" s="109"/>
      <c r="T917" s="109"/>
      <c r="U917" s="109"/>
      <c r="V917" s="109"/>
      <c r="W917" s="109"/>
      <c r="X917" s="91" t="str">
        <f t="shared" si="114"/>
        <v/>
      </c>
      <c r="Y917" s="109"/>
      <c r="Z917" s="109"/>
      <c r="AA917" s="109"/>
      <c r="AB917" s="109"/>
      <c r="AC917" s="109"/>
      <c r="AD917" s="109"/>
      <c r="AG917" s="110">
        <f t="shared" si="115"/>
        <v>3</v>
      </c>
      <c r="AH917" s="110">
        <f t="shared" si="116"/>
        <v>6</v>
      </c>
      <c r="AI917" s="110">
        <f t="shared" si="117"/>
        <v>8</v>
      </c>
      <c r="AJ917" s="110">
        <f t="shared" si="118"/>
        <v>6</v>
      </c>
      <c r="AK917" s="110">
        <f t="shared" si="119"/>
        <v>0</v>
      </c>
      <c r="AL917" s="110">
        <f t="shared" si="120"/>
        <v>0</v>
      </c>
      <c r="AM917" s="110" t="str">
        <f t="shared" si="121"/>
        <v/>
      </c>
      <c r="AN917" s="110">
        <f t="shared" si="122"/>
        <v>0</v>
      </c>
      <c r="AO917" s="110">
        <f t="shared" si="123"/>
        <v>0</v>
      </c>
      <c r="AP917" s="110">
        <f t="shared" si="124"/>
        <v>0</v>
      </c>
      <c r="AQ917" s="110">
        <f t="shared" si="125"/>
        <v>0</v>
      </c>
    </row>
    <row r="918" spans="1:43">
      <c r="A918" s="12"/>
      <c r="B918" s="128" t="s">
        <v>113</v>
      </c>
      <c r="C918" s="209" t="str">
        <f t="shared" si="110"/>
        <v/>
      </c>
      <c r="D918" s="91" t="str">
        <f t="shared" si="111"/>
        <v/>
      </c>
      <c r="E918" s="109"/>
      <c r="F918" s="109"/>
      <c r="G918" s="109"/>
      <c r="H918" s="91" t="str">
        <f t="shared" si="112"/>
        <v/>
      </c>
      <c r="I918" s="109"/>
      <c r="J918" s="109"/>
      <c r="K918" s="109"/>
      <c r="L918" s="109"/>
      <c r="M918" s="109"/>
      <c r="N918" s="109"/>
      <c r="O918" s="91" t="str">
        <f t="shared" si="113"/>
        <v/>
      </c>
      <c r="P918" s="109"/>
      <c r="Q918" s="109"/>
      <c r="R918" s="109"/>
      <c r="S918" s="109"/>
      <c r="T918" s="109"/>
      <c r="U918" s="109"/>
      <c r="V918" s="109"/>
      <c r="W918" s="109"/>
      <c r="X918" s="91" t="str">
        <f t="shared" si="114"/>
        <v/>
      </c>
      <c r="Y918" s="109"/>
      <c r="Z918" s="109"/>
      <c r="AA918" s="109"/>
      <c r="AB918" s="109"/>
      <c r="AC918" s="109"/>
      <c r="AD918" s="109"/>
      <c r="AG918" s="110">
        <f t="shared" si="115"/>
        <v>3</v>
      </c>
      <c r="AH918" s="110">
        <f t="shared" si="116"/>
        <v>6</v>
      </c>
      <c r="AI918" s="110">
        <f t="shared" si="117"/>
        <v>8</v>
      </c>
      <c r="AJ918" s="110">
        <f t="shared" si="118"/>
        <v>6</v>
      </c>
      <c r="AK918" s="110">
        <f t="shared" si="119"/>
        <v>0</v>
      </c>
      <c r="AL918" s="110">
        <f t="shared" si="120"/>
        <v>0</v>
      </c>
      <c r="AM918" s="110" t="str">
        <f t="shared" si="121"/>
        <v/>
      </c>
      <c r="AN918" s="110">
        <f t="shared" si="122"/>
        <v>0</v>
      </c>
      <c r="AO918" s="110">
        <f t="shared" si="123"/>
        <v>0</v>
      </c>
      <c r="AP918" s="110">
        <f t="shared" si="124"/>
        <v>0</v>
      </c>
      <c r="AQ918" s="110">
        <f t="shared" si="125"/>
        <v>0</v>
      </c>
    </row>
    <row r="919" spans="1:43">
      <c r="A919" s="12"/>
      <c r="B919" s="128" t="s">
        <v>114</v>
      </c>
      <c r="C919" s="209" t="str">
        <f t="shared" si="110"/>
        <v/>
      </c>
      <c r="D919" s="91" t="str">
        <f t="shared" si="111"/>
        <v/>
      </c>
      <c r="E919" s="109"/>
      <c r="F919" s="109"/>
      <c r="G919" s="109"/>
      <c r="H919" s="91" t="str">
        <f t="shared" si="112"/>
        <v/>
      </c>
      <c r="I919" s="109"/>
      <c r="J919" s="109"/>
      <c r="K919" s="109"/>
      <c r="L919" s="109"/>
      <c r="M919" s="109"/>
      <c r="N919" s="109"/>
      <c r="O919" s="91" t="str">
        <f t="shared" si="113"/>
        <v/>
      </c>
      <c r="P919" s="109"/>
      <c r="Q919" s="109"/>
      <c r="R919" s="109"/>
      <c r="S919" s="109"/>
      <c r="T919" s="109"/>
      <c r="U919" s="109"/>
      <c r="V919" s="109"/>
      <c r="W919" s="109"/>
      <c r="X919" s="91" t="str">
        <f t="shared" si="114"/>
        <v/>
      </c>
      <c r="Y919" s="109"/>
      <c r="Z919" s="109"/>
      <c r="AA919" s="109"/>
      <c r="AB919" s="109"/>
      <c r="AC919" s="109"/>
      <c r="AD919" s="109"/>
      <c r="AG919" s="110">
        <f t="shared" si="115"/>
        <v>3</v>
      </c>
      <c r="AH919" s="110">
        <f t="shared" si="116"/>
        <v>6</v>
      </c>
      <c r="AI919" s="110">
        <f t="shared" si="117"/>
        <v>8</v>
      </c>
      <c r="AJ919" s="110">
        <f t="shared" si="118"/>
        <v>6</v>
      </c>
      <c r="AK919" s="110">
        <f t="shared" si="119"/>
        <v>0</v>
      </c>
      <c r="AL919" s="110">
        <f t="shared" si="120"/>
        <v>0</v>
      </c>
      <c r="AM919" s="110" t="str">
        <f t="shared" si="121"/>
        <v/>
      </c>
      <c r="AN919" s="110">
        <f t="shared" si="122"/>
        <v>0</v>
      </c>
      <c r="AO919" s="110">
        <f t="shared" si="123"/>
        <v>0</v>
      </c>
      <c r="AP919" s="110">
        <f t="shared" si="124"/>
        <v>0</v>
      </c>
      <c r="AQ919" s="110">
        <f t="shared" si="125"/>
        <v>0</v>
      </c>
    </row>
    <row r="920" spans="1:43">
      <c r="A920" s="12"/>
      <c r="B920" s="128" t="s">
        <v>115</v>
      </c>
      <c r="C920" s="209" t="str">
        <f t="shared" si="110"/>
        <v/>
      </c>
      <c r="D920" s="91" t="str">
        <f t="shared" si="111"/>
        <v/>
      </c>
      <c r="E920" s="109"/>
      <c r="F920" s="109"/>
      <c r="G920" s="109"/>
      <c r="H920" s="91" t="str">
        <f t="shared" si="112"/>
        <v/>
      </c>
      <c r="I920" s="109"/>
      <c r="J920" s="109"/>
      <c r="K920" s="109"/>
      <c r="L920" s="109"/>
      <c r="M920" s="109"/>
      <c r="N920" s="109"/>
      <c r="O920" s="91" t="str">
        <f t="shared" si="113"/>
        <v/>
      </c>
      <c r="P920" s="109"/>
      <c r="Q920" s="109"/>
      <c r="R920" s="109"/>
      <c r="S920" s="109"/>
      <c r="T920" s="109"/>
      <c r="U920" s="109"/>
      <c r="V920" s="109"/>
      <c r="W920" s="109"/>
      <c r="X920" s="91" t="str">
        <f t="shared" si="114"/>
        <v/>
      </c>
      <c r="Y920" s="109"/>
      <c r="Z920" s="109"/>
      <c r="AA920" s="109"/>
      <c r="AB920" s="109"/>
      <c r="AC920" s="109"/>
      <c r="AD920" s="109"/>
      <c r="AG920" s="110">
        <f t="shared" si="115"/>
        <v>3</v>
      </c>
      <c r="AH920" s="110">
        <f t="shared" si="116"/>
        <v>6</v>
      </c>
      <c r="AI920" s="110">
        <f t="shared" si="117"/>
        <v>8</v>
      </c>
      <c r="AJ920" s="110">
        <f t="shared" si="118"/>
        <v>6</v>
      </c>
      <c r="AK920" s="110">
        <f t="shared" si="119"/>
        <v>0</v>
      </c>
      <c r="AL920" s="110">
        <f t="shared" si="120"/>
        <v>0</v>
      </c>
      <c r="AM920" s="110" t="str">
        <f t="shared" si="121"/>
        <v/>
      </c>
      <c r="AN920" s="110">
        <f t="shared" si="122"/>
        <v>0</v>
      </c>
      <c r="AO920" s="110">
        <f t="shared" si="123"/>
        <v>0</v>
      </c>
      <c r="AP920" s="110">
        <f t="shared" si="124"/>
        <v>0</v>
      </c>
      <c r="AQ920" s="110">
        <f t="shared" si="125"/>
        <v>0</v>
      </c>
    </row>
    <row r="921" spans="1:43">
      <c r="A921" s="12"/>
      <c r="B921" s="128" t="s">
        <v>116</v>
      </c>
      <c r="C921" s="209" t="str">
        <f t="shared" si="110"/>
        <v/>
      </c>
      <c r="D921" s="91" t="str">
        <f t="shared" si="111"/>
        <v/>
      </c>
      <c r="E921" s="109"/>
      <c r="F921" s="109"/>
      <c r="G921" s="109"/>
      <c r="H921" s="91" t="str">
        <f t="shared" si="112"/>
        <v/>
      </c>
      <c r="I921" s="109"/>
      <c r="J921" s="109"/>
      <c r="K921" s="109"/>
      <c r="L921" s="109"/>
      <c r="M921" s="109"/>
      <c r="N921" s="109"/>
      <c r="O921" s="91" t="str">
        <f t="shared" si="113"/>
        <v/>
      </c>
      <c r="P921" s="109"/>
      <c r="Q921" s="109"/>
      <c r="R921" s="109"/>
      <c r="S921" s="109"/>
      <c r="T921" s="109"/>
      <c r="U921" s="109"/>
      <c r="V921" s="109"/>
      <c r="W921" s="109"/>
      <c r="X921" s="91" t="str">
        <f t="shared" si="114"/>
        <v/>
      </c>
      <c r="Y921" s="109"/>
      <c r="Z921" s="109"/>
      <c r="AA921" s="109"/>
      <c r="AB921" s="109"/>
      <c r="AC921" s="109"/>
      <c r="AD921" s="109"/>
      <c r="AG921" s="110">
        <f t="shared" si="115"/>
        <v>3</v>
      </c>
      <c r="AH921" s="110">
        <f t="shared" si="116"/>
        <v>6</v>
      </c>
      <c r="AI921" s="110">
        <f t="shared" si="117"/>
        <v>8</v>
      </c>
      <c r="AJ921" s="110">
        <f t="shared" si="118"/>
        <v>6</v>
      </c>
      <c r="AK921" s="110">
        <f t="shared" si="119"/>
        <v>0</v>
      </c>
      <c r="AL921" s="110">
        <f t="shared" si="120"/>
        <v>0</v>
      </c>
      <c r="AM921" s="110" t="str">
        <f t="shared" si="121"/>
        <v/>
      </c>
      <c r="AN921" s="110">
        <f t="shared" si="122"/>
        <v>0</v>
      </c>
      <c r="AO921" s="110">
        <f t="shared" si="123"/>
        <v>0</v>
      </c>
      <c r="AP921" s="110">
        <f t="shared" si="124"/>
        <v>0</v>
      </c>
      <c r="AQ921" s="110">
        <f t="shared" si="125"/>
        <v>0</v>
      </c>
    </row>
    <row r="922" spans="1:43">
      <c r="A922" s="12"/>
      <c r="B922" s="128" t="s">
        <v>117</v>
      </c>
      <c r="C922" s="209" t="str">
        <f t="shared" si="110"/>
        <v/>
      </c>
      <c r="D922" s="91" t="str">
        <f t="shared" si="111"/>
        <v/>
      </c>
      <c r="E922" s="109"/>
      <c r="F922" s="109"/>
      <c r="G922" s="109"/>
      <c r="H922" s="91" t="str">
        <f t="shared" si="112"/>
        <v/>
      </c>
      <c r="I922" s="109"/>
      <c r="J922" s="109"/>
      <c r="K922" s="109"/>
      <c r="L922" s="109"/>
      <c r="M922" s="109"/>
      <c r="N922" s="109"/>
      <c r="O922" s="91" t="str">
        <f t="shared" si="113"/>
        <v/>
      </c>
      <c r="P922" s="109"/>
      <c r="Q922" s="109"/>
      <c r="R922" s="109"/>
      <c r="S922" s="109"/>
      <c r="T922" s="109"/>
      <c r="U922" s="109"/>
      <c r="V922" s="109"/>
      <c r="W922" s="109"/>
      <c r="X922" s="91" t="str">
        <f t="shared" si="114"/>
        <v/>
      </c>
      <c r="Y922" s="109"/>
      <c r="Z922" s="109"/>
      <c r="AA922" s="109"/>
      <c r="AB922" s="109"/>
      <c r="AC922" s="109"/>
      <c r="AD922" s="109"/>
      <c r="AG922" s="110">
        <f t="shared" si="115"/>
        <v>3</v>
      </c>
      <c r="AH922" s="110">
        <f t="shared" si="116"/>
        <v>6</v>
      </c>
      <c r="AI922" s="110">
        <f t="shared" si="117"/>
        <v>8</v>
      </c>
      <c r="AJ922" s="110">
        <f t="shared" si="118"/>
        <v>6</v>
      </c>
      <c r="AK922" s="110">
        <f t="shared" si="119"/>
        <v>0</v>
      </c>
      <c r="AL922" s="110">
        <f t="shared" si="120"/>
        <v>0</v>
      </c>
      <c r="AM922" s="110" t="str">
        <f t="shared" si="121"/>
        <v/>
      </c>
      <c r="AN922" s="110">
        <f t="shared" si="122"/>
        <v>0</v>
      </c>
      <c r="AO922" s="110">
        <f t="shared" si="123"/>
        <v>0</v>
      </c>
      <c r="AP922" s="110">
        <f t="shared" si="124"/>
        <v>0</v>
      </c>
      <c r="AQ922" s="110">
        <f t="shared" si="125"/>
        <v>0</v>
      </c>
    </row>
    <row r="923" spans="1:43">
      <c r="A923" s="12"/>
      <c r="B923" s="128" t="s">
        <v>118</v>
      </c>
      <c r="C923" s="209" t="str">
        <f t="shared" si="110"/>
        <v/>
      </c>
      <c r="D923" s="91" t="str">
        <f t="shared" si="111"/>
        <v/>
      </c>
      <c r="E923" s="109"/>
      <c r="F923" s="109"/>
      <c r="G923" s="109"/>
      <c r="H923" s="91" t="str">
        <f t="shared" si="112"/>
        <v/>
      </c>
      <c r="I923" s="109"/>
      <c r="J923" s="109"/>
      <c r="K923" s="109"/>
      <c r="L923" s="109"/>
      <c r="M923" s="109"/>
      <c r="N923" s="109"/>
      <c r="O923" s="91" t="str">
        <f t="shared" si="113"/>
        <v/>
      </c>
      <c r="P923" s="109"/>
      <c r="Q923" s="109"/>
      <c r="R923" s="109"/>
      <c r="S923" s="109"/>
      <c r="T923" s="109"/>
      <c r="U923" s="109"/>
      <c r="V923" s="109"/>
      <c r="W923" s="109"/>
      <c r="X923" s="91" t="str">
        <f t="shared" si="114"/>
        <v/>
      </c>
      <c r="Y923" s="109"/>
      <c r="Z923" s="109"/>
      <c r="AA923" s="109"/>
      <c r="AB923" s="109"/>
      <c r="AC923" s="109"/>
      <c r="AD923" s="109"/>
      <c r="AG923" s="110">
        <f t="shared" si="115"/>
        <v>3</v>
      </c>
      <c r="AH923" s="110">
        <f t="shared" si="116"/>
        <v>6</v>
      </c>
      <c r="AI923" s="110">
        <f t="shared" si="117"/>
        <v>8</v>
      </c>
      <c r="AJ923" s="110">
        <f t="shared" si="118"/>
        <v>6</v>
      </c>
      <c r="AK923" s="110">
        <f t="shared" si="119"/>
        <v>0</v>
      </c>
      <c r="AL923" s="110">
        <f t="shared" si="120"/>
        <v>0</v>
      </c>
      <c r="AM923" s="110" t="str">
        <f t="shared" si="121"/>
        <v/>
      </c>
      <c r="AN923" s="110">
        <f t="shared" si="122"/>
        <v>0</v>
      </c>
      <c r="AO923" s="110">
        <f t="shared" si="123"/>
        <v>0</v>
      </c>
      <c r="AP923" s="110">
        <f t="shared" si="124"/>
        <v>0</v>
      </c>
      <c r="AQ923" s="110">
        <f t="shared" si="125"/>
        <v>0</v>
      </c>
    </row>
    <row r="924" spans="1:43">
      <c r="A924" s="12"/>
      <c r="B924" s="128" t="s">
        <v>119</v>
      </c>
      <c r="C924" s="209" t="str">
        <f t="shared" si="110"/>
        <v/>
      </c>
      <c r="D924" s="91" t="str">
        <f t="shared" si="111"/>
        <v/>
      </c>
      <c r="E924" s="109"/>
      <c r="F924" s="109"/>
      <c r="G924" s="109"/>
      <c r="H924" s="91" t="str">
        <f t="shared" si="112"/>
        <v/>
      </c>
      <c r="I924" s="109"/>
      <c r="J924" s="109"/>
      <c r="K924" s="109"/>
      <c r="L924" s="109"/>
      <c r="M924" s="109"/>
      <c r="N924" s="109"/>
      <c r="O924" s="91" t="str">
        <f t="shared" si="113"/>
        <v/>
      </c>
      <c r="P924" s="109"/>
      <c r="Q924" s="109"/>
      <c r="R924" s="109"/>
      <c r="S924" s="109"/>
      <c r="T924" s="109"/>
      <c r="U924" s="109"/>
      <c r="V924" s="109"/>
      <c r="W924" s="109"/>
      <c r="X924" s="91" t="str">
        <f t="shared" si="114"/>
        <v/>
      </c>
      <c r="Y924" s="109"/>
      <c r="Z924" s="109"/>
      <c r="AA924" s="109"/>
      <c r="AB924" s="109"/>
      <c r="AC924" s="109"/>
      <c r="AD924" s="109"/>
      <c r="AG924" s="110">
        <f t="shared" si="115"/>
        <v>3</v>
      </c>
      <c r="AH924" s="110">
        <f t="shared" si="116"/>
        <v>6</v>
      </c>
      <c r="AI924" s="110">
        <f t="shared" si="117"/>
        <v>8</v>
      </c>
      <c r="AJ924" s="110">
        <f t="shared" si="118"/>
        <v>6</v>
      </c>
      <c r="AK924" s="110">
        <f t="shared" si="119"/>
        <v>0</v>
      </c>
      <c r="AL924" s="110">
        <f t="shared" si="120"/>
        <v>0</v>
      </c>
      <c r="AM924" s="110" t="str">
        <f t="shared" si="121"/>
        <v/>
      </c>
      <c r="AN924" s="110">
        <f t="shared" si="122"/>
        <v>0</v>
      </c>
      <c r="AO924" s="110">
        <f t="shared" si="123"/>
        <v>0</v>
      </c>
      <c r="AP924" s="110">
        <f t="shared" si="124"/>
        <v>0</v>
      </c>
      <c r="AQ924" s="110">
        <f t="shared" si="125"/>
        <v>0</v>
      </c>
    </row>
    <row r="925" spans="1:43">
      <c r="A925" s="12"/>
      <c r="B925" s="128" t="s">
        <v>120</v>
      </c>
      <c r="C925" s="209" t="str">
        <f t="shared" si="110"/>
        <v/>
      </c>
      <c r="D925" s="91" t="str">
        <f t="shared" si="111"/>
        <v/>
      </c>
      <c r="E925" s="109"/>
      <c r="F925" s="109"/>
      <c r="G925" s="109"/>
      <c r="H925" s="91" t="str">
        <f t="shared" si="112"/>
        <v/>
      </c>
      <c r="I925" s="109"/>
      <c r="J925" s="109"/>
      <c r="K925" s="109"/>
      <c r="L925" s="109"/>
      <c r="M925" s="109"/>
      <c r="N925" s="109"/>
      <c r="O925" s="91" t="str">
        <f t="shared" si="113"/>
        <v/>
      </c>
      <c r="P925" s="109"/>
      <c r="Q925" s="109"/>
      <c r="R925" s="109"/>
      <c r="S925" s="109"/>
      <c r="T925" s="109"/>
      <c r="U925" s="109"/>
      <c r="V925" s="109"/>
      <c r="W925" s="109"/>
      <c r="X925" s="91" t="str">
        <f t="shared" si="114"/>
        <v/>
      </c>
      <c r="Y925" s="109"/>
      <c r="Z925" s="109"/>
      <c r="AA925" s="109"/>
      <c r="AB925" s="109"/>
      <c r="AC925" s="109"/>
      <c r="AD925" s="109"/>
      <c r="AG925" s="110">
        <f t="shared" si="115"/>
        <v>3</v>
      </c>
      <c r="AH925" s="110">
        <f t="shared" si="116"/>
        <v>6</v>
      </c>
      <c r="AI925" s="110">
        <f t="shared" si="117"/>
        <v>8</v>
      </c>
      <c r="AJ925" s="110">
        <f t="shared" si="118"/>
        <v>6</v>
      </c>
      <c r="AK925" s="110">
        <f t="shared" si="119"/>
        <v>0</v>
      </c>
      <c r="AL925" s="110">
        <f t="shared" si="120"/>
        <v>0</v>
      </c>
      <c r="AM925" s="110" t="str">
        <f t="shared" si="121"/>
        <v/>
      </c>
      <c r="AN925" s="110">
        <f t="shared" si="122"/>
        <v>0</v>
      </c>
      <c r="AO925" s="110">
        <f t="shared" si="123"/>
        <v>0</v>
      </c>
      <c r="AP925" s="110">
        <f t="shared" si="124"/>
        <v>0</v>
      </c>
      <c r="AQ925" s="110">
        <f t="shared" si="125"/>
        <v>0</v>
      </c>
    </row>
    <row r="926" spans="1:43">
      <c r="A926" s="12"/>
      <c r="B926" s="128" t="s">
        <v>121</v>
      </c>
      <c r="C926" s="209" t="str">
        <f t="shared" si="110"/>
        <v/>
      </c>
      <c r="D926" s="91" t="str">
        <f t="shared" si="111"/>
        <v/>
      </c>
      <c r="E926" s="109"/>
      <c r="F926" s="109"/>
      <c r="G926" s="109"/>
      <c r="H926" s="91" t="str">
        <f t="shared" si="112"/>
        <v/>
      </c>
      <c r="I926" s="109"/>
      <c r="J926" s="109"/>
      <c r="K926" s="109"/>
      <c r="L926" s="109"/>
      <c r="M926" s="109"/>
      <c r="N926" s="109"/>
      <c r="O926" s="91" t="str">
        <f t="shared" si="113"/>
        <v/>
      </c>
      <c r="P926" s="109"/>
      <c r="Q926" s="109"/>
      <c r="R926" s="109"/>
      <c r="S926" s="109"/>
      <c r="T926" s="109"/>
      <c r="U926" s="109"/>
      <c r="V926" s="109"/>
      <c r="W926" s="109"/>
      <c r="X926" s="91" t="str">
        <f t="shared" si="114"/>
        <v/>
      </c>
      <c r="Y926" s="109"/>
      <c r="Z926" s="109"/>
      <c r="AA926" s="109"/>
      <c r="AB926" s="109"/>
      <c r="AC926" s="109"/>
      <c r="AD926" s="109"/>
      <c r="AG926" s="110">
        <f t="shared" si="115"/>
        <v>3</v>
      </c>
      <c r="AH926" s="110">
        <f t="shared" si="116"/>
        <v>6</v>
      </c>
      <c r="AI926" s="110">
        <f t="shared" si="117"/>
        <v>8</v>
      </c>
      <c r="AJ926" s="110">
        <f t="shared" si="118"/>
        <v>6</v>
      </c>
      <c r="AK926" s="110">
        <f t="shared" si="119"/>
        <v>0</v>
      </c>
      <c r="AL926" s="110">
        <f t="shared" si="120"/>
        <v>0</v>
      </c>
      <c r="AM926" s="110" t="str">
        <f t="shared" si="121"/>
        <v/>
      </c>
      <c r="AN926" s="110">
        <f t="shared" si="122"/>
        <v>0</v>
      </c>
      <c r="AO926" s="110">
        <f t="shared" si="123"/>
        <v>0</v>
      </c>
      <c r="AP926" s="110">
        <f t="shared" si="124"/>
        <v>0</v>
      </c>
      <c r="AQ926" s="110">
        <f t="shared" si="125"/>
        <v>0</v>
      </c>
    </row>
    <row r="927" spans="1:43">
      <c r="A927" s="12"/>
      <c r="B927" s="128" t="s">
        <v>122</v>
      </c>
      <c r="C927" s="209" t="str">
        <f t="shared" si="110"/>
        <v/>
      </c>
      <c r="D927" s="91" t="str">
        <f t="shared" si="111"/>
        <v/>
      </c>
      <c r="E927" s="109"/>
      <c r="F927" s="109"/>
      <c r="G927" s="109"/>
      <c r="H927" s="91" t="str">
        <f t="shared" si="112"/>
        <v/>
      </c>
      <c r="I927" s="109"/>
      <c r="J927" s="109"/>
      <c r="K927" s="109"/>
      <c r="L927" s="109"/>
      <c r="M927" s="109"/>
      <c r="N927" s="109"/>
      <c r="O927" s="91" t="str">
        <f t="shared" si="113"/>
        <v/>
      </c>
      <c r="P927" s="109"/>
      <c r="Q927" s="109"/>
      <c r="R927" s="109"/>
      <c r="S927" s="109"/>
      <c r="T927" s="109"/>
      <c r="U927" s="109"/>
      <c r="V927" s="109"/>
      <c r="W927" s="109"/>
      <c r="X927" s="91" t="str">
        <f t="shared" si="114"/>
        <v/>
      </c>
      <c r="Y927" s="109"/>
      <c r="Z927" s="109"/>
      <c r="AA927" s="109"/>
      <c r="AB927" s="109"/>
      <c r="AC927" s="109"/>
      <c r="AD927" s="109"/>
      <c r="AG927" s="110">
        <f t="shared" si="115"/>
        <v>3</v>
      </c>
      <c r="AH927" s="110">
        <f t="shared" si="116"/>
        <v>6</v>
      </c>
      <c r="AI927" s="110">
        <f t="shared" si="117"/>
        <v>8</v>
      </c>
      <c r="AJ927" s="110">
        <f t="shared" si="118"/>
        <v>6</v>
      </c>
      <c r="AK927" s="110">
        <f t="shared" si="119"/>
        <v>0</v>
      </c>
      <c r="AL927" s="110">
        <f t="shared" si="120"/>
        <v>0</v>
      </c>
      <c r="AM927" s="110" t="str">
        <f t="shared" si="121"/>
        <v/>
      </c>
      <c r="AN927" s="110">
        <f t="shared" si="122"/>
        <v>0</v>
      </c>
      <c r="AO927" s="110">
        <f t="shared" si="123"/>
        <v>0</v>
      </c>
      <c r="AP927" s="110">
        <f t="shared" si="124"/>
        <v>0</v>
      </c>
      <c r="AQ927" s="110">
        <f t="shared" si="125"/>
        <v>0</v>
      </c>
    </row>
    <row r="928" spans="1:43">
      <c r="A928" s="12"/>
      <c r="B928" s="128" t="s">
        <v>123</v>
      </c>
      <c r="C928" s="209" t="str">
        <f t="shared" si="110"/>
        <v/>
      </c>
      <c r="D928" s="91" t="str">
        <f t="shared" si="111"/>
        <v/>
      </c>
      <c r="E928" s="109"/>
      <c r="F928" s="109"/>
      <c r="G928" s="109"/>
      <c r="H928" s="91" t="str">
        <f t="shared" si="112"/>
        <v/>
      </c>
      <c r="I928" s="109"/>
      <c r="J928" s="109"/>
      <c r="K928" s="109"/>
      <c r="L928" s="109"/>
      <c r="M928" s="109"/>
      <c r="N928" s="109"/>
      <c r="O928" s="91" t="str">
        <f t="shared" si="113"/>
        <v/>
      </c>
      <c r="P928" s="109"/>
      <c r="Q928" s="109"/>
      <c r="R928" s="109"/>
      <c r="S928" s="109"/>
      <c r="T928" s="109"/>
      <c r="U928" s="109"/>
      <c r="V928" s="109"/>
      <c r="W928" s="109"/>
      <c r="X928" s="91" t="str">
        <f t="shared" si="114"/>
        <v/>
      </c>
      <c r="Y928" s="109"/>
      <c r="Z928" s="109"/>
      <c r="AA928" s="109"/>
      <c r="AB928" s="109"/>
      <c r="AC928" s="109"/>
      <c r="AD928" s="109"/>
      <c r="AG928" s="110">
        <f t="shared" si="115"/>
        <v>3</v>
      </c>
      <c r="AH928" s="110">
        <f t="shared" si="116"/>
        <v>6</v>
      </c>
      <c r="AI928" s="110">
        <f t="shared" si="117"/>
        <v>8</v>
      </c>
      <c r="AJ928" s="110">
        <f t="shared" si="118"/>
        <v>6</v>
      </c>
      <c r="AK928" s="110">
        <f t="shared" si="119"/>
        <v>0</v>
      </c>
      <c r="AL928" s="110">
        <f t="shared" si="120"/>
        <v>0</v>
      </c>
      <c r="AM928" s="110" t="str">
        <f t="shared" si="121"/>
        <v/>
      </c>
      <c r="AN928" s="110">
        <f t="shared" si="122"/>
        <v>0</v>
      </c>
      <c r="AO928" s="110">
        <f t="shared" si="123"/>
        <v>0</v>
      </c>
      <c r="AP928" s="110">
        <f t="shared" si="124"/>
        <v>0</v>
      </c>
      <c r="AQ928" s="110">
        <f t="shared" si="125"/>
        <v>0</v>
      </c>
    </row>
    <row r="929" spans="1:43">
      <c r="A929" s="12"/>
      <c r="B929" s="128" t="s">
        <v>124</v>
      </c>
      <c r="C929" s="209" t="str">
        <f t="shared" si="110"/>
        <v/>
      </c>
      <c r="D929" s="91" t="str">
        <f t="shared" si="111"/>
        <v/>
      </c>
      <c r="E929" s="109"/>
      <c r="F929" s="109"/>
      <c r="G929" s="109"/>
      <c r="H929" s="91" t="str">
        <f t="shared" si="112"/>
        <v/>
      </c>
      <c r="I929" s="109"/>
      <c r="J929" s="109"/>
      <c r="K929" s="109"/>
      <c r="L929" s="109"/>
      <c r="M929" s="109"/>
      <c r="N929" s="109"/>
      <c r="O929" s="91" t="str">
        <f t="shared" si="113"/>
        <v/>
      </c>
      <c r="P929" s="109"/>
      <c r="Q929" s="109"/>
      <c r="R929" s="109"/>
      <c r="S929" s="109"/>
      <c r="T929" s="109"/>
      <c r="U929" s="109"/>
      <c r="V929" s="109"/>
      <c r="W929" s="109"/>
      <c r="X929" s="91" t="str">
        <f t="shared" si="114"/>
        <v/>
      </c>
      <c r="Y929" s="109"/>
      <c r="Z929" s="109"/>
      <c r="AA929" s="109"/>
      <c r="AB929" s="109"/>
      <c r="AC929" s="109"/>
      <c r="AD929" s="109"/>
      <c r="AG929" s="110">
        <f t="shared" si="115"/>
        <v>3</v>
      </c>
      <c r="AH929" s="110">
        <f t="shared" si="116"/>
        <v>6</v>
      </c>
      <c r="AI929" s="110">
        <f t="shared" si="117"/>
        <v>8</v>
      </c>
      <c r="AJ929" s="110">
        <f t="shared" si="118"/>
        <v>6</v>
      </c>
      <c r="AK929" s="110">
        <f t="shared" si="119"/>
        <v>0</v>
      </c>
      <c r="AL929" s="110">
        <f t="shared" si="120"/>
        <v>0</v>
      </c>
      <c r="AM929" s="110" t="str">
        <f t="shared" si="121"/>
        <v/>
      </c>
      <c r="AN929" s="110">
        <f t="shared" si="122"/>
        <v>0</v>
      </c>
      <c r="AO929" s="110">
        <f t="shared" si="123"/>
        <v>0</v>
      </c>
      <c r="AP929" s="110">
        <f t="shared" si="124"/>
        <v>0</v>
      </c>
      <c r="AQ929" s="110">
        <f t="shared" si="125"/>
        <v>0</v>
      </c>
    </row>
    <row r="930" spans="1:43">
      <c r="A930" s="12"/>
      <c r="B930" s="128" t="s">
        <v>125</v>
      </c>
      <c r="C930" s="209" t="str">
        <f t="shared" ref="C930:C984" si="126">IF(D98="", "", D98)</f>
        <v/>
      </c>
      <c r="D930" s="91" t="str">
        <f t="shared" ref="D930:D984" si="127">IF(OR(K250=2, K250=9), "X", "")</f>
        <v/>
      </c>
      <c r="E930" s="109"/>
      <c r="F930" s="109"/>
      <c r="G930" s="109"/>
      <c r="H930" s="91" t="str">
        <f t="shared" ref="H930:H984" si="128">IF(OR(P250=2, P250=9), "X", "")</f>
        <v/>
      </c>
      <c r="I930" s="109"/>
      <c r="J930" s="109"/>
      <c r="K930" s="109"/>
      <c r="L930" s="109"/>
      <c r="M930" s="109"/>
      <c r="N930" s="109"/>
      <c r="O930" s="91" t="str">
        <f t="shared" ref="O930:O984" si="129">IF(OR(U250=2, U250=9), "X", "")</f>
        <v/>
      </c>
      <c r="P930" s="109"/>
      <c r="Q930" s="109"/>
      <c r="R930" s="109"/>
      <c r="S930" s="109"/>
      <c r="T930" s="109"/>
      <c r="U930" s="109"/>
      <c r="V930" s="109"/>
      <c r="W930" s="109"/>
      <c r="X930" s="91" t="str">
        <f t="shared" ref="X930:X984" si="130">IF(OR(Z250=2, Z250=9), "X", "")</f>
        <v/>
      </c>
      <c r="Y930" s="109"/>
      <c r="Z930" s="109"/>
      <c r="AA930" s="109"/>
      <c r="AB930" s="109"/>
      <c r="AC930" s="109"/>
      <c r="AD930" s="109"/>
      <c r="AG930" s="110">
        <f t="shared" ref="AG930:AG984" si="131">COUNTBLANK(E930:G930)</f>
        <v>3</v>
      </c>
      <c r="AH930" s="110">
        <f t="shared" ref="AH930:AH984" si="132">COUNTBLANK(I930:N930)</f>
        <v>6</v>
      </c>
      <c r="AI930" s="110">
        <f t="shared" ref="AI930:AI984" si="133">COUNTBLANK(P930:W930)</f>
        <v>8</v>
      </c>
      <c r="AJ930" s="110">
        <f t="shared" ref="AJ930:AJ984" si="134">COUNTBLANK(Y930:AD930)</f>
        <v>6</v>
      </c>
      <c r="AK930" s="110">
        <f t="shared" ref="AK930:AK984" si="135">IF(
OR(
AND(D930="X", AG930&lt;$AG$863),
AND(H930="X", AH930&lt;$AH$863),
AND(O930="X", AI930&lt;$AI$863),
AND(X930="X", AJ930&lt;$AJ$863)
), 1, 0
)</f>
        <v>0</v>
      </c>
      <c r="AL930" s="110">
        <f t="shared" ref="AL930:AL984" si="136">IF(
OR(
AND(G930="X", AG930&lt;2),
AND(N930="X", AH930&lt;5),
AND(W930="X", AI930&lt;7),
AND(AD930="X", AJ930&lt;5)
), 1, 0
)</f>
        <v>0</v>
      </c>
      <c r="AM930" s="110" t="str">
        <f t="shared" ref="AM930:AM984" si="137">IF(D98="", "", D98)</f>
        <v/>
      </c>
      <c r="AN930" s="110">
        <f t="shared" ref="AN930:AN984" si="138">IF(
OR(
AND(AM930="", OR(D930&lt;&gt;"", AG930&lt;$AG$863)),
AND(AM930&lt;&gt;"", D930="", AG930=$AG$863)
), 1, 0)</f>
        <v>0</v>
      </c>
      <c r="AO930" s="110">
        <f t="shared" ref="AO930:AO984" si="139">IF(
OR(
AND(AM930="", OR(H930&lt;&gt;"", AH930&lt;$AH$863)),
AND(AM930&lt;&gt;"", H930="", AH930=$AH$863)
), 1, 0)</f>
        <v>0</v>
      </c>
      <c r="AP930" s="110">
        <f t="shared" ref="AP930:AP984" si="140">IF(
OR(
AND(AM930="", OR(O930&lt;&gt;"", AI930&lt;$AI$863)),
AND(AM930&lt;&gt;"", O930="", AI930=$AI$863)
), 1, 0)</f>
        <v>0</v>
      </c>
      <c r="AQ930" s="110">
        <f t="shared" ref="AQ930:AQ984" si="141">IF(
OR(
AND(AM930="", OR(X930&lt;&gt;"", AJ930&lt;$AJ$863)),
AND(AM930&lt;&gt;"", X930="", AJ930=$AJ$863)
), 1, 0)</f>
        <v>0</v>
      </c>
    </row>
    <row r="931" spans="1:43">
      <c r="A931" s="12"/>
      <c r="B931" s="128" t="s">
        <v>126</v>
      </c>
      <c r="C931" s="209" t="str">
        <f t="shared" si="126"/>
        <v/>
      </c>
      <c r="D931" s="91" t="str">
        <f t="shared" si="127"/>
        <v/>
      </c>
      <c r="E931" s="109"/>
      <c r="F931" s="109"/>
      <c r="G931" s="109"/>
      <c r="H931" s="91" t="str">
        <f t="shared" si="128"/>
        <v/>
      </c>
      <c r="I931" s="109"/>
      <c r="J931" s="109"/>
      <c r="K931" s="109"/>
      <c r="L931" s="109"/>
      <c r="M931" s="109"/>
      <c r="N931" s="109"/>
      <c r="O931" s="91" t="str">
        <f t="shared" si="129"/>
        <v/>
      </c>
      <c r="P931" s="109"/>
      <c r="Q931" s="109"/>
      <c r="R931" s="109"/>
      <c r="S931" s="109"/>
      <c r="T931" s="109"/>
      <c r="U931" s="109"/>
      <c r="V931" s="109"/>
      <c r="W931" s="109"/>
      <c r="X931" s="91" t="str">
        <f t="shared" si="130"/>
        <v/>
      </c>
      <c r="Y931" s="109"/>
      <c r="Z931" s="109"/>
      <c r="AA931" s="109"/>
      <c r="AB931" s="109"/>
      <c r="AC931" s="109"/>
      <c r="AD931" s="109"/>
      <c r="AG931" s="110">
        <f t="shared" si="131"/>
        <v>3</v>
      </c>
      <c r="AH931" s="110">
        <f t="shared" si="132"/>
        <v>6</v>
      </c>
      <c r="AI931" s="110">
        <f t="shared" si="133"/>
        <v>8</v>
      </c>
      <c r="AJ931" s="110">
        <f t="shared" si="134"/>
        <v>6</v>
      </c>
      <c r="AK931" s="110">
        <f t="shared" si="135"/>
        <v>0</v>
      </c>
      <c r="AL931" s="110">
        <f t="shared" si="136"/>
        <v>0</v>
      </c>
      <c r="AM931" s="110" t="str">
        <f t="shared" si="137"/>
        <v/>
      </c>
      <c r="AN931" s="110">
        <f t="shared" si="138"/>
        <v>0</v>
      </c>
      <c r="AO931" s="110">
        <f t="shared" si="139"/>
        <v>0</v>
      </c>
      <c r="AP931" s="110">
        <f t="shared" si="140"/>
        <v>0</v>
      </c>
      <c r="AQ931" s="110">
        <f t="shared" si="141"/>
        <v>0</v>
      </c>
    </row>
    <row r="932" spans="1:43">
      <c r="A932" s="12"/>
      <c r="B932" s="128" t="s">
        <v>127</v>
      </c>
      <c r="C932" s="209" t="str">
        <f t="shared" si="126"/>
        <v/>
      </c>
      <c r="D932" s="91" t="str">
        <f t="shared" si="127"/>
        <v/>
      </c>
      <c r="E932" s="109"/>
      <c r="F932" s="109"/>
      <c r="G932" s="109"/>
      <c r="H932" s="91" t="str">
        <f t="shared" si="128"/>
        <v/>
      </c>
      <c r="I932" s="109"/>
      <c r="J932" s="109"/>
      <c r="K932" s="109"/>
      <c r="L932" s="109"/>
      <c r="M932" s="109"/>
      <c r="N932" s="109"/>
      <c r="O932" s="91" t="str">
        <f t="shared" si="129"/>
        <v/>
      </c>
      <c r="P932" s="109"/>
      <c r="Q932" s="109"/>
      <c r="R932" s="109"/>
      <c r="S932" s="109"/>
      <c r="T932" s="109"/>
      <c r="U932" s="109"/>
      <c r="V932" s="109"/>
      <c r="W932" s="109"/>
      <c r="X932" s="91" t="str">
        <f t="shared" si="130"/>
        <v/>
      </c>
      <c r="Y932" s="109"/>
      <c r="Z932" s="109"/>
      <c r="AA932" s="109"/>
      <c r="AB932" s="109"/>
      <c r="AC932" s="109"/>
      <c r="AD932" s="109"/>
      <c r="AG932" s="110">
        <f t="shared" si="131"/>
        <v>3</v>
      </c>
      <c r="AH932" s="110">
        <f t="shared" si="132"/>
        <v>6</v>
      </c>
      <c r="AI932" s="110">
        <f t="shared" si="133"/>
        <v>8</v>
      </c>
      <c r="AJ932" s="110">
        <f t="shared" si="134"/>
        <v>6</v>
      </c>
      <c r="AK932" s="110">
        <f t="shared" si="135"/>
        <v>0</v>
      </c>
      <c r="AL932" s="110">
        <f t="shared" si="136"/>
        <v>0</v>
      </c>
      <c r="AM932" s="110" t="str">
        <f t="shared" si="137"/>
        <v/>
      </c>
      <c r="AN932" s="110">
        <f t="shared" si="138"/>
        <v>0</v>
      </c>
      <c r="AO932" s="110">
        <f t="shared" si="139"/>
        <v>0</v>
      </c>
      <c r="AP932" s="110">
        <f t="shared" si="140"/>
        <v>0</v>
      </c>
      <c r="AQ932" s="110">
        <f t="shared" si="141"/>
        <v>0</v>
      </c>
    </row>
    <row r="933" spans="1:43">
      <c r="A933" s="12"/>
      <c r="B933" s="128" t="s">
        <v>128</v>
      </c>
      <c r="C933" s="209" t="str">
        <f t="shared" si="126"/>
        <v/>
      </c>
      <c r="D933" s="91" t="str">
        <f t="shared" si="127"/>
        <v/>
      </c>
      <c r="E933" s="109"/>
      <c r="F933" s="109"/>
      <c r="G933" s="109"/>
      <c r="H933" s="91" t="str">
        <f t="shared" si="128"/>
        <v/>
      </c>
      <c r="I933" s="109"/>
      <c r="J933" s="109"/>
      <c r="K933" s="109"/>
      <c r="L933" s="109"/>
      <c r="M933" s="109"/>
      <c r="N933" s="109"/>
      <c r="O933" s="91" t="str">
        <f t="shared" si="129"/>
        <v/>
      </c>
      <c r="P933" s="109"/>
      <c r="Q933" s="109"/>
      <c r="R933" s="109"/>
      <c r="S933" s="109"/>
      <c r="T933" s="109"/>
      <c r="U933" s="109"/>
      <c r="V933" s="109"/>
      <c r="W933" s="109"/>
      <c r="X933" s="91" t="str">
        <f t="shared" si="130"/>
        <v/>
      </c>
      <c r="Y933" s="109"/>
      <c r="Z933" s="109"/>
      <c r="AA933" s="109"/>
      <c r="AB933" s="109"/>
      <c r="AC933" s="109"/>
      <c r="AD933" s="109"/>
      <c r="AG933" s="110">
        <f t="shared" si="131"/>
        <v>3</v>
      </c>
      <c r="AH933" s="110">
        <f t="shared" si="132"/>
        <v>6</v>
      </c>
      <c r="AI933" s="110">
        <f t="shared" si="133"/>
        <v>8</v>
      </c>
      <c r="AJ933" s="110">
        <f t="shared" si="134"/>
        <v>6</v>
      </c>
      <c r="AK933" s="110">
        <f t="shared" si="135"/>
        <v>0</v>
      </c>
      <c r="AL933" s="110">
        <f t="shared" si="136"/>
        <v>0</v>
      </c>
      <c r="AM933" s="110" t="str">
        <f t="shared" si="137"/>
        <v/>
      </c>
      <c r="AN933" s="110">
        <f t="shared" si="138"/>
        <v>0</v>
      </c>
      <c r="AO933" s="110">
        <f t="shared" si="139"/>
        <v>0</v>
      </c>
      <c r="AP933" s="110">
        <f t="shared" si="140"/>
        <v>0</v>
      </c>
      <c r="AQ933" s="110">
        <f t="shared" si="141"/>
        <v>0</v>
      </c>
    </row>
    <row r="934" spans="1:43">
      <c r="A934" s="12"/>
      <c r="B934" s="128" t="s">
        <v>129</v>
      </c>
      <c r="C934" s="209" t="str">
        <f t="shared" si="126"/>
        <v/>
      </c>
      <c r="D934" s="91" t="str">
        <f t="shared" si="127"/>
        <v/>
      </c>
      <c r="E934" s="109"/>
      <c r="F934" s="109"/>
      <c r="G934" s="109"/>
      <c r="H934" s="91" t="str">
        <f t="shared" si="128"/>
        <v/>
      </c>
      <c r="I934" s="109"/>
      <c r="J934" s="109"/>
      <c r="K934" s="109"/>
      <c r="L934" s="109"/>
      <c r="M934" s="109"/>
      <c r="N934" s="109"/>
      <c r="O934" s="91" t="str">
        <f t="shared" si="129"/>
        <v/>
      </c>
      <c r="P934" s="109"/>
      <c r="Q934" s="109"/>
      <c r="R934" s="109"/>
      <c r="S934" s="109"/>
      <c r="T934" s="109"/>
      <c r="U934" s="109"/>
      <c r="V934" s="109"/>
      <c r="W934" s="109"/>
      <c r="X934" s="91" t="str">
        <f t="shared" si="130"/>
        <v/>
      </c>
      <c r="Y934" s="109"/>
      <c r="Z934" s="109"/>
      <c r="AA934" s="109"/>
      <c r="AB934" s="109"/>
      <c r="AC934" s="109"/>
      <c r="AD934" s="109"/>
      <c r="AG934" s="110">
        <f t="shared" si="131"/>
        <v>3</v>
      </c>
      <c r="AH934" s="110">
        <f t="shared" si="132"/>
        <v>6</v>
      </c>
      <c r="AI934" s="110">
        <f t="shared" si="133"/>
        <v>8</v>
      </c>
      <c r="AJ934" s="110">
        <f t="shared" si="134"/>
        <v>6</v>
      </c>
      <c r="AK934" s="110">
        <f t="shared" si="135"/>
        <v>0</v>
      </c>
      <c r="AL934" s="110">
        <f t="shared" si="136"/>
        <v>0</v>
      </c>
      <c r="AM934" s="110" t="str">
        <f t="shared" si="137"/>
        <v/>
      </c>
      <c r="AN934" s="110">
        <f t="shared" si="138"/>
        <v>0</v>
      </c>
      <c r="AO934" s="110">
        <f t="shared" si="139"/>
        <v>0</v>
      </c>
      <c r="AP934" s="110">
        <f t="shared" si="140"/>
        <v>0</v>
      </c>
      <c r="AQ934" s="110">
        <f t="shared" si="141"/>
        <v>0</v>
      </c>
    </row>
    <row r="935" spans="1:43">
      <c r="A935" s="12"/>
      <c r="B935" s="128" t="s">
        <v>130</v>
      </c>
      <c r="C935" s="209" t="str">
        <f t="shared" si="126"/>
        <v/>
      </c>
      <c r="D935" s="91" t="str">
        <f t="shared" si="127"/>
        <v/>
      </c>
      <c r="E935" s="109"/>
      <c r="F935" s="109"/>
      <c r="G935" s="109"/>
      <c r="H935" s="91" t="str">
        <f t="shared" si="128"/>
        <v/>
      </c>
      <c r="I935" s="109"/>
      <c r="J935" s="109"/>
      <c r="K935" s="109"/>
      <c r="L935" s="109"/>
      <c r="M935" s="109"/>
      <c r="N935" s="109"/>
      <c r="O935" s="91" t="str">
        <f t="shared" si="129"/>
        <v/>
      </c>
      <c r="P935" s="109"/>
      <c r="Q935" s="109"/>
      <c r="R935" s="109"/>
      <c r="S935" s="109"/>
      <c r="T935" s="109"/>
      <c r="U935" s="109"/>
      <c r="V935" s="109"/>
      <c r="W935" s="109"/>
      <c r="X935" s="91" t="str">
        <f t="shared" si="130"/>
        <v/>
      </c>
      <c r="Y935" s="109"/>
      <c r="Z935" s="109"/>
      <c r="AA935" s="109"/>
      <c r="AB935" s="109"/>
      <c r="AC935" s="109"/>
      <c r="AD935" s="109"/>
      <c r="AG935" s="110">
        <f t="shared" si="131"/>
        <v>3</v>
      </c>
      <c r="AH935" s="110">
        <f t="shared" si="132"/>
        <v>6</v>
      </c>
      <c r="AI935" s="110">
        <f t="shared" si="133"/>
        <v>8</v>
      </c>
      <c r="AJ935" s="110">
        <f t="shared" si="134"/>
        <v>6</v>
      </c>
      <c r="AK935" s="110">
        <f t="shared" si="135"/>
        <v>0</v>
      </c>
      <c r="AL935" s="110">
        <f t="shared" si="136"/>
        <v>0</v>
      </c>
      <c r="AM935" s="110" t="str">
        <f t="shared" si="137"/>
        <v/>
      </c>
      <c r="AN935" s="110">
        <f t="shared" si="138"/>
        <v>0</v>
      </c>
      <c r="AO935" s="110">
        <f t="shared" si="139"/>
        <v>0</v>
      </c>
      <c r="AP935" s="110">
        <f t="shared" si="140"/>
        <v>0</v>
      </c>
      <c r="AQ935" s="110">
        <f t="shared" si="141"/>
        <v>0</v>
      </c>
    </row>
    <row r="936" spans="1:43">
      <c r="A936" s="12"/>
      <c r="B936" s="128" t="s">
        <v>131</v>
      </c>
      <c r="C936" s="209" t="str">
        <f t="shared" si="126"/>
        <v/>
      </c>
      <c r="D936" s="91" t="str">
        <f t="shared" si="127"/>
        <v/>
      </c>
      <c r="E936" s="109"/>
      <c r="F936" s="109"/>
      <c r="G936" s="109"/>
      <c r="H936" s="91" t="str">
        <f t="shared" si="128"/>
        <v/>
      </c>
      <c r="I936" s="109"/>
      <c r="J936" s="109"/>
      <c r="K936" s="109"/>
      <c r="L936" s="109"/>
      <c r="M936" s="109"/>
      <c r="N936" s="109"/>
      <c r="O936" s="91" t="str">
        <f t="shared" si="129"/>
        <v/>
      </c>
      <c r="P936" s="109"/>
      <c r="Q936" s="109"/>
      <c r="R936" s="109"/>
      <c r="S936" s="109"/>
      <c r="T936" s="109"/>
      <c r="U936" s="109"/>
      <c r="V936" s="109"/>
      <c r="W936" s="109"/>
      <c r="X936" s="91" t="str">
        <f t="shared" si="130"/>
        <v/>
      </c>
      <c r="Y936" s="109"/>
      <c r="Z936" s="109"/>
      <c r="AA936" s="109"/>
      <c r="AB936" s="109"/>
      <c r="AC936" s="109"/>
      <c r="AD936" s="109"/>
      <c r="AG936" s="110">
        <f t="shared" si="131"/>
        <v>3</v>
      </c>
      <c r="AH936" s="110">
        <f t="shared" si="132"/>
        <v>6</v>
      </c>
      <c r="AI936" s="110">
        <f t="shared" si="133"/>
        <v>8</v>
      </c>
      <c r="AJ936" s="110">
        <f t="shared" si="134"/>
        <v>6</v>
      </c>
      <c r="AK936" s="110">
        <f t="shared" si="135"/>
        <v>0</v>
      </c>
      <c r="AL936" s="110">
        <f t="shared" si="136"/>
        <v>0</v>
      </c>
      <c r="AM936" s="110" t="str">
        <f t="shared" si="137"/>
        <v/>
      </c>
      <c r="AN936" s="110">
        <f t="shared" si="138"/>
        <v>0</v>
      </c>
      <c r="AO936" s="110">
        <f t="shared" si="139"/>
        <v>0</v>
      </c>
      <c r="AP936" s="110">
        <f t="shared" si="140"/>
        <v>0</v>
      </c>
      <c r="AQ936" s="110">
        <f t="shared" si="141"/>
        <v>0</v>
      </c>
    </row>
    <row r="937" spans="1:43">
      <c r="A937" s="12"/>
      <c r="B937" s="128" t="s">
        <v>132</v>
      </c>
      <c r="C937" s="209" t="str">
        <f t="shared" si="126"/>
        <v/>
      </c>
      <c r="D937" s="91" t="str">
        <f t="shared" si="127"/>
        <v/>
      </c>
      <c r="E937" s="109"/>
      <c r="F937" s="109"/>
      <c r="G937" s="109"/>
      <c r="H937" s="91" t="str">
        <f t="shared" si="128"/>
        <v/>
      </c>
      <c r="I937" s="109"/>
      <c r="J937" s="109"/>
      <c r="K937" s="109"/>
      <c r="L937" s="109"/>
      <c r="M937" s="109"/>
      <c r="N937" s="109"/>
      <c r="O937" s="91" t="str">
        <f t="shared" si="129"/>
        <v/>
      </c>
      <c r="P937" s="109"/>
      <c r="Q937" s="109"/>
      <c r="R937" s="109"/>
      <c r="S937" s="109"/>
      <c r="T937" s="109"/>
      <c r="U937" s="109"/>
      <c r="V937" s="109"/>
      <c r="W937" s="109"/>
      <c r="X937" s="91" t="str">
        <f t="shared" si="130"/>
        <v/>
      </c>
      <c r="Y937" s="109"/>
      <c r="Z937" s="109"/>
      <c r="AA937" s="109"/>
      <c r="AB937" s="109"/>
      <c r="AC937" s="109"/>
      <c r="AD937" s="109"/>
      <c r="AG937" s="110">
        <f t="shared" si="131"/>
        <v>3</v>
      </c>
      <c r="AH937" s="110">
        <f t="shared" si="132"/>
        <v>6</v>
      </c>
      <c r="AI937" s="110">
        <f t="shared" si="133"/>
        <v>8</v>
      </c>
      <c r="AJ937" s="110">
        <f t="shared" si="134"/>
        <v>6</v>
      </c>
      <c r="AK937" s="110">
        <f t="shared" si="135"/>
        <v>0</v>
      </c>
      <c r="AL937" s="110">
        <f t="shared" si="136"/>
        <v>0</v>
      </c>
      <c r="AM937" s="110" t="str">
        <f t="shared" si="137"/>
        <v/>
      </c>
      <c r="AN937" s="110">
        <f t="shared" si="138"/>
        <v>0</v>
      </c>
      <c r="AO937" s="110">
        <f t="shared" si="139"/>
        <v>0</v>
      </c>
      <c r="AP937" s="110">
        <f t="shared" si="140"/>
        <v>0</v>
      </c>
      <c r="AQ937" s="110">
        <f t="shared" si="141"/>
        <v>0</v>
      </c>
    </row>
    <row r="938" spans="1:43">
      <c r="A938" s="12"/>
      <c r="B938" s="128" t="s">
        <v>133</v>
      </c>
      <c r="C938" s="209" t="str">
        <f t="shared" si="126"/>
        <v/>
      </c>
      <c r="D938" s="91" t="str">
        <f t="shared" si="127"/>
        <v/>
      </c>
      <c r="E938" s="109"/>
      <c r="F938" s="109"/>
      <c r="G938" s="109"/>
      <c r="H938" s="91" t="str">
        <f t="shared" si="128"/>
        <v/>
      </c>
      <c r="I938" s="109"/>
      <c r="J938" s="109"/>
      <c r="K938" s="109"/>
      <c r="L938" s="109"/>
      <c r="M938" s="109"/>
      <c r="N938" s="109"/>
      <c r="O938" s="91" t="str">
        <f t="shared" si="129"/>
        <v/>
      </c>
      <c r="P938" s="109"/>
      <c r="Q938" s="109"/>
      <c r="R938" s="109"/>
      <c r="S938" s="109"/>
      <c r="T938" s="109"/>
      <c r="U938" s="109"/>
      <c r="V938" s="109"/>
      <c r="W938" s="109"/>
      <c r="X938" s="91" t="str">
        <f t="shared" si="130"/>
        <v/>
      </c>
      <c r="Y938" s="109"/>
      <c r="Z938" s="109"/>
      <c r="AA938" s="109"/>
      <c r="AB938" s="109"/>
      <c r="AC938" s="109"/>
      <c r="AD938" s="109"/>
      <c r="AG938" s="110">
        <f t="shared" si="131"/>
        <v>3</v>
      </c>
      <c r="AH938" s="110">
        <f t="shared" si="132"/>
        <v>6</v>
      </c>
      <c r="AI938" s="110">
        <f t="shared" si="133"/>
        <v>8</v>
      </c>
      <c r="AJ938" s="110">
        <f t="shared" si="134"/>
        <v>6</v>
      </c>
      <c r="AK938" s="110">
        <f t="shared" si="135"/>
        <v>0</v>
      </c>
      <c r="AL938" s="110">
        <f t="shared" si="136"/>
        <v>0</v>
      </c>
      <c r="AM938" s="110" t="str">
        <f t="shared" si="137"/>
        <v/>
      </c>
      <c r="AN938" s="110">
        <f t="shared" si="138"/>
        <v>0</v>
      </c>
      <c r="AO938" s="110">
        <f t="shared" si="139"/>
        <v>0</v>
      </c>
      <c r="AP938" s="110">
        <f t="shared" si="140"/>
        <v>0</v>
      </c>
      <c r="AQ938" s="110">
        <f t="shared" si="141"/>
        <v>0</v>
      </c>
    </row>
    <row r="939" spans="1:43">
      <c r="A939" s="12"/>
      <c r="B939" s="128" t="s">
        <v>134</v>
      </c>
      <c r="C939" s="209" t="str">
        <f t="shared" si="126"/>
        <v/>
      </c>
      <c r="D939" s="91" t="str">
        <f t="shared" si="127"/>
        <v/>
      </c>
      <c r="E939" s="109"/>
      <c r="F939" s="109"/>
      <c r="G939" s="109"/>
      <c r="H939" s="91" t="str">
        <f t="shared" si="128"/>
        <v/>
      </c>
      <c r="I939" s="109"/>
      <c r="J939" s="109"/>
      <c r="K939" s="109"/>
      <c r="L939" s="109"/>
      <c r="M939" s="109"/>
      <c r="N939" s="109"/>
      <c r="O939" s="91" t="str">
        <f t="shared" si="129"/>
        <v/>
      </c>
      <c r="P939" s="109"/>
      <c r="Q939" s="109"/>
      <c r="R939" s="109"/>
      <c r="S939" s="109"/>
      <c r="T939" s="109"/>
      <c r="U939" s="109"/>
      <c r="V939" s="109"/>
      <c r="W939" s="109"/>
      <c r="X939" s="91" t="str">
        <f t="shared" si="130"/>
        <v/>
      </c>
      <c r="Y939" s="109"/>
      <c r="Z939" s="109"/>
      <c r="AA939" s="109"/>
      <c r="AB939" s="109"/>
      <c r="AC939" s="109"/>
      <c r="AD939" s="109"/>
      <c r="AG939" s="110">
        <f t="shared" si="131"/>
        <v>3</v>
      </c>
      <c r="AH939" s="110">
        <f t="shared" si="132"/>
        <v>6</v>
      </c>
      <c r="AI939" s="110">
        <f t="shared" si="133"/>
        <v>8</v>
      </c>
      <c r="AJ939" s="110">
        <f t="shared" si="134"/>
        <v>6</v>
      </c>
      <c r="AK939" s="110">
        <f t="shared" si="135"/>
        <v>0</v>
      </c>
      <c r="AL939" s="110">
        <f t="shared" si="136"/>
        <v>0</v>
      </c>
      <c r="AM939" s="110" t="str">
        <f t="shared" si="137"/>
        <v/>
      </c>
      <c r="AN939" s="110">
        <f t="shared" si="138"/>
        <v>0</v>
      </c>
      <c r="AO939" s="110">
        <f t="shared" si="139"/>
        <v>0</v>
      </c>
      <c r="AP939" s="110">
        <f t="shared" si="140"/>
        <v>0</v>
      </c>
      <c r="AQ939" s="110">
        <f t="shared" si="141"/>
        <v>0</v>
      </c>
    </row>
    <row r="940" spans="1:43">
      <c r="A940" s="12"/>
      <c r="B940" s="128" t="s">
        <v>135</v>
      </c>
      <c r="C940" s="209" t="str">
        <f t="shared" si="126"/>
        <v/>
      </c>
      <c r="D940" s="91" t="str">
        <f t="shared" si="127"/>
        <v/>
      </c>
      <c r="E940" s="109"/>
      <c r="F940" s="109"/>
      <c r="G940" s="109"/>
      <c r="H940" s="91" t="str">
        <f t="shared" si="128"/>
        <v/>
      </c>
      <c r="I940" s="109"/>
      <c r="J940" s="109"/>
      <c r="K940" s="109"/>
      <c r="L940" s="109"/>
      <c r="M940" s="109"/>
      <c r="N940" s="109"/>
      <c r="O940" s="91" t="str">
        <f t="shared" si="129"/>
        <v/>
      </c>
      <c r="P940" s="109"/>
      <c r="Q940" s="109"/>
      <c r="R940" s="109"/>
      <c r="S940" s="109"/>
      <c r="T940" s="109"/>
      <c r="U940" s="109"/>
      <c r="V940" s="109"/>
      <c r="W940" s="109"/>
      <c r="X940" s="91" t="str">
        <f t="shared" si="130"/>
        <v/>
      </c>
      <c r="Y940" s="109"/>
      <c r="Z940" s="109"/>
      <c r="AA940" s="109"/>
      <c r="AB940" s="109"/>
      <c r="AC940" s="109"/>
      <c r="AD940" s="109"/>
      <c r="AG940" s="110">
        <f t="shared" si="131"/>
        <v>3</v>
      </c>
      <c r="AH940" s="110">
        <f t="shared" si="132"/>
        <v>6</v>
      </c>
      <c r="AI940" s="110">
        <f t="shared" si="133"/>
        <v>8</v>
      </c>
      <c r="AJ940" s="110">
        <f t="shared" si="134"/>
        <v>6</v>
      </c>
      <c r="AK940" s="110">
        <f t="shared" si="135"/>
        <v>0</v>
      </c>
      <c r="AL940" s="110">
        <f t="shared" si="136"/>
        <v>0</v>
      </c>
      <c r="AM940" s="110" t="str">
        <f t="shared" si="137"/>
        <v/>
      </c>
      <c r="AN940" s="110">
        <f t="shared" si="138"/>
        <v>0</v>
      </c>
      <c r="AO940" s="110">
        <f t="shared" si="139"/>
        <v>0</v>
      </c>
      <c r="AP940" s="110">
        <f t="shared" si="140"/>
        <v>0</v>
      </c>
      <c r="AQ940" s="110">
        <f t="shared" si="141"/>
        <v>0</v>
      </c>
    </row>
    <row r="941" spans="1:43">
      <c r="A941" s="12"/>
      <c r="B941" s="128" t="s">
        <v>136</v>
      </c>
      <c r="C941" s="209" t="str">
        <f t="shared" si="126"/>
        <v/>
      </c>
      <c r="D941" s="91" t="str">
        <f t="shared" si="127"/>
        <v/>
      </c>
      <c r="E941" s="109"/>
      <c r="F941" s="109"/>
      <c r="G941" s="109"/>
      <c r="H941" s="91" t="str">
        <f t="shared" si="128"/>
        <v/>
      </c>
      <c r="I941" s="109"/>
      <c r="J941" s="109"/>
      <c r="K941" s="109"/>
      <c r="L941" s="109"/>
      <c r="M941" s="109"/>
      <c r="N941" s="109"/>
      <c r="O941" s="91" t="str">
        <f t="shared" si="129"/>
        <v/>
      </c>
      <c r="P941" s="109"/>
      <c r="Q941" s="109"/>
      <c r="R941" s="109"/>
      <c r="S941" s="109"/>
      <c r="T941" s="109"/>
      <c r="U941" s="109"/>
      <c r="V941" s="109"/>
      <c r="W941" s="109"/>
      <c r="X941" s="91" t="str">
        <f t="shared" si="130"/>
        <v/>
      </c>
      <c r="Y941" s="109"/>
      <c r="Z941" s="109"/>
      <c r="AA941" s="109"/>
      <c r="AB941" s="109"/>
      <c r="AC941" s="109"/>
      <c r="AD941" s="109"/>
      <c r="AG941" s="110">
        <f t="shared" si="131"/>
        <v>3</v>
      </c>
      <c r="AH941" s="110">
        <f t="shared" si="132"/>
        <v>6</v>
      </c>
      <c r="AI941" s="110">
        <f t="shared" si="133"/>
        <v>8</v>
      </c>
      <c r="AJ941" s="110">
        <f t="shared" si="134"/>
        <v>6</v>
      </c>
      <c r="AK941" s="110">
        <f t="shared" si="135"/>
        <v>0</v>
      </c>
      <c r="AL941" s="110">
        <f t="shared" si="136"/>
        <v>0</v>
      </c>
      <c r="AM941" s="110" t="str">
        <f t="shared" si="137"/>
        <v/>
      </c>
      <c r="AN941" s="110">
        <f t="shared" si="138"/>
        <v>0</v>
      </c>
      <c r="AO941" s="110">
        <f t="shared" si="139"/>
        <v>0</v>
      </c>
      <c r="AP941" s="110">
        <f t="shared" si="140"/>
        <v>0</v>
      </c>
      <c r="AQ941" s="110">
        <f t="shared" si="141"/>
        <v>0</v>
      </c>
    </row>
    <row r="942" spans="1:43">
      <c r="A942" s="12"/>
      <c r="B942" s="128" t="s">
        <v>137</v>
      </c>
      <c r="C942" s="209" t="str">
        <f t="shared" si="126"/>
        <v/>
      </c>
      <c r="D942" s="91" t="str">
        <f t="shared" si="127"/>
        <v/>
      </c>
      <c r="E942" s="109"/>
      <c r="F942" s="109"/>
      <c r="G942" s="109"/>
      <c r="H942" s="91" t="str">
        <f t="shared" si="128"/>
        <v/>
      </c>
      <c r="I942" s="109"/>
      <c r="J942" s="109"/>
      <c r="K942" s="109"/>
      <c r="L942" s="109"/>
      <c r="M942" s="109"/>
      <c r="N942" s="109"/>
      <c r="O942" s="91" t="str">
        <f t="shared" si="129"/>
        <v/>
      </c>
      <c r="P942" s="109"/>
      <c r="Q942" s="109"/>
      <c r="R942" s="109"/>
      <c r="S942" s="109"/>
      <c r="T942" s="109"/>
      <c r="U942" s="109"/>
      <c r="V942" s="109"/>
      <c r="W942" s="109"/>
      <c r="X942" s="91" t="str">
        <f t="shared" si="130"/>
        <v/>
      </c>
      <c r="Y942" s="109"/>
      <c r="Z942" s="109"/>
      <c r="AA942" s="109"/>
      <c r="AB942" s="109"/>
      <c r="AC942" s="109"/>
      <c r="AD942" s="109"/>
      <c r="AG942" s="110">
        <f t="shared" si="131"/>
        <v>3</v>
      </c>
      <c r="AH942" s="110">
        <f t="shared" si="132"/>
        <v>6</v>
      </c>
      <c r="AI942" s="110">
        <f t="shared" si="133"/>
        <v>8</v>
      </c>
      <c r="AJ942" s="110">
        <f t="shared" si="134"/>
        <v>6</v>
      </c>
      <c r="AK942" s="110">
        <f t="shared" si="135"/>
        <v>0</v>
      </c>
      <c r="AL942" s="110">
        <f t="shared" si="136"/>
        <v>0</v>
      </c>
      <c r="AM942" s="110" t="str">
        <f t="shared" si="137"/>
        <v/>
      </c>
      <c r="AN942" s="110">
        <f t="shared" si="138"/>
        <v>0</v>
      </c>
      <c r="AO942" s="110">
        <f t="shared" si="139"/>
        <v>0</v>
      </c>
      <c r="AP942" s="110">
        <f t="shared" si="140"/>
        <v>0</v>
      </c>
      <c r="AQ942" s="110">
        <f t="shared" si="141"/>
        <v>0</v>
      </c>
    </row>
    <row r="943" spans="1:43">
      <c r="A943" s="12"/>
      <c r="B943" s="128" t="s">
        <v>138</v>
      </c>
      <c r="C943" s="209" t="str">
        <f t="shared" si="126"/>
        <v/>
      </c>
      <c r="D943" s="91" t="str">
        <f t="shared" si="127"/>
        <v/>
      </c>
      <c r="E943" s="109"/>
      <c r="F943" s="109"/>
      <c r="G943" s="109"/>
      <c r="H943" s="91" t="str">
        <f t="shared" si="128"/>
        <v/>
      </c>
      <c r="I943" s="109"/>
      <c r="J943" s="109"/>
      <c r="K943" s="109"/>
      <c r="L943" s="109"/>
      <c r="M943" s="109"/>
      <c r="N943" s="109"/>
      <c r="O943" s="91" t="str">
        <f t="shared" si="129"/>
        <v/>
      </c>
      <c r="P943" s="109"/>
      <c r="Q943" s="109"/>
      <c r="R943" s="109"/>
      <c r="S943" s="109"/>
      <c r="T943" s="109"/>
      <c r="U943" s="109"/>
      <c r="V943" s="109"/>
      <c r="W943" s="109"/>
      <c r="X943" s="91" t="str">
        <f t="shared" si="130"/>
        <v/>
      </c>
      <c r="Y943" s="109"/>
      <c r="Z943" s="109"/>
      <c r="AA943" s="109"/>
      <c r="AB943" s="109"/>
      <c r="AC943" s="109"/>
      <c r="AD943" s="109"/>
      <c r="AG943" s="110">
        <f t="shared" si="131"/>
        <v>3</v>
      </c>
      <c r="AH943" s="110">
        <f t="shared" si="132"/>
        <v>6</v>
      </c>
      <c r="AI943" s="110">
        <f t="shared" si="133"/>
        <v>8</v>
      </c>
      <c r="AJ943" s="110">
        <f t="shared" si="134"/>
        <v>6</v>
      </c>
      <c r="AK943" s="110">
        <f t="shared" si="135"/>
        <v>0</v>
      </c>
      <c r="AL943" s="110">
        <f t="shared" si="136"/>
        <v>0</v>
      </c>
      <c r="AM943" s="110" t="str">
        <f t="shared" si="137"/>
        <v/>
      </c>
      <c r="AN943" s="110">
        <f t="shared" si="138"/>
        <v>0</v>
      </c>
      <c r="AO943" s="110">
        <f t="shared" si="139"/>
        <v>0</v>
      </c>
      <c r="AP943" s="110">
        <f t="shared" si="140"/>
        <v>0</v>
      </c>
      <c r="AQ943" s="110">
        <f t="shared" si="141"/>
        <v>0</v>
      </c>
    </row>
    <row r="944" spans="1:43">
      <c r="A944" s="12"/>
      <c r="B944" s="128" t="s">
        <v>139</v>
      </c>
      <c r="C944" s="209" t="str">
        <f t="shared" si="126"/>
        <v/>
      </c>
      <c r="D944" s="91" t="str">
        <f t="shared" si="127"/>
        <v/>
      </c>
      <c r="E944" s="109"/>
      <c r="F944" s="109"/>
      <c r="G944" s="109"/>
      <c r="H944" s="91" t="str">
        <f t="shared" si="128"/>
        <v/>
      </c>
      <c r="I944" s="109"/>
      <c r="J944" s="109"/>
      <c r="K944" s="109"/>
      <c r="L944" s="109"/>
      <c r="M944" s="109"/>
      <c r="N944" s="109"/>
      <c r="O944" s="91" t="str">
        <f t="shared" si="129"/>
        <v/>
      </c>
      <c r="P944" s="109"/>
      <c r="Q944" s="109"/>
      <c r="R944" s="109"/>
      <c r="S944" s="109"/>
      <c r="T944" s="109"/>
      <c r="U944" s="109"/>
      <c r="V944" s="109"/>
      <c r="W944" s="109"/>
      <c r="X944" s="91" t="str">
        <f t="shared" si="130"/>
        <v/>
      </c>
      <c r="Y944" s="109"/>
      <c r="Z944" s="109"/>
      <c r="AA944" s="109"/>
      <c r="AB944" s="109"/>
      <c r="AC944" s="109"/>
      <c r="AD944" s="109"/>
      <c r="AG944" s="110">
        <f t="shared" si="131"/>
        <v>3</v>
      </c>
      <c r="AH944" s="110">
        <f t="shared" si="132"/>
        <v>6</v>
      </c>
      <c r="AI944" s="110">
        <f t="shared" si="133"/>
        <v>8</v>
      </c>
      <c r="AJ944" s="110">
        <f t="shared" si="134"/>
        <v>6</v>
      </c>
      <c r="AK944" s="110">
        <f t="shared" si="135"/>
        <v>0</v>
      </c>
      <c r="AL944" s="110">
        <f t="shared" si="136"/>
        <v>0</v>
      </c>
      <c r="AM944" s="110" t="str">
        <f t="shared" si="137"/>
        <v/>
      </c>
      <c r="AN944" s="110">
        <f t="shared" si="138"/>
        <v>0</v>
      </c>
      <c r="AO944" s="110">
        <f t="shared" si="139"/>
        <v>0</v>
      </c>
      <c r="AP944" s="110">
        <f t="shared" si="140"/>
        <v>0</v>
      </c>
      <c r="AQ944" s="110">
        <f t="shared" si="141"/>
        <v>0</v>
      </c>
    </row>
    <row r="945" spans="1:43">
      <c r="A945" s="12"/>
      <c r="B945" s="128" t="s">
        <v>140</v>
      </c>
      <c r="C945" s="209" t="str">
        <f t="shared" si="126"/>
        <v/>
      </c>
      <c r="D945" s="91" t="str">
        <f t="shared" si="127"/>
        <v/>
      </c>
      <c r="E945" s="109"/>
      <c r="F945" s="109"/>
      <c r="G945" s="109"/>
      <c r="H945" s="91" t="str">
        <f t="shared" si="128"/>
        <v/>
      </c>
      <c r="I945" s="109"/>
      <c r="J945" s="109"/>
      <c r="K945" s="109"/>
      <c r="L945" s="109"/>
      <c r="M945" s="109"/>
      <c r="N945" s="109"/>
      <c r="O945" s="91" t="str">
        <f t="shared" si="129"/>
        <v/>
      </c>
      <c r="P945" s="109"/>
      <c r="Q945" s="109"/>
      <c r="R945" s="109"/>
      <c r="S945" s="109"/>
      <c r="T945" s="109"/>
      <c r="U945" s="109"/>
      <c r="V945" s="109"/>
      <c r="W945" s="109"/>
      <c r="X945" s="91" t="str">
        <f t="shared" si="130"/>
        <v/>
      </c>
      <c r="Y945" s="109"/>
      <c r="Z945" s="109"/>
      <c r="AA945" s="109"/>
      <c r="AB945" s="109"/>
      <c r="AC945" s="109"/>
      <c r="AD945" s="109"/>
      <c r="AG945" s="110">
        <f t="shared" si="131"/>
        <v>3</v>
      </c>
      <c r="AH945" s="110">
        <f t="shared" si="132"/>
        <v>6</v>
      </c>
      <c r="AI945" s="110">
        <f t="shared" si="133"/>
        <v>8</v>
      </c>
      <c r="AJ945" s="110">
        <f t="shared" si="134"/>
        <v>6</v>
      </c>
      <c r="AK945" s="110">
        <f t="shared" si="135"/>
        <v>0</v>
      </c>
      <c r="AL945" s="110">
        <f t="shared" si="136"/>
        <v>0</v>
      </c>
      <c r="AM945" s="110" t="str">
        <f t="shared" si="137"/>
        <v/>
      </c>
      <c r="AN945" s="110">
        <f t="shared" si="138"/>
        <v>0</v>
      </c>
      <c r="AO945" s="110">
        <f t="shared" si="139"/>
        <v>0</v>
      </c>
      <c r="AP945" s="110">
        <f t="shared" si="140"/>
        <v>0</v>
      </c>
      <c r="AQ945" s="110">
        <f t="shared" si="141"/>
        <v>0</v>
      </c>
    </row>
    <row r="946" spans="1:43">
      <c r="A946" s="12"/>
      <c r="B946" s="128" t="s">
        <v>141</v>
      </c>
      <c r="C946" s="209" t="str">
        <f t="shared" si="126"/>
        <v/>
      </c>
      <c r="D946" s="91" t="str">
        <f t="shared" si="127"/>
        <v/>
      </c>
      <c r="E946" s="109"/>
      <c r="F946" s="109"/>
      <c r="G946" s="109"/>
      <c r="H946" s="91" t="str">
        <f t="shared" si="128"/>
        <v/>
      </c>
      <c r="I946" s="109"/>
      <c r="J946" s="109"/>
      <c r="K946" s="109"/>
      <c r="L946" s="109"/>
      <c r="M946" s="109"/>
      <c r="N946" s="109"/>
      <c r="O946" s="91" t="str">
        <f t="shared" si="129"/>
        <v/>
      </c>
      <c r="P946" s="109"/>
      <c r="Q946" s="109"/>
      <c r="R946" s="109"/>
      <c r="S946" s="109"/>
      <c r="T946" s="109"/>
      <c r="U946" s="109"/>
      <c r="V946" s="109"/>
      <c r="W946" s="109"/>
      <c r="X946" s="91" t="str">
        <f t="shared" si="130"/>
        <v/>
      </c>
      <c r="Y946" s="109"/>
      <c r="Z946" s="109"/>
      <c r="AA946" s="109"/>
      <c r="AB946" s="109"/>
      <c r="AC946" s="109"/>
      <c r="AD946" s="109"/>
      <c r="AG946" s="110">
        <f t="shared" si="131"/>
        <v>3</v>
      </c>
      <c r="AH946" s="110">
        <f t="shared" si="132"/>
        <v>6</v>
      </c>
      <c r="AI946" s="110">
        <f t="shared" si="133"/>
        <v>8</v>
      </c>
      <c r="AJ946" s="110">
        <f t="shared" si="134"/>
        <v>6</v>
      </c>
      <c r="AK946" s="110">
        <f t="shared" si="135"/>
        <v>0</v>
      </c>
      <c r="AL946" s="110">
        <f t="shared" si="136"/>
        <v>0</v>
      </c>
      <c r="AM946" s="110" t="str">
        <f t="shared" si="137"/>
        <v/>
      </c>
      <c r="AN946" s="110">
        <f t="shared" si="138"/>
        <v>0</v>
      </c>
      <c r="AO946" s="110">
        <f t="shared" si="139"/>
        <v>0</v>
      </c>
      <c r="AP946" s="110">
        <f t="shared" si="140"/>
        <v>0</v>
      </c>
      <c r="AQ946" s="110">
        <f t="shared" si="141"/>
        <v>0</v>
      </c>
    </row>
    <row r="947" spans="1:43">
      <c r="A947" s="12"/>
      <c r="B947" s="128" t="s">
        <v>142</v>
      </c>
      <c r="C947" s="209" t="str">
        <f t="shared" si="126"/>
        <v/>
      </c>
      <c r="D947" s="91" t="str">
        <f t="shared" si="127"/>
        <v/>
      </c>
      <c r="E947" s="109"/>
      <c r="F947" s="109"/>
      <c r="G947" s="109"/>
      <c r="H947" s="91" t="str">
        <f t="shared" si="128"/>
        <v/>
      </c>
      <c r="I947" s="109"/>
      <c r="J947" s="109"/>
      <c r="K947" s="109"/>
      <c r="L947" s="109"/>
      <c r="M947" s="109"/>
      <c r="N947" s="109"/>
      <c r="O947" s="91" t="str">
        <f t="shared" si="129"/>
        <v/>
      </c>
      <c r="P947" s="109"/>
      <c r="Q947" s="109"/>
      <c r="R947" s="109"/>
      <c r="S947" s="109"/>
      <c r="T947" s="109"/>
      <c r="U947" s="109"/>
      <c r="V947" s="109"/>
      <c r="W947" s="109"/>
      <c r="X947" s="91" t="str">
        <f t="shared" si="130"/>
        <v/>
      </c>
      <c r="Y947" s="109"/>
      <c r="Z947" s="109"/>
      <c r="AA947" s="109"/>
      <c r="AB947" s="109"/>
      <c r="AC947" s="109"/>
      <c r="AD947" s="109"/>
      <c r="AG947" s="110">
        <f t="shared" si="131"/>
        <v>3</v>
      </c>
      <c r="AH947" s="110">
        <f t="shared" si="132"/>
        <v>6</v>
      </c>
      <c r="AI947" s="110">
        <f t="shared" si="133"/>
        <v>8</v>
      </c>
      <c r="AJ947" s="110">
        <f t="shared" si="134"/>
        <v>6</v>
      </c>
      <c r="AK947" s="110">
        <f t="shared" si="135"/>
        <v>0</v>
      </c>
      <c r="AL947" s="110">
        <f t="shared" si="136"/>
        <v>0</v>
      </c>
      <c r="AM947" s="110" t="str">
        <f t="shared" si="137"/>
        <v/>
      </c>
      <c r="AN947" s="110">
        <f t="shared" si="138"/>
        <v>0</v>
      </c>
      <c r="AO947" s="110">
        <f t="shared" si="139"/>
        <v>0</v>
      </c>
      <c r="AP947" s="110">
        <f t="shared" si="140"/>
        <v>0</v>
      </c>
      <c r="AQ947" s="110">
        <f t="shared" si="141"/>
        <v>0</v>
      </c>
    </row>
    <row r="948" spans="1:43">
      <c r="A948" s="12"/>
      <c r="B948" s="128" t="s">
        <v>143</v>
      </c>
      <c r="C948" s="209" t="str">
        <f t="shared" si="126"/>
        <v/>
      </c>
      <c r="D948" s="91" t="str">
        <f t="shared" si="127"/>
        <v/>
      </c>
      <c r="E948" s="109"/>
      <c r="F948" s="109"/>
      <c r="G948" s="109"/>
      <c r="H948" s="91" t="str">
        <f t="shared" si="128"/>
        <v/>
      </c>
      <c r="I948" s="109"/>
      <c r="J948" s="109"/>
      <c r="K948" s="109"/>
      <c r="L948" s="109"/>
      <c r="M948" s="109"/>
      <c r="N948" s="109"/>
      <c r="O948" s="91" t="str">
        <f t="shared" si="129"/>
        <v/>
      </c>
      <c r="P948" s="109"/>
      <c r="Q948" s="109"/>
      <c r="R948" s="109"/>
      <c r="S948" s="109"/>
      <c r="T948" s="109"/>
      <c r="U948" s="109"/>
      <c r="V948" s="109"/>
      <c r="W948" s="109"/>
      <c r="X948" s="91" t="str">
        <f t="shared" si="130"/>
        <v/>
      </c>
      <c r="Y948" s="109"/>
      <c r="Z948" s="109"/>
      <c r="AA948" s="109"/>
      <c r="AB948" s="109"/>
      <c r="AC948" s="109"/>
      <c r="AD948" s="109"/>
      <c r="AG948" s="110">
        <f t="shared" si="131"/>
        <v>3</v>
      </c>
      <c r="AH948" s="110">
        <f t="shared" si="132"/>
        <v>6</v>
      </c>
      <c r="AI948" s="110">
        <f t="shared" si="133"/>
        <v>8</v>
      </c>
      <c r="AJ948" s="110">
        <f t="shared" si="134"/>
        <v>6</v>
      </c>
      <c r="AK948" s="110">
        <f t="shared" si="135"/>
        <v>0</v>
      </c>
      <c r="AL948" s="110">
        <f t="shared" si="136"/>
        <v>0</v>
      </c>
      <c r="AM948" s="110" t="str">
        <f t="shared" si="137"/>
        <v/>
      </c>
      <c r="AN948" s="110">
        <f t="shared" si="138"/>
        <v>0</v>
      </c>
      <c r="AO948" s="110">
        <f t="shared" si="139"/>
        <v>0</v>
      </c>
      <c r="AP948" s="110">
        <f t="shared" si="140"/>
        <v>0</v>
      </c>
      <c r="AQ948" s="110">
        <f t="shared" si="141"/>
        <v>0</v>
      </c>
    </row>
    <row r="949" spans="1:43">
      <c r="A949" s="12"/>
      <c r="B949" s="128" t="s">
        <v>144</v>
      </c>
      <c r="C949" s="209" t="str">
        <f t="shared" si="126"/>
        <v/>
      </c>
      <c r="D949" s="91" t="str">
        <f t="shared" si="127"/>
        <v/>
      </c>
      <c r="E949" s="109"/>
      <c r="F949" s="109"/>
      <c r="G949" s="109"/>
      <c r="H949" s="91" t="str">
        <f t="shared" si="128"/>
        <v/>
      </c>
      <c r="I949" s="109"/>
      <c r="J949" s="109"/>
      <c r="K949" s="109"/>
      <c r="L949" s="109"/>
      <c r="M949" s="109"/>
      <c r="N949" s="109"/>
      <c r="O949" s="91" t="str">
        <f t="shared" si="129"/>
        <v/>
      </c>
      <c r="P949" s="109"/>
      <c r="Q949" s="109"/>
      <c r="R949" s="109"/>
      <c r="S949" s="109"/>
      <c r="T949" s="109"/>
      <c r="U949" s="109"/>
      <c r="V949" s="109"/>
      <c r="W949" s="109"/>
      <c r="X949" s="91" t="str">
        <f t="shared" si="130"/>
        <v/>
      </c>
      <c r="Y949" s="109"/>
      <c r="Z949" s="109"/>
      <c r="AA949" s="109"/>
      <c r="AB949" s="109"/>
      <c r="AC949" s="109"/>
      <c r="AD949" s="109"/>
      <c r="AG949" s="110">
        <f t="shared" si="131"/>
        <v>3</v>
      </c>
      <c r="AH949" s="110">
        <f t="shared" si="132"/>
        <v>6</v>
      </c>
      <c r="AI949" s="110">
        <f t="shared" si="133"/>
        <v>8</v>
      </c>
      <c r="AJ949" s="110">
        <f t="shared" si="134"/>
        <v>6</v>
      </c>
      <c r="AK949" s="110">
        <f t="shared" si="135"/>
        <v>0</v>
      </c>
      <c r="AL949" s="110">
        <f t="shared" si="136"/>
        <v>0</v>
      </c>
      <c r="AM949" s="110" t="str">
        <f t="shared" si="137"/>
        <v/>
      </c>
      <c r="AN949" s="110">
        <f t="shared" si="138"/>
        <v>0</v>
      </c>
      <c r="AO949" s="110">
        <f t="shared" si="139"/>
        <v>0</v>
      </c>
      <c r="AP949" s="110">
        <f t="shared" si="140"/>
        <v>0</v>
      </c>
      <c r="AQ949" s="110">
        <f t="shared" si="141"/>
        <v>0</v>
      </c>
    </row>
    <row r="950" spans="1:43">
      <c r="A950" s="12"/>
      <c r="B950" s="128" t="s">
        <v>145</v>
      </c>
      <c r="C950" s="209" t="str">
        <f t="shared" si="126"/>
        <v/>
      </c>
      <c r="D950" s="91" t="str">
        <f t="shared" si="127"/>
        <v/>
      </c>
      <c r="E950" s="109"/>
      <c r="F950" s="109"/>
      <c r="G950" s="109"/>
      <c r="H950" s="91" t="str">
        <f t="shared" si="128"/>
        <v/>
      </c>
      <c r="I950" s="109"/>
      <c r="J950" s="109"/>
      <c r="K950" s="109"/>
      <c r="L950" s="109"/>
      <c r="M950" s="109"/>
      <c r="N950" s="109"/>
      <c r="O950" s="91" t="str">
        <f t="shared" si="129"/>
        <v/>
      </c>
      <c r="P950" s="109"/>
      <c r="Q950" s="109"/>
      <c r="R950" s="109"/>
      <c r="S950" s="109"/>
      <c r="T950" s="109"/>
      <c r="U950" s="109"/>
      <c r="V950" s="109"/>
      <c r="W950" s="109"/>
      <c r="X950" s="91" t="str">
        <f t="shared" si="130"/>
        <v/>
      </c>
      <c r="Y950" s="109"/>
      <c r="Z950" s="109"/>
      <c r="AA950" s="109"/>
      <c r="AB950" s="109"/>
      <c r="AC950" s="109"/>
      <c r="AD950" s="109"/>
      <c r="AG950" s="110">
        <f t="shared" si="131"/>
        <v>3</v>
      </c>
      <c r="AH950" s="110">
        <f t="shared" si="132"/>
        <v>6</v>
      </c>
      <c r="AI950" s="110">
        <f t="shared" si="133"/>
        <v>8</v>
      </c>
      <c r="AJ950" s="110">
        <f t="shared" si="134"/>
        <v>6</v>
      </c>
      <c r="AK950" s="110">
        <f t="shared" si="135"/>
        <v>0</v>
      </c>
      <c r="AL950" s="110">
        <f t="shared" si="136"/>
        <v>0</v>
      </c>
      <c r="AM950" s="110" t="str">
        <f t="shared" si="137"/>
        <v/>
      </c>
      <c r="AN950" s="110">
        <f t="shared" si="138"/>
        <v>0</v>
      </c>
      <c r="AO950" s="110">
        <f t="shared" si="139"/>
        <v>0</v>
      </c>
      <c r="AP950" s="110">
        <f t="shared" si="140"/>
        <v>0</v>
      </c>
      <c r="AQ950" s="110">
        <f t="shared" si="141"/>
        <v>0</v>
      </c>
    </row>
    <row r="951" spans="1:43">
      <c r="A951" s="12"/>
      <c r="B951" s="128" t="s">
        <v>146</v>
      </c>
      <c r="C951" s="209" t="str">
        <f t="shared" si="126"/>
        <v/>
      </c>
      <c r="D951" s="91" t="str">
        <f t="shared" si="127"/>
        <v/>
      </c>
      <c r="E951" s="109"/>
      <c r="F951" s="109"/>
      <c r="G951" s="109"/>
      <c r="H951" s="91" t="str">
        <f t="shared" si="128"/>
        <v/>
      </c>
      <c r="I951" s="109"/>
      <c r="J951" s="109"/>
      <c r="K951" s="109"/>
      <c r="L951" s="109"/>
      <c r="M951" s="109"/>
      <c r="N951" s="109"/>
      <c r="O951" s="91" t="str">
        <f t="shared" si="129"/>
        <v/>
      </c>
      <c r="P951" s="109"/>
      <c r="Q951" s="109"/>
      <c r="R951" s="109"/>
      <c r="S951" s="109"/>
      <c r="T951" s="109"/>
      <c r="U951" s="109"/>
      <c r="V951" s="109"/>
      <c r="W951" s="109"/>
      <c r="X951" s="91" t="str">
        <f t="shared" si="130"/>
        <v/>
      </c>
      <c r="Y951" s="109"/>
      <c r="Z951" s="109"/>
      <c r="AA951" s="109"/>
      <c r="AB951" s="109"/>
      <c r="AC951" s="109"/>
      <c r="AD951" s="109"/>
      <c r="AG951" s="110">
        <f t="shared" si="131"/>
        <v>3</v>
      </c>
      <c r="AH951" s="110">
        <f t="shared" si="132"/>
        <v>6</v>
      </c>
      <c r="AI951" s="110">
        <f t="shared" si="133"/>
        <v>8</v>
      </c>
      <c r="AJ951" s="110">
        <f t="shared" si="134"/>
        <v>6</v>
      </c>
      <c r="AK951" s="110">
        <f t="shared" si="135"/>
        <v>0</v>
      </c>
      <c r="AL951" s="110">
        <f t="shared" si="136"/>
        <v>0</v>
      </c>
      <c r="AM951" s="110" t="str">
        <f t="shared" si="137"/>
        <v/>
      </c>
      <c r="AN951" s="110">
        <f t="shared" si="138"/>
        <v>0</v>
      </c>
      <c r="AO951" s="110">
        <f t="shared" si="139"/>
        <v>0</v>
      </c>
      <c r="AP951" s="110">
        <f t="shared" si="140"/>
        <v>0</v>
      </c>
      <c r="AQ951" s="110">
        <f t="shared" si="141"/>
        <v>0</v>
      </c>
    </row>
    <row r="952" spans="1:43">
      <c r="A952" s="12"/>
      <c r="B952" s="128" t="s">
        <v>147</v>
      </c>
      <c r="C952" s="209" t="str">
        <f t="shared" si="126"/>
        <v/>
      </c>
      <c r="D952" s="91" t="str">
        <f t="shared" si="127"/>
        <v/>
      </c>
      <c r="E952" s="109"/>
      <c r="F952" s="109"/>
      <c r="G952" s="109"/>
      <c r="H952" s="91" t="str">
        <f t="shared" si="128"/>
        <v/>
      </c>
      <c r="I952" s="109"/>
      <c r="J952" s="109"/>
      <c r="K952" s="109"/>
      <c r="L952" s="109"/>
      <c r="M952" s="109"/>
      <c r="N952" s="109"/>
      <c r="O952" s="91" t="str">
        <f t="shared" si="129"/>
        <v/>
      </c>
      <c r="P952" s="109"/>
      <c r="Q952" s="109"/>
      <c r="R952" s="109"/>
      <c r="S952" s="109"/>
      <c r="T952" s="109"/>
      <c r="U952" s="109"/>
      <c r="V952" s="109"/>
      <c r="W952" s="109"/>
      <c r="X952" s="91" t="str">
        <f t="shared" si="130"/>
        <v/>
      </c>
      <c r="Y952" s="109"/>
      <c r="Z952" s="109"/>
      <c r="AA952" s="109"/>
      <c r="AB952" s="109"/>
      <c r="AC952" s="109"/>
      <c r="AD952" s="109"/>
      <c r="AG952" s="110">
        <f t="shared" si="131"/>
        <v>3</v>
      </c>
      <c r="AH952" s="110">
        <f t="shared" si="132"/>
        <v>6</v>
      </c>
      <c r="AI952" s="110">
        <f t="shared" si="133"/>
        <v>8</v>
      </c>
      <c r="AJ952" s="110">
        <f t="shared" si="134"/>
        <v>6</v>
      </c>
      <c r="AK952" s="110">
        <f t="shared" si="135"/>
        <v>0</v>
      </c>
      <c r="AL952" s="110">
        <f t="shared" si="136"/>
        <v>0</v>
      </c>
      <c r="AM952" s="110" t="str">
        <f t="shared" si="137"/>
        <v/>
      </c>
      <c r="AN952" s="110">
        <f t="shared" si="138"/>
        <v>0</v>
      </c>
      <c r="AO952" s="110">
        <f t="shared" si="139"/>
        <v>0</v>
      </c>
      <c r="AP952" s="110">
        <f t="shared" si="140"/>
        <v>0</v>
      </c>
      <c r="AQ952" s="110">
        <f t="shared" si="141"/>
        <v>0</v>
      </c>
    </row>
    <row r="953" spans="1:43">
      <c r="A953" s="12"/>
      <c r="B953" s="128" t="s">
        <v>148</v>
      </c>
      <c r="C953" s="209" t="str">
        <f t="shared" si="126"/>
        <v/>
      </c>
      <c r="D953" s="91" t="str">
        <f t="shared" si="127"/>
        <v/>
      </c>
      <c r="E953" s="109"/>
      <c r="F953" s="109"/>
      <c r="G953" s="109"/>
      <c r="H953" s="91" t="str">
        <f t="shared" si="128"/>
        <v/>
      </c>
      <c r="I953" s="109"/>
      <c r="J953" s="109"/>
      <c r="K953" s="109"/>
      <c r="L953" s="109"/>
      <c r="M953" s="109"/>
      <c r="N953" s="109"/>
      <c r="O953" s="91" t="str">
        <f t="shared" si="129"/>
        <v/>
      </c>
      <c r="P953" s="109"/>
      <c r="Q953" s="109"/>
      <c r="R953" s="109"/>
      <c r="S953" s="109"/>
      <c r="T953" s="109"/>
      <c r="U953" s="109"/>
      <c r="V953" s="109"/>
      <c r="W953" s="109"/>
      <c r="X953" s="91" t="str">
        <f t="shared" si="130"/>
        <v/>
      </c>
      <c r="Y953" s="109"/>
      <c r="Z953" s="109"/>
      <c r="AA953" s="109"/>
      <c r="AB953" s="109"/>
      <c r="AC953" s="109"/>
      <c r="AD953" s="109"/>
      <c r="AG953" s="110">
        <f t="shared" si="131"/>
        <v>3</v>
      </c>
      <c r="AH953" s="110">
        <f t="shared" si="132"/>
        <v>6</v>
      </c>
      <c r="AI953" s="110">
        <f t="shared" si="133"/>
        <v>8</v>
      </c>
      <c r="AJ953" s="110">
        <f t="shared" si="134"/>
        <v>6</v>
      </c>
      <c r="AK953" s="110">
        <f t="shared" si="135"/>
        <v>0</v>
      </c>
      <c r="AL953" s="110">
        <f t="shared" si="136"/>
        <v>0</v>
      </c>
      <c r="AM953" s="110" t="str">
        <f t="shared" si="137"/>
        <v/>
      </c>
      <c r="AN953" s="110">
        <f t="shared" si="138"/>
        <v>0</v>
      </c>
      <c r="AO953" s="110">
        <f t="shared" si="139"/>
        <v>0</v>
      </c>
      <c r="AP953" s="110">
        <f t="shared" si="140"/>
        <v>0</v>
      </c>
      <c r="AQ953" s="110">
        <f t="shared" si="141"/>
        <v>0</v>
      </c>
    </row>
    <row r="954" spans="1:43">
      <c r="A954" s="12"/>
      <c r="B954" s="128" t="s">
        <v>149</v>
      </c>
      <c r="C954" s="209" t="str">
        <f t="shared" si="126"/>
        <v/>
      </c>
      <c r="D954" s="91" t="str">
        <f t="shared" si="127"/>
        <v/>
      </c>
      <c r="E954" s="109"/>
      <c r="F954" s="109"/>
      <c r="G954" s="109"/>
      <c r="H954" s="91" t="str">
        <f t="shared" si="128"/>
        <v/>
      </c>
      <c r="I954" s="109"/>
      <c r="J954" s="109"/>
      <c r="K954" s="109"/>
      <c r="L954" s="109"/>
      <c r="M954" s="109"/>
      <c r="N954" s="109"/>
      <c r="O954" s="91" t="str">
        <f t="shared" si="129"/>
        <v/>
      </c>
      <c r="P954" s="109"/>
      <c r="Q954" s="109"/>
      <c r="R954" s="109"/>
      <c r="S954" s="109"/>
      <c r="T954" s="109"/>
      <c r="U954" s="109"/>
      <c r="V954" s="109"/>
      <c r="W954" s="109"/>
      <c r="X954" s="91" t="str">
        <f t="shared" si="130"/>
        <v/>
      </c>
      <c r="Y954" s="109"/>
      <c r="Z954" s="109"/>
      <c r="AA954" s="109"/>
      <c r="AB954" s="109"/>
      <c r="AC954" s="109"/>
      <c r="AD954" s="109"/>
      <c r="AG954" s="110">
        <f t="shared" si="131"/>
        <v>3</v>
      </c>
      <c r="AH954" s="110">
        <f t="shared" si="132"/>
        <v>6</v>
      </c>
      <c r="AI954" s="110">
        <f t="shared" si="133"/>
        <v>8</v>
      </c>
      <c r="AJ954" s="110">
        <f t="shared" si="134"/>
        <v>6</v>
      </c>
      <c r="AK954" s="110">
        <f t="shared" si="135"/>
        <v>0</v>
      </c>
      <c r="AL954" s="110">
        <f t="shared" si="136"/>
        <v>0</v>
      </c>
      <c r="AM954" s="110" t="str">
        <f t="shared" si="137"/>
        <v/>
      </c>
      <c r="AN954" s="110">
        <f t="shared" si="138"/>
        <v>0</v>
      </c>
      <c r="AO954" s="110">
        <f t="shared" si="139"/>
        <v>0</v>
      </c>
      <c r="AP954" s="110">
        <f t="shared" si="140"/>
        <v>0</v>
      </c>
      <c r="AQ954" s="110">
        <f t="shared" si="141"/>
        <v>0</v>
      </c>
    </row>
    <row r="955" spans="1:43">
      <c r="A955" s="12"/>
      <c r="B955" s="128" t="s">
        <v>150</v>
      </c>
      <c r="C955" s="209" t="str">
        <f t="shared" si="126"/>
        <v/>
      </c>
      <c r="D955" s="91" t="str">
        <f t="shared" si="127"/>
        <v/>
      </c>
      <c r="E955" s="109"/>
      <c r="F955" s="109"/>
      <c r="G955" s="109"/>
      <c r="H955" s="91" t="str">
        <f t="shared" si="128"/>
        <v/>
      </c>
      <c r="I955" s="109"/>
      <c r="J955" s="109"/>
      <c r="K955" s="109"/>
      <c r="L955" s="109"/>
      <c r="M955" s="109"/>
      <c r="N955" s="109"/>
      <c r="O955" s="91" t="str">
        <f t="shared" si="129"/>
        <v/>
      </c>
      <c r="P955" s="109"/>
      <c r="Q955" s="109"/>
      <c r="R955" s="109"/>
      <c r="S955" s="109"/>
      <c r="T955" s="109"/>
      <c r="U955" s="109"/>
      <c r="V955" s="109"/>
      <c r="W955" s="109"/>
      <c r="X955" s="91" t="str">
        <f t="shared" si="130"/>
        <v/>
      </c>
      <c r="Y955" s="109"/>
      <c r="Z955" s="109"/>
      <c r="AA955" s="109"/>
      <c r="AB955" s="109"/>
      <c r="AC955" s="109"/>
      <c r="AD955" s="109"/>
      <c r="AG955" s="110">
        <f t="shared" si="131"/>
        <v>3</v>
      </c>
      <c r="AH955" s="110">
        <f t="shared" si="132"/>
        <v>6</v>
      </c>
      <c r="AI955" s="110">
        <f t="shared" si="133"/>
        <v>8</v>
      </c>
      <c r="AJ955" s="110">
        <f t="shared" si="134"/>
        <v>6</v>
      </c>
      <c r="AK955" s="110">
        <f t="shared" si="135"/>
        <v>0</v>
      </c>
      <c r="AL955" s="110">
        <f t="shared" si="136"/>
        <v>0</v>
      </c>
      <c r="AM955" s="110" t="str">
        <f t="shared" si="137"/>
        <v/>
      </c>
      <c r="AN955" s="110">
        <f t="shared" si="138"/>
        <v>0</v>
      </c>
      <c r="AO955" s="110">
        <f t="shared" si="139"/>
        <v>0</v>
      </c>
      <c r="AP955" s="110">
        <f t="shared" si="140"/>
        <v>0</v>
      </c>
      <c r="AQ955" s="110">
        <f t="shared" si="141"/>
        <v>0</v>
      </c>
    </row>
    <row r="956" spans="1:43">
      <c r="A956" s="12"/>
      <c r="B956" s="128" t="s">
        <v>151</v>
      </c>
      <c r="C956" s="209" t="str">
        <f t="shared" si="126"/>
        <v/>
      </c>
      <c r="D956" s="91" t="str">
        <f t="shared" si="127"/>
        <v/>
      </c>
      <c r="E956" s="109"/>
      <c r="F956" s="109"/>
      <c r="G956" s="109"/>
      <c r="H956" s="91" t="str">
        <f t="shared" si="128"/>
        <v/>
      </c>
      <c r="I956" s="109"/>
      <c r="J956" s="109"/>
      <c r="K956" s="109"/>
      <c r="L956" s="109"/>
      <c r="M956" s="109"/>
      <c r="N956" s="109"/>
      <c r="O956" s="91" t="str">
        <f t="shared" si="129"/>
        <v/>
      </c>
      <c r="P956" s="109"/>
      <c r="Q956" s="109"/>
      <c r="R956" s="109"/>
      <c r="S956" s="109"/>
      <c r="T956" s="109"/>
      <c r="U956" s="109"/>
      <c r="V956" s="109"/>
      <c r="W956" s="109"/>
      <c r="X956" s="91" t="str">
        <f t="shared" si="130"/>
        <v/>
      </c>
      <c r="Y956" s="109"/>
      <c r="Z956" s="109"/>
      <c r="AA956" s="109"/>
      <c r="AB956" s="109"/>
      <c r="AC956" s="109"/>
      <c r="AD956" s="109"/>
      <c r="AG956" s="110">
        <f t="shared" si="131"/>
        <v>3</v>
      </c>
      <c r="AH956" s="110">
        <f t="shared" si="132"/>
        <v>6</v>
      </c>
      <c r="AI956" s="110">
        <f t="shared" si="133"/>
        <v>8</v>
      </c>
      <c r="AJ956" s="110">
        <f t="shared" si="134"/>
        <v>6</v>
      </c>
      <c r="AK956" s="110">
        <f t="shared" si="135"/>
        <v>0</v>
      </c>
      <c r="AL956" s="110">
        <f t="shared" si="136"/>
        <v>0</v>
      </c>
      <c r="AM956" s="110" t="str">
        <f t="shared" si="137"/>
        <v/>
      </c>
      <c r="AN956" s="110">
        <f t="shared" si="138"/>
        <v>0</v>
      </c>
      <c r="AO956" s="110">
        <f t="shared" si="139"/>
        <v>0</v>
      </c>
      <c r="AP956" s="110">
        <f t="shared" si="140"/>
        <v>0</v>
      </c>
      <c r="AQ956" s="110">
        <f t="shared" si="141"/>
        <v>0</v>
      </c>
    </row>
    <row r="957" spans="1:43">
      <c r="A957" s="12"/>
      <c r="B957" s="128" t="s">
        <v>152</v>
      </c>
      <c r="C957" s="209" t="str">
        <f t="shared" si="126"/>
        <v/>
      </c>
      <c r="D957" s="91" t="str">
        <f t="shared" si="127"/>
        <v/>
      </c>
      <c r="E957" s="109"/>
      <c r="F957" s="109"/>
      <c r="G957" s="109"/>
      <c r="H957" s="91" t="str">
        <f t="shared" si="128"/>
        <v/>
      </c>
      <c r="I957" s="109"/>
      <c r="J957" s="109"/>
      <c r="K957" s="109"/>
      <c r="L957" s="109"/>
      <c r="M957" s="109"/>
      <c r="N957" s="109"/>
      <c r="O957" s="91" t="str">
        <f t="shared" si="129"/>
        <v/>
      </c>
      <c r="P957" s="109"/>
      <c r="Q957" s="109"/>
      <c r="R957" s="109"/>
      <c r="S957" s="109"/>
      <c r="T957" s="109"/>
      <c r="U957" s="109"/>
      <c r="V957" s="109"/>
      <c r="W957" s="109"/>
      <c r="X957" s="91" t="str">
        <f t="shared" si="130"/>
        <v/>
      </c>
      <c r="Y957" s="109"/>
      <c r="Z957" s="109"/>
      <c r="AA957" s="109"/>
      <c r="AB957" s="109"/>
      <c r="AC957" s="109"/>
      <c r="AD957" s="109"/>
      <c r="AG957" s="110">
        <f t="shared" si="131"/>
        <v>3</v>
      </c>
      <c r="AH957" s="110">
        <f t="shared" si="132"/>
        <v>6</v>
      </c>
      <c r="AI957" s="110">
        <f t="shared" si="133"/>
        <v>8</v>
      </c>
      <c r="AJ957" s="110">
        <f t="shared" si="134"/>
        <v>6</v>
      </c>
      <c r="AK957" s="110">
        <f t="shared" si="135"/>
        <v>0</v>
      </c>
      <c r="AL957" s="110">
        <f t="shared" si="136"/>
        <v>0</v>
      </c>
      <c r="AM957" s="110" t="str">
        <f t="shared" si="137"/>
        <v/>
      </c>
      <c r="AN957" s="110">
        <f t="shared" si="138"/>
        <v>0</v>
      </c>
      <c r="AO957" s="110">
        <f t="shared" si="139"/>
        <v>0</v>
      </c>
      <c r="AP957" s="110">
        <f t="shared" si="140"/>
        <v>0</v>
      </c>
      <c r="AQ957" s="110">
        <f t="shared" si="141"/>
        <v>0</v>
      </c>
    </row>
    <row r="958" spans="1:43">
      <c r="A958" s="12"/>
      <c r="B958" s="128" t="s">
        <v>153</v>
      </c>
      <c r="C958" s="209" t="str">
        <f t="shared" si="126"/>
        <v/>
      </c>
      <c r="D958" s="91" t="str">
        <f t="shared" si="127"/>
        <v/>
      </c>
      <c r="E958" s="109"/>
      <c r="F958" s="109"/>
      <c r="G958" s="109"/>
      <c r="H958" s="91" t="str">
        <f t="shared" si="128"/>
        <v/>
      </c>
      <c r="I958" s="109"/>
      <c r="J958" s="109"/>
      <c r="K958" s="109"/>
      <c r="L958" s="109"/>
      <c r="M958" s="109"/>
      <c r="N958" s="109"/>
      <c r="O958" s="91" t="str">
        <f t="shared" si="129"/>
        <v/>
      </c>
      <c r="P958" s="109"/>
      <c r="Q958" s="109"/>
      <c r="R958" s="109"/>
      <c r="S958" s="109"/>
      <c r="T958" s="109"/>
      <c r="U958" s="109"/>
      <c r="V958" s="109"/>
      <c r="W958" s="109"/>
      <c r="X958" s="91" t="str">
        <f t="shared" si="130"/>
        <v/>
      </c>
      <c r="Y958" s="109"/>
      <c r="Z958" s="109"/>
      <c r="AA958" s="109"/>
      <c r="AB958" s="109"/>
      <c r="AC958" s="109"/>
      <c r="AD958" s="109"/>
      <c r="AG958" s="110">
        <f t="shared" si="131"/>
        <v>3</v>
      </c>
      <c r="AH958" s="110">
        <f t="shared" si="132"/>
        <v>6</v>
      </c>
      <c r="AI958" s="110">
        <f t="shared" si="133"/>
        <v>8</v>
      </c>
      <c r="AJ958" s="110">
        <f t="shared" si="134"/>
        <v>6</v>
      </c>
      <c r="AK958" s="110">
        <f t="shared" si="135"/>
        <v>0</v>
      </c>
      <c r="AL958" s="110">
        <f t="shared" si="136"/>
        <v>0</v>
      </c>
      <c r="AM958" s="110" t="str">
        <f t="shared" si="137"/>
        <v/>
      </c>
      <c r="AN958" s="110">
        <f t="shared" si="138"/>
        <v>0</v>
      </c>
      <c r="AO958" s="110">
        <f t="shared" si="139"/>
        <v>0</v>
      </c>
      <c r="AP958" s="110">
        <f t="shared" si="140"/>
        <v>0</v>
      </c>
      <c r="AQ958" s="110">
        <f t="shared" si="141"/>
        <v>0</v>
      </c>
    </row>
    <row r="959" spans="1:43">
      <c r="A959" s="12"/>
      <c r="B959" s="128" t="s">
        <v>154</v>
      </c>
      <c r="C959" s="209" t="str">
        <f t="shared" si="126"/>
        <v/>
      </c>
      <c r="D959" s="91" t="str">
        <f t="shared" si="127"/>
        <v/>
      </c>
      <c r="E959" s="109"/>
      <c r="F959" s="109"/>
      <c r="G959" s="109"/>
      <c r="H959" s="91" t="str">
        <f t="shared" si="128"/>
        <v/>
      </c>
      <c r="I959" s="109"/>
      <c r="J959" s="109"/>
      <c r="K959" s="109"/>
      <c r="L959" s="109"/>
      <c r="M959" s="109"/>
      <c r="N959" s="109"/>
      <c r="O959" s="91" t="str">
        <f t="shared" si="129"/>
        <v/>
      </c>
      <c r="P959" s="109"/>
      <c r="Q959" s="109"/>
      <c r="R959" s="109"/>
      <c r="S959" s="109"/>
      <c r="T959" s="109"/>
      <c r="U959" s="109"/>
      <c r="V959" s="109"/>
      <c r="W959" s="109"/>
      <c r="X959" s="91" t="str">
        <f t="shared" si="130"/>
        <v/>
      </c>
      <c r="Y959" s="109"/>
      <c r="Z959" s="109"/>
      <c r="AA959" s="109"/>
      <c r="AB959" s="109"/>
      <c r="AC959" s="109"/>
      <c r="AD959" s="109"/>
      <c r="AG959" s="110">
        <f t="shared" si="131"/>
        <v>3</v>
      </c>
      <c r="AH959" s="110">
        <f t="shared" si="132"/>
        <v>6</v>
      </c>
      <c r="AI959" s="110">
        <f t="shared" si="133"/>
        <v>8</v>
      </c>
      <c r="AJ959" s="110">
        <f t="shared" si="134"/>
        <v>6</v>
      </c>
      <c r="AK959" s="110">
        <f t="shared" si="135"/>
        <v>0</v>
      </c>
      <c r="AL959" s="110">
        <f t="shared" si="136"/>
        <v>0</v>
      </c>
      <c r="AM959" s="110" t="str">
        <f t="shared" si="137"/>
        <v/>
      </c>
      <c r="AN959" s="110">
        <f t="shared" si="138"/>
        <v>0</v>
      </c>
      <c r="AO959" s="110">
        <f t="shared" si="139"/>
        <v>0</v>
      </c>
      <c r="AP959" s="110">
        <f t="shared" si="140"/>
        <v>0</v>
      </c>
      <c r="AQ959" s="110">
        <f t="shared" si="141"/>
        <v>0</v>
      </c>
    </row>
    <row r="960" spans="1:43">
      <c r="A960" s="12"/>
      <c r="B960" s="128" t="s">
        <v>155</v>
      </c>
      <c r="C960" s="209" t="str">
        <f t="shared" si="126"/>
        <v/>
      </c>
      <c r="D960" s="91" t="str">
        <f t="shared" si="127"/>
        <v/>
      </c>
      <c r="E960" s="109"/>
      <c r="F960" s="109"/>
      <c r="G960" s="109"/>
      <c r="H960" s="91" t="str">
        <f t="shared" si="128"/>
        <v/>
      </c>
      <c r="I960" s="109"/>
      <c r="J960" s="109"/>
      <c r="K960" s="109"/>
      <c r="L960" s="109"/>
      <c r="M960" s="109"/>
      <c r="N960" s="109"/>
      <c r="O960" s="91" t="str">
        <f t="shared" si="129"/>
        <v/>
      </c>
      <c r="P960" s="109"/>
      <c r="Q960" s="109"/>
      <c r="R960" s="109"/>
      <c r="S960" s="109"/>
      <c r="T960" s="109"/>
      <c r="U960" s="109"/>
      <c r="V960" s="109"/>
      <c r="W960" s="109"/>
      <c r="X960" s="91" t="str">
        <f t="shared" si="130"/>
        <v/>
      </c>
      <c r="Y960" s="109"/>
      <c r="Z960" s="109"/>
      <c r="AA960" s="109"/>
      <c r="AB960" s="109"/>
      <c r="AC960" s="109"/>
      <c r="AD960" s="109"/>
      <c r="AG960" s="110">
        <f t="shared" si="131"/>
        <v>3</v>
      </c>
      <c r="AH960" s="110">
        <f t="shared" si="132"/>
        <v>6</v>
      </c>
      <c r="AI960" s="110">
        <f t="shared" si="133"/>
        <v>8</v>
      </c>
      <c r="AJ960" s="110">
        <f t="shared" si="134"/>
        <v>6</v>
      </c>
      <c r="AK960" s="110">
        <f t="shared" si="135"/>
        <v>0</v>
      </c>
      <c r="AL960" s="110">
        <f t="shared" si="136"/>
        <v>0</v>
      </c>
      <c r="AM960" s="110" t="str">
        <f t="shared" si="137"/>
        <v/>
      </c>
      <c r="AN960" s="110">
        <f t="shared" si="138"/>
        <v>0</v>
      </c>
      <c r="AO960" s="110">
        <f t="shared" si="139"/>
        <v>0</v>
      </c>
      <c r="AP960" s="110">
        <f t="shared" si="140"/>
        <v>0</v>
      </c>
      <c r="AQ960" s="110">
        <f t="shared" si="141"/>
        <v>0</v>
      </c>
    </row>
    <row r="961" spans="1:43">
      <c r="A961" s="12"/>
      <c r="B961" s="128" t="s">
        <v>156</v>
      </c>
      <c r="C961" s="209" t="str">
        <f t="shared" si="126"/>
        <v/>
      </c>
      <c r="D961" s="91" t="str">
        <f t="shared" si="127"/>
        <v/>
      </c>
      <c r="E961" s="109"/>
      <c r="F961" s="109"/>
      <c r="G961" s="109"/>
      <c r="H961" s="91" t="str">
        <f t="shared" si="128"/>
        <v/>
      </c>
      <c r="I961" s="109"/>
      <c r="J961" s="109"/>
      <c r="K961" s="109"/>
      <c r="L961" s="109"/>
      <c r="M961" s="109"/>
      <c r="N961" s="109"/>
      <c r="O961" s="91" t="str">
        <f t="shared" si="129"/>
        <v/>
      </c>
      <c r="P961" s="109"/>
      <c r="Q961" s="109"/>
      <c r="R961" s="109"/>
      <c r="S961" s="109"/>
      <c r="T961" s="109"/>
      <c r="U961" s="109"/>
      <c r="V961" s="109"/>
      <c r="W961" s="109"/>
      <c r="X961" s="91" t="str">
        <f t="shared" si="130"/>
        <v/>
      </c>
      <c r="Y961" s="109"/>
      <c r="Z961" s="109"/>
      <c r="AA961" s="109"/>
      <c r="AB961" s="109"/>
      <c r="AC961" s="109"/>
      <c r="AD961" s="109"/>
      <c r="AG961" s="110">
        <f t="shared" si="131"/>
        <v>3</v>
      </c>
      <c r="AH961" s="110">
        <f t="shared" si="132"/>
        <v>6</v>
      </c>
      <c r="AI961" s="110">
        <f t="shared" si="133"/>
        <v>8</v>
      </c>
      <c r="AJ961" s="110">
        <f t="shared" si="134"/>
        <v>6</v>
      </c>
      <c r="AK961" s="110">
        <f t="shared" si="135"/>
        <v>0</v>
      </c>
      <c r="AL961" s="110">
        <f t="shared" si="136"/>
        <v>0</v>
      </c>
      <c r="AM961" s="110" t="str">
        <f t="shared" si="137"/>
        <v/>
      </c>
      <c r="AN961" s="110">
        <f t="shared" si="138"/>
        <v>0</v>
      </c>
      <c r="AO961" s="110">
        <f t="shared" si="139"/>
        <v>0</v>
      </c>
      <c r="AP961" s="110">
        <f t="shared" si="140"/>
        <v>0</v>
      </c>
      <c r="AQ961" s="110">
        <f t="shared" si="141"/>
        <v>0</v>
      </c>
    </row>
    <row r="962" spans="1:43">
      <c r="A962" s="12"/>
      <c r="B962" s="128" t="s">
        <v>157</v>
      </c>
      <c r="C962" s="209" t="str">
        <f t="shared" si="126"/>
        <v/>
      </c>
      <c r="D962" s="91" t="str">
        <f t="shared" si="127"/>
        <v/>
      </c>
      <c r="E962" s="109"/>
      <c r="F962" s="109"/>
      <c r="G962" s="109"/>
      <c r="H962" s="91" t="str">
        <f t="shared" si="128"/>
        <v/>
      </c>
      <c r="I962" s="109"/>
      <c r="J962" s="109"/>
      <c r="K962" s="109"/>
      <c r="L962" s="109"/>
      <c r="M962" s="109"/>
      <c r="N962" s="109"/>
      <c r="O962" s="91" t="str">
        <f t="shared" si="129"/>
        <v/>
      </c>
      <c r="P962" s="109"/>
      <c r="Q962" s="109"/>
      <c r="R962" s="109"/>
      <c r="S962" s="109"/>
      <c r="T962" s="109"/>
      <c r="U962" s="109"/>
      <c r="V962" s="109"/>
      <c r="W962" s="109"/>
      <c r="X962" s="91" t="str">
        <f t="shared" si="130"/>
        <v/>
      </c>
      <c r="Y962" s="109"/>
      <c r="Z962" s="109"/>
      <c r="AA962" s="109"/>
      <c r="AB962" s="109"/>
      <c r="AC962" s="109"/>
      <c r="AD962" s="109"/>
      <c r="AG962" s="110">
        <f t="shared" si="131"/>
        <v>3</v>
      </c>
      <c r="AH962" s="110">
        <f t="shared" si="132"/>
        <v>6</v>
      </c>
      <c r="AI962" s="110">
        <f t="shared" si="133"/>
        <v>8</v>
      </c>
      <c r="AJ962" s="110">
        <f t="shared" si="134"/>
        <v>6</v>
      </c>
      <c r="AK962" s="110">
        <f t="shared" si="135"/>
        <v>0</v>
      </c>
      <c r="AL962" s="110">
        <f t="shared" si="136"/>
        <v>0</v>
      </c>
      <c r="AM962" s="110" t="str">
        <f t="shared" si="137"/>
        <v/>
      </c>
      <c r="AN962" s="110">
        <f t="shared" si="138"/>
        <v>0</v>
      </c>
      <c r="AO962" s="110">
        <f t="shared" si="139"/>
        <v>0</v>
      </c>
      <c r="AP962" s="110">
        <f t="shared" si="140"/>
        <v>0</v>
      </c>
      <c r="AQ962" s="110">
        <f t="shared" si="141"/>
        <v>0</v>
      </c>
    </row>
    <row r="963" spans="1:43">
      <c r="A963" s="12"/>
      <c r="B963" s="128" t="s">
        <v>158</v>
      </c>
      <c r="C963" s="209" t="str">
        <f t="shared" si="126"/>
        <v/>
      </c>
      <c r="D963" s="91" t="str">
        <f t="shared" si="127"/>
        <v/>
      </c>
      <c r="E963" s="109"/>
      <c r="F963" s="109"/>
      <c r="G963" s="109"/>
      <c r="H963" s="91" t="str">
        <f t="shared" si="128"/>
        <v/>
      </c>
      <c r="I963" s="109"/>
      <c r="J963" s="109"/>
      <c r="K963" s="109"/>
      <c r="L963" s="109"/>
      <c r="M963" s="109"/>
      <c r="N963" s="109"/>
      <c r="O963" s="91" t="str">
        <f t="shared" si="129"/>
        <v/>
      </c>
      <c r="P963" s="109"/>
      <c r="Q963" s="109"/>
      <c r="R963" s="109"/>
      <c r="S963" s="109"/>
      <c r="T963" s="109"/>
      <c r="U963" s="109"/>
      <c r="V963" s="109"/>
      <c r="W963" s="109"/>
      <c r="X963" s="91" t="str">
        <f t="shared" si="130"/>
        <v/>
      </c>
      <c r="Y963" s="109"/>
      <c r="Z963" s="109"/>
      <c r="AA963" s="109"/>
      <c r="AB963" s="109"/>
      <c r="AC963" s="109"/>
      <c r="AD963" s="109"/>
      <c r="AG963" s="110">
        <f t="shared" si="131"/>
        <v>3</v>
      </c>
      <c r="AH963" s="110">
        <f t="shared" si="132"/>
        <v>6</v>
      </c>
      <c r="AI963" s="110">
        <f t="shared" si="133"/>
        <v>8</v>
      </c>
      <c r="AJ963" s="110">
        <f t="shared" si="134"/>
        <v>6</v>
      </c>
      <c r="AK963" s="110">
        <f t="shared" si="135"/>
        <v>0</v>
      </c>
      <c r="AL963" s="110">
        <f t="shared" si="136"/>
        <v>0</v>
      </c>
      <c r="AM963" s="110" t="str">
        <f t="shared" si="137"/>
        <v/>
      </c>
      <c r="AN963" s="110">
        <f t="shared" si="138"/>
        <v>0</v>
      </c>
      <c r="AO963" s="110">
        <f t="shared" si="139"/>
        <v>0</v>
      </c>
      <c r="AP963" s="110">
        <f t="shared" si="140"/>
        <v>0</v>
      </c>
      <c r="AQ963" s="110">
        <f t="shared" si="141"/>
        <v>0</v>
      </c>
    </row>
    <row r="964" spans="1:43">
      <c r="A964" s="12"/>
      <c r="B964" s="121" t="s">
        <v>159</v>
      </c>
      <c r="C964" s="209" t="str">
        <f t="shared" si="126"/>
        <v/>
      </c>
      <c r="D964" s="91" t="str">
        <f t="shared" si="127"/>
        <v/>
      </c>
      <c r="E964" s="109"/>
      <c r="F964" s="109"/>
      <c r="G964" s="109"/>
      <c r="H964" s="91" t="str">
        <f t="shared" si="128"/>
        <v/>
      </c>
      <c r="I964" s="109"/>
      <c r="J964" s="109"/>
      <c r="K964" s="109"/>
      <c r="L964" s="109"/>
      <c r="M964" s="109"/>
      <c r="N964" s="109"/>
      <c r="O964" s="91" t="str">
        <f t="shared" si="129"/>
        <v/>
      </c>
      <c r="P964" s="109"/>
      <c r="Q964" s="109"/>
      <c r="R964" s="109"/>
      <c r="S964" s="109"/>
      <c r="T964" s="109"/>
      <c r="U964" s="109"/>
      <c r="V964" s="109"/>
      <c r="W964" s="109"/>
      <c r="X964" s="91" t="str">
        <f t="shared" si="130"/>
        <v/>
      </c>
      <c r="Y964" s="109"/>
      <c r="Z964" s="109"/>
      <c r="AA964" s="109"/>
      <c r="AB964" s="109"/>
      <c r="AC964" s="109"/>
      <c r="AD964" s="109"/>
      <c r="AG964" s="110">
        <f t="shared" si="131"/>
        <v>3</v>
      </c>
      <c r="AH964" s="110">
        <f t="shared" si="132"/>
        <v>6</v>
      </c>
      <c r="AI964" s="110">
        <f t="shared" si="133"/>
        <v>8</v>
      </c>
      <c r="AJ964" s="110">
        <f t="shared" si="134"/>
        <v>6</v>
      </c>
      <c r="AK964" s="110">
        <f t="shared" si="135"/>
        <v>0</v>
      </c>
      <c r="AL964" s="110">
        <f t="shared" si="136"/>
        <v>0</v>
      </c>
      <c r="AM964" s="110" t="str">
        <f t="shared" si="137"/>
        <v/>
      </c>
      <c r="AN964" s="110">
        <f t="shared" si="138"/>
        <v>0</v>
      </c>
      <c r="AO964" s="110">
        <f t="shared" si="139"/>
        <v>0</v>
      </c>
      <c r="AP964" s="110">
        <f t="shared" si="140"/>
        <v>0</v>
      </c>
      <c r="AQ964" s="110">
        <f t="shared" si="141"/>
        <v>0</v>
      </c>
    </row>
    <row r="965" spans="1:43">
      <c r="A965" s="12"/>
      <c r="B965" s="121" t="s">
        <v>160</v>
      </c>
      <c r="C965" s="209" t="str">
        <f t="shared" si="126"/>
        <v/>
      </c>
      <c r="D965" s="91" t="str">
        <f t="shared" si="127"/>
        <v/>
      </c>
      <c r="E965" s="109"/>
      <c r="F965" s="109"/>
      <c r="G965" s="109"/>
      <c r="H965" s="91" t="str">
        <f t="shared" si="128"/>
        <v/>
      </c>
      <c r="I965" s="109"/>
      <c r="J965" s="109"/>
      <c r="K965" s="109"/>
      <c r="L965" s="109"/>
      <c r="M965" s="109"/>
      <c r="N965" s="109"/>
      <c r="O965" s="91" t="str">
        <f t="shared" si="129"/>
        <v/>
      </c>
      <c r="P965" s="109"/>
      <c r="Q965" s="109"/>
      <c r="R965" s="109"/>
      <c r="S965" s="109"/>
      <c r="T965" s="109"/>
      <c r="U965" s="109"/>
      <c r="V965" s="109"/>
      <c r="W965" s="109"/>
      <c r="X965" s="91" t="str">
        <f t="shared" si="130"/>
        <v/>
      </c>
      <c r="Y965" s="109"/>
      <c r="Z965" s="109"/>
      <c r="AA965" s="109"/>
      <c r="AB965" s="109"/>
      <c r="AC965" s="109"/>
      <c r="AD965" s="109"/>
      <c r="AG965" s="110">
        <f t="shared" si="131"/>
        <v>3</v>
      </c>
      <c r="AH965" s="110">
        <f t="shared" si="132"/>
        <v>6</v>
      </c>
      <c r="AI965" s="110">
        <f t="shared" si="133"/>
        <v>8</v>
      </c>
      <c r="AJ965" s="110">
        <f t="shared" si="134"/>
        <v>6</v>
      </c>
      <c r="AK965" s="110">
        <f t="shared" si="135"/>
        <v>0</v>
      </c>
      <c r="AL965" s="110">
        <f t="shared" si="136"/>
        <v>0</v>
      </c>
      <c r="AM965" s="110" t="str">
        <f t="shared" si="137"/>
        <v/>
      </c>
      <c r="AN965" s="110">
        <f t="shared" si="138"/>
        <v>0</v>
      </c>
      <c r="AO965" s="110">
        <f t="shared" si="139"/>
        <v>0</v>
      </c>
      <c r="AP965" s="110">
        <f t="shared" si="140"/>
        <v>0</v>
      </c>
      <c r="AQ965" s="110">
        <f t="shared" si="141"/>
        <v>0</v>
      </c>
    </row>
    <row r="966" spans="1:43">
      <c r="A966" s="12"/>
      <c r="B966" s="121" t="s">
        <v>161</v>
      </c>
      <c r="C966" s="209" t="str">
        <f t="shared" si="126"/>
        <v/>
      </c>
      <c r="D966" s="91" t="str">
        <f t="shared" si="127"/>
        <v/>
      </c>
      <c r="E966" s="109"/>
      <c r="F966" s="109"/>
      <c r="G966" s="109"/>
      <c r="H966" s="91" t="str">
        <f t="shared" si="128"/>
        <v/>
      </c>
      <c r="I966" s="109"/>
      <c r="J966" s="109"/>
      <c r="K966" s="109"/>
      <c r="L966" s="109"/>
      <c r="M966" s="109"/>
      <c r="N966" s="109"/>
      <c r="O966" s="91" t="str">
        <f t="shared" si="129"/>
        <v/>
      </c>
      <c r="P966" s="109"/>
      <c r="Q966" s="109"/>
      <c r="R966" s="109"/>
      <c r="S966" s="109"/>
      <c r="T966" s="109"/>
      <c r="U966" s="109"/>
      <c r="V966" s="109"/>
      <c r="W966" s="109"/>
      <c r="X966" s="91" t="str">
        <f t="shared" si="130"/>
        <v/>
      </c>
      <c r="Y966" s="109"/>
      <c r="Z966" s="109"/>
      <c r="AA966" s="109"/>
      <c r="AB966" s="109"/>
      <c r="AC966" s="109"/>
      <c r="AD966" s="109"/>
      <c r="AG966" s="110">
        <f t="shared" si="131"/>
        <v>3</v>
      </c>
      <c r="AH966" s="110">
        <f t="shared" si="132"/>
        <v>6</v>
      </c>
      <c r="AI966" s="110">
        <f t="shared" si="133"/>
        <v>8</v>
      </c>
      <c r="AJ966" s="110">
        <f t="shared" si="134"/>
        <v>6</v>
      </c>
      <c r="AK966" s="110">
        <f t="shared" si="135"/>
        <v>0</v>
      </c>
      <c r="AL966" s="110">
        <f t="shared" si="136"/>
        <v>0</v>
      </c>
      <c r="AM966" s="110" t="str">
        <f t="shared" si="137"/>
        <v/>
      </c>
      <c r="AN966" s="110">
        <f t="shared" si="138"/>
        <v>0</v>
      </c>
      <c r="AO966" s="110">
        <f t="shared" si="139"/>
        <v>0</v>
      </c>
      <c r="AP966" s="110">
        <f t="shared" si="140"/>
        <v>0</v>
      </c>
      <c r="AQ966" s="110">
        <f t="shared" si="141"/>
        <v>0</v>
      </c>
    </row>
    <row r="967" spans="1:43">
      <c r="A967" s="12"/>
      <c r="B967" s="121" t="s">
        <v>162</v>
      </c>
      <c r="C967" s="209" t="str">
        <f t="shared" si="126"/>
        <v/>
      </c>
      <c r="D967" s="91" t="str">
        <f t="shared" si="127"/>
        <v/>
      </c>
      <c r="E967" s="109"/>
      <c r="F967" s="109"/>
      <c r="G967" s="109"/>
      <c r="H967" s="91" t="str">
        <f t="shared" si="128"/>
        <v/>
      </c>
      <c r="I967" s="109"/>
      <c r="J967" s="109"/>
      <c r="K967" s="109"/>
      <c r="L967" s="109"/>
      <c r="M967" s="109"/>
      <c r="N967" s="109"/>
      <c r="O967" s="91" t="str">
        <f t="shared" si="129"/>
        <v/>
      </c>
      <c r="P967" s="109"/>
      <c r="Q967" s="109"/>
      <c r="R967" s="109"/>
      <c r="S967" s="109"/>
      <c r="T967" s="109"/>
      <c r="U967" s="109"/>
      <c r="V967" s="109"/>
      <c r="W967" s="109"/>
      <c r="X967" s="91" t="str">
        <f t="shared" si="130"/>
        <v/>
      </c>
      <c r="Y967" s="109"/>
      <c r="Z967" s="109"/>
      <c r="AA967" s="109"/>
      <c r="AB967" s="109"/>
      <c r="AC967" s="109"/>
      <c r="AD967" s="109"/>
      <c r="AG967" s="110">
        <f t="shared" si="131"/>
        <v>3</v>
      </c>
      <c r="AH967" s="110">
        <f t="shared" si="132"/>
        <v>6</v>
      </c>
      <c r="AI967" s="110">
        <f t="shared" si="133"/>
        <v>8</v>
      </c>
      <c r="AJ967" s="110">
        <f t="shared" si="134"/>
        <v>6</v>
      </c>
      <c r="AK967" s="110">
        <f t="shared" si="135"/>
        <v>0</v>
      </c>
      <c r="AL967" s="110">
        <f t="shared" si="136"/>
        <v>0</v>
      </c>
      <c r="AM967" s="110" t="str">
        <f t="shared" si="137"/>
        <v/>
      </c>
      <c r="AN967" s="110">
        <f t="shared" si="138"/>
        <v>0</v>
      </c>
      <c r="AO967" s="110">
        <f t="shared" si="139"/>
        <v>0</v>
      </c>
      <c r="AP967" s="110">
        <f t="shared" si="140"/>
        <v>0</v>
      </c>
      <c r="AQ967" s="110">
        <f t="shared" si="141"/>
        <v>0</v>
      </c>
    </row>
    <row r="968" spans="1:43">
      <c r="A968" s="12"/>
      <c r="B968" s="121" t="s">
        <v>163</v>
      </c>
      <c r="C968" s="209" t="str">
        <f t="shared" si="126"/>
        <v/>
      </c>
      <c r="D968" s="91" t="str">
        <f t="shared" si="127"/>
        <v/>
      </c>
      <c r="E968" s="109"/>
      <c r="F968" s="109"/>
      <c r="G968" s="109"/>
      <c r="H968" s="91" t="str">
        <f t="shared" si="128"/>
        <v/>
      </c>
      <c r="I968" s="109"/>
      <c r="J968" s="109"/>
      <c r="K968" s="109"/>
      <c r="L968" s="109"/>
      <c r="M968" s="109"/>
      <c r="N968" s="109"/>
      <c r="O968" s="91" t="str">
        <f t="shared" si="129"/>
        <v/>
      </c>
      <c r="P968" s="109"/>
      <c r="Q968" s="109"/>
      <c r="R968" s="109"/>
      <c r="S968" s="109"/>
      <c r="T968" s="109"/>
      <c r="U968" s="109"/>
      <c r="V968" s="109"/>
      <c r="W968" s="109"/>
      <c r="X968" s="91" t="str">
        <f t="shared" si="130"/>
        <v/>
      </c>
      <c r="Y968" s="109"/>
      <c r="Z968" s="109"/>
      <c r="AA968" s="109"/>
      <c r="AB968" s="109"/>
      <c r="AC968" s="109"/>
      <c r="AD968" s="109"/>
      <c r="AG968" s="110">
        <f t="shared" si="131"/>
        <v>3</v>
      </c>
      <c r="AH968" s="110">
        <f t="shared" si="132"/>
        <v>6</v>
      </c>
      <c r="AI968" s="110">
        <f t="shared" si="133"/>
        <v>8</v>
      </c>
      <c r="AJ968" s="110">
        <f t="shared" si="134"/>
        <v>6</v>
      </c>
      <c r="AK968" s="110">
        <f t="shared" si="135"/>
        <v>0</v>
      </c>
      <c r="AL968" s="110">
        <f t="shared" si="136"/>
        <v>0</v>
      </c>
      <c r="AM968" s="110" t="str">
        <f t="shared" si="137"/>
        <v/>
      </c>
      <c r="AN968" s="110">
        <f t="shared" si="138"/>
        <v>0</v>
      </c>
      <c r="AO968" s="110">
        <f t="shared" si="139"/>
        <v>0</v>
      </c>
      <c r="AP968" s="110">
        <f t="shared" si="140"/>
        <v>0</v>
      </c>
      <c r="AQ968" s="110">
        <f t="shared" si="141"/>
        <v>0</v>
      </c>
    </row>
    <row r="969" spans="1:43">
      <c r="A969" s="12"/>
      <c r="B969" s="121" t="s">
        <v>164</v>
      </c>
      <c r="C969" s="209" t="str">
        <f t="shared" si="126"/>
        <v/>
      </c>
      <c r="D969" s="91" t="str">
        <f t="shared" si="127"/>
        <v/>
      </c>
      <c r="E969" s="109"/>
      <c r="F969" s="109"/>
      <c r="G969" s="109"/>
      <c r="H969" s="91" t="str">
        <f t="shared" si="128"/>
        <v/>
      </c>
      <c r="I969" s="109"/>
      <c r="J969" s="109"/>
      <c r="K969" s="109"/>
      <c r="L969" s="109"/>
      <c r="M969" s="109"/>
      <c r="N969" s="109"/>
      <c r="O969" s="91" t="str">
        <f t="shared" si="129"/>
        <v/>
      </c>
      <c r="P969" s="109"/>
      <c r="Q969" s="109"/>
      <c r="R969" s="109"/>
      <c r="S969" s="109"/>
      <c r="T969" s="109"/>
      <c r="U969" s="109"/>
      <c r="V969" s="109"/>
      <c r="W969" s="109"/>
      <c r="X969" s="91" t="str">
        <f t="shared" si="130"/>
        <v/>
      </c>
      <c r="Y969" s="109"/>
      <c r="Z969" s="109"/>
      <c r="AA969" s="109"/>
      <c r="AB969" s="109"/>
      <c r="AC969" s="109"/>
      <c r="AD969" s="109"/>
      <c r="AG969" s="110">
        <f t="shared" si="131"/>
        <v>3</v>
      </c>
      <c r="AH969" s="110">
        <f t="shared" si="132"/>
        <v>6</v>
      </c>
      <c r="AI969" s="110">
        <f t="shared" si="133"/>
        <v>8</v>
      </c>
      <c r="AJ969" s="110">
        <f t="shared" si="134"/>
        <v>6</v>
      </c>
      <c r="AK969" s="110">
        <f t="shared" si="135"/>
        <v>0</v>
      </c>
      <c r="AL969" s="110">
        <f t="shared" si="136"/>
        <v>0</v>
      </c>
      <c r="AM969" s="110" t="str">
        <f t="shared" si="137"/>
        <v/>
      </c>
      <c r="AN969" s="110">
        <f t="shared" si="138"/>
        <v>0</v>
      </c>
      <c r="AO969" s="110">
        <f t="shared" si="139"/>
        <v>0</v>
      </c>
      <c r="AP969" s="110">
        <f t="shared" si="140"/>
        <v>0</v>
      </c>
      <c r="AQ969" s="110">
        <f t="shared" si="141"/>
        <v>0</v>
      </c>
    </row>
    <row r="970" spans="1:43">
      <c r="A970" s="12"/>
      <c r="B970" s="121" t="s">
        <v>165</v>
      </c>
      <c r="C970" s="209" t="str">
        <f t="shared" si="126"/>
        <v/>
      </c>
      <c r="D970" s="91" t="str">
        <f t="shared" si="127"/>
        <v/>
      </c>
      <c r="E970" s="109"/>
      <c r="F970" s="109"/>
      <c r="G970" s="109"/>
      <c r="H970" s="91" t="str">
        <f t="shared" si="128"/>
        <v/>
      </c>
      <c r="I970" s="109"/>
      <c r="J970" s="109"/>
      <c r="K970" s="109"/>
      <c r="L970" s="109"/>
      <c r="M970" s="109"/>
      <c r="N970" s="109"/>
      <c r="O970" s="91" t="str">
        <f t="shared" si="129"/>
        <v/>
      </c>
      <c r="P970" s="109"/>
      <c r="Q970" s="109"/>
      <c r="R970" s="109"/>
      <c r="S970" s="109"/>
      <c r="T970" s="109"/>
      <c r="U970" s="109"/>
      <c r="V970" s="109"/>
      <c r="W970" s="109"/>
      <c r="X970" s="91" t="str">
        <f t="shared" si="130"/>
        <v/>
      </c>
      <c r="Y970" s="109"/>
      <c r="Z970" s="109"/>
      <c r="AA970" s="109"/>
      <c r="AB970" s="109"/>
      <c r="AC970" s="109"/>
      <c r="AD970" s="109"/>
      <c r="AG970" s="110">
        <f t="shared" si="131"/>
        <v>3</v>
      </c>
      <c r="AH970" s="110">
        <f t="shared" si="132"/>
        <v>6</v>
      </c>
      <c r="AI970" s="110">
        <f t="shared" si="133"/>
        <v>8</v>
      </c>
      <c r="AJ970" s="110">
        <f t="shared" si="134"/>
        <v>6</v>
      </c>
      <c r="AK970" s="110">
        <f t="shared" si="135"/>
        <v>0</v>
      </c>
      <c r="AL970" s="110">
        <f t="shared" si="136"/>
        <v>0</v>
      </c>
      <c r="AM970" s="110" t="str">
        <f t="shared" si="137"/>
        <v/>
      </c>
      <c r="AN970" s="110">
        <f t="shared" si="138"/>
        <v>0</v>
      </c>
      <c r="AO970" s="110">
        <f t="shared" si="139"/>
        <v>0</v>
      </c>
      <c r="AP970" s="110">
        <f t="shared" si="140"/>
        <v>0</v>
      </c>
      <c r="AQ970" s="110">
        <f t="shared" si="141"/>
        <v>0</v>
      </c>
    </row>
    <row r="971" spans="1:43">
      <c r="A971" s="12"/>
      <c r="B971" s="121" t="s">
        <v>166</v>
      </c>
      <c r="C971" s="209" t="str">
        <f t="shared" si="126"/>
        <v/>
      </c>
      <c r="D971" s="91" t="str">
        <f t="shared" si="127"/>
        <v/>
      </c>
      <c r="E971" s="109"/>
      <c r="F971" s="109"/>
      <c r="G971" s="109"/>
      <c r="H971" s="91" t="str">
        <f t="shared" si="128"/>
        <v/>
      </c>
      <c r="I971" s="109"/>
      <c r="J971" s="109"/>
      <c r="K971" s="109"/>
      <c r="L971" s="109"/>
      <c r="M971" s="109"/>
      <c r="N971" s="109"/>
      <c r="O971" s="91" t="str">
        <f t="shared" si="129"/>
        <v/>
      </c>
      <c r="P971" s="109"/>
      <c r="Q971" s="109"/>
      <c r="R971" s="109"/>
      <c r="S971" s="109"/>
      <c r="T971" s="109"/>
      <c r="U971" s="109"/>
      <c r="V971" s="109"/>
      <c r="W971" s="109"/>
      <c r="X971" s="91" t="str">
        <f t="shared" si="130"/>
        <v/>
      </c>
      <c r="Y971" s="109"/>
      <c r="Z971" s="109"/>
      <c r="AA971" s="109"/>
      <c r="AB971" s="109"/>
      <c r="AC971" s="109"/>
      <c r="AD971" s="109"/>
      <c r="AG971" s="110">
        <f t="shared" si="131"/>
        <v>3</v>
      </c>
      <c r="AH971" s="110">
        <f t="shared" si="132"/>
        <v>6</v>
      </c>
      <c r="AI971" s="110">
        <f t="shared" si="133"/>
        <v>8</v>
      </c>
      <c r="AJ971" s="110">
        <f t="shared" si="134"/>
        <v>6</v>
      </c>
      <c r="AK971" s="110">
        <f t="shared" si="135"/>
        <v>0</v>
      </c>
      <c r="AL971" s="110">
        <f t="shared" si="136"/>
        <v>0</v>
      </c>
      <c r="AM971" s="110" t="str">
        <f t="shared" si="137"/>
        <v/>
      </c>
      <c r="AN971" s="110">
        <f t="shared" si="138"/>
        <v>0</v>
      </c>
      <c r="AO971" s="110">
        <f t="shared" si="139"/>
        <v>0</v>
      </c>
      <c r="AP971" s="110">
        <f t="shared" si="140"/>
        <v>0</v>
      </c>
      <c r="AQ971" s="110">
        <f t="shared" si="141"/>
        <v>0</v>
      </c>
    </row>
    <row r="972" spans="1:43">
      <c r="A972" s="12"/>
      <c r="B972" s="121" t="s">
        <v>167</v>
      </c>
      <c r="C972" s="209" t="str">
        <f t="shared" si="126"/>
        <v/>
      </c>
      <c r="D972" s="91" t="str">
        <f t="shared" si="127"/>
        <v/>
      </c>
      <c r="E972" s="109"/>
      <c r="F972" s="109"/>
      <c r="G972" s="109"/>
      <c r="H972" s="91" t="str">
        <f t="shared" si="128"/>
        <v/>
      </c>
      <c r="I972" s="109"/>
      <c r="J972" s="109"/>
      <c r="K972" s="109"/>
      <c r="L972" s="109"/>
      <c r="M972" s="109"/>
      <c r="N972" s="109"/>
      <c r="O972" s="91" t="str">
        <f t="shared" si="129"/>
        <v/>
      </c>
      <c r="P972" s="109"/>
      <c r="Q972" s="109"/>
      <c r="R972" s="109"/>
      <c r="S972" s="109"/>
      <c r="T972" s="109"/>
      <c r="U972" s="109"/>
      <c r="V972" s="109"/>
      <c r="W972" s="109"/>
      <c r="X972" s="91" t="str">
        <f t="shared" si="130"/>
        <v/>
      </c>
      <c r="Y972" s="109"/>
      <c r="Z972" s="109"/>
      <c r="AA972" s="109"/>
      <c r="AB972" s="109"/>
      <c r="AC972" s="109"/>
      <c r="AD972" s="109"/>
      <c r="AG972" s="110">
        <f t="shared" si="131"/>
        <v>3</v>
      </c>
      <c r="AH972" s="110">
        <f t="shared" si="132"/>
        <v>6</v>
      </c>
      <c r="AI972" s="110">
        <f t="shared" si="133"/>
        <v>8</v>
      </c>
      <c r="AJ972" s="110">
        <f t="shared" si="134"/>
        <v>6</v>
      </c>
      <c r="AK972" s="110">
        <f t="shared" si="135"/>
        <v>0</v>
      </c>
      <c r="AL972" s="110">
        <f t="shared" si="136"/>
        <v>0</v>
      </c>
      <c r="AM972" s="110" t="str">
        <f t="shared" si="137"/>
        <v/>
      </c>
      <c r="AN972" s="110">
        <f t="shared" si="138"/>
        <v>0</v>
      </c>
      <c r="AO972" s="110">
        <f t="shared" si="139"/>
        <v>0</v>
      </c>
      <c r="AP972" s="110">
        <f t="shared" si="140"/>
        <v>0</v>
      </c>
      <c r="AQ972" s="110">
        <f t="shared" si="141"/>
        <v>0</v>
      </c>
    </row>
    <row r="973" spans="1:43">
      <c r="A973" s="12"/>
      <c r="B973" s="121" t="s">
        <v>168</v>
      </c>
      <c r="C973" s="209" t="str">
        <f t="shared" si="126"/>
        <v/>
      </c>
      <c r="D973" s="91" t="str">
        <f t="shared" si="127"/>
        <v/>
      </c>
      <c r="E973" s="109"/>
      <c r="F973" s="109"/>
      <c r="G973" s="109"/>
      <c r="H973" s="91" t="str">
        <f t="shared" si="128"/>
        <v/>
      </c>
      <c r="I973" s="109"/>
      <c r="J973" s="109"/>
      <c r="K973" s="109"/>
      <c r="L973" s="109"/>
      <c r="M973" s="109"/>
      <c r="N973" s="109"/>
      <c r="O973" s="91" t="str">
        <f t="shared" si="129"/>
        <v/>
      </c>
      <c r="P973" s="109"/>
      <c r="Q973" s="109"/>
      <c r="R973" s="109"/>
      <c r="S973" s="109"/>
      <c r="T973" s="109"/>
      <c r="U973" s="109"/>
      <c r="V973" s="109"/>
      <c r="W973" s="109"/>
      <c r="X973" s="91" t="str">
        <f t="shared" si="130"/>
        <v/>
      </c>
      <c r="Y973" s="109"/>
      <c r="Z973" s="109"/>
      <c r="AA973" s="109"/>
      <c r="AB973" s="109"/>
      <c r="AC973" s="109"/>
      <c r="AD973" s="109"/>
      <c r="AG973" s="110">
        <f t="shared" si="131"/>
        <v>3</v>
      </c>
      <c r="AH973" s="110">
        <f t="shared" si="132"/>
        <v>6</v>
      </c>
      <c r="AI973" s="110">
        <f t="shared" si="133"/>
        <v>8</v>
      </c>
      <c r="AJ973" s="110">
        <f t="shared" si="134"/>
        <v>6</v>
      </c>
      <c r="AK973" s="110">
        <f t="shared" si="135"/>
        <v>0</v>
      </c>
      <c r="AL973" s="110">
        <f t="shared" si="136"/>
        <v>0</v>
      </c>
      <c r="AM973" s="110" t="str">
        <f t="shared" si="137"/>
        <v/>
      </c>
      <c r="AN973" s="110">
        <f t="shared" si="138"/>
        <v>0</v>
      </c>
      <c r="AO973" s="110">
        <f t="shared" si="139"/>
        <v>0</v>
      </c>
      <c r="AP973" s="110">
        <f t="shared" si="140"/>
        <v>0</v>
      </c>
      <c r="AQ973" s="110">
        <f t="shared" si="141"/>
        <v>0</v>
      </c>
    </row>
    <row r="974" spans="1:43">
      <c r="A974" s="12"/>
      <c r="B974" s="121" t="s">
        <v>169</v>
      </c>
      <c r="C974" s="209" t="str">
        <f t="shared" si="126"/>
        <v/>
      </c>
      <c r="D974" s="91" t="str">
        <f t="shared" si="127"/>
        <v/>
      </c>
      <c r="E974" s="109"/>
      <c r="F974" s="109"/>
      <c r="G974" s="109"/>
      <c r="H974" s="91" t="str">
        <f t="shared" si="128"/>
        <v/>
      </c>
      <c r="I974" s="109"/>
      <c r="J974" s="109"/>
      <c r="K974" s="109"/>
      <c r="L974" s="109"/>
      <c r="M974" s="109"/>
      <c r="N974" s="109"/>
      <c r="O974" s="91" t="str">
        <f t="shared" si="129"/>
        <v/>
      </c>
      <c r="P974" s="109"/>
      <c r="Q974" s="109"/>
      <c r="R974" s="109"/>
      <c r="S974" s="109"/>
      <c r="T974" s="109"/>
      <c r="U974" s="109"/>
      <c r="V974" s="109"/>
      <c r="W974" s="109"/>
      <c r="X974" s="91" t="str">
        <f t="shared" si="130"/>
        <v/>
      </c>
      <c r="Y974" s="109"/>
      <c r="Z974" s="109"/>
      <c r="AA974" s="109"/>
      <c r="AB974" s="109"/>
      <c r="AC974" s="109"/>
      <c r="AD974" s="109"/>
      <c r="AG974" s="110">
        <f t="shared" si="131"/>
        <v>3</v>
      </c>
      <c r="AH974" s="110">
        <f t="shared" si="132"/>
        <v>6</v>
      </c>
      <c r="AI974" s="110">
        <f t="shared" si="133"/>
        <v>8</v>
      </c>
      <c r="AJ974" s="110">
        <f t="shared" si="134"/>
        <v>6</v>
      </c>
      <c r="AK974" s="110">
        <f t="shared" si="135"/>
        <v>0</v>
      </c>
      <c r="AL974" s="110">
        <f t="shared" si="136"/>
        <v>0</v>
      </c>
      <c r="AM974" s="110" t="str">
        <f t="shared" si="137"/>
        <v/>
      </c>
      <c r="AN974" s="110">
        <f t="shared" si="138"/>
        <v>0</v>
      </c>
      <c r="AO974" s="110">
        <f t="shared" si="139"/>
        <v>0</v>
      </c>
      <c r="AP974" s="110">
        <f t="shared" si="140"/>
        <v>0</v>
      </c>
      <c r="AQ974" s="110">
        <f t="shared" si="141"/>
        <v>0</v>
      </c>
    </row>
    <row r="975" spans="1:43">
      <c r="A975" s="12"/>
      <c r="B975" s="121" t="s">
        <v>170</v>
      </c>
      <c r="C975" s="209" t="str">
        <f t="shared" si="126"/>
        <v/>
      </c>
      <c r="D975" s="91" t="str">
        <f t="shared" si="127"/>
        <v/>
      </c>
      <c r="E975" s="109"/>
      <c r="F975" s="109"/>
      <c r="G975" s="109"/>
      <c r="H975" s="91" t="str">
        <f t="shared" si="128"/>
        <v/>
      </c>
      <c r="I975" s="109"/>
      <c r="J975" s="109"/>
      <c r="K975" s="109"/>
      <c r="L975" s="109"/>
      <c r="M975" s="109"/>
      <c r="N975" s="109"/>
      <c r="O975" s="91" t="str">
        <f t="shared" si="129"/>
        <v/>
      </c>
      <c r="P975" s="109"/>
      <c r="Q975" s="109"/>
      <c r="R975" s="109"/>
      <c r="S975" s="109"/>
      <c r="T975" s="109"/>
      <c r="U975" s="109"/>
      <c r="V975" s="109"/>
      <c r="W975" s="109"/>
      <c r="X975" s="91" t="str">
        <f t="shared" si="130"/>
        <v/>
      </c>
      <c r="Y975" s="109"/>
      <c r="Z975" s="109"/>
      <c r="AA975" s="109"/>
      <c r="AB975" s="109"/>
      <c r="AC975" s="109"/>
      <c r="AD975" s="109"/>
      <c r="AG975" s="110">
        <f t="shared" si="131"/>
        <v>3</v>
      </c>
      <c r="AH975" s="110">
        <f t="shared" si="132"/>
        <v>6</v>
      </c>
      <c r="AI975" s="110">
        <f t="shared" si="133"/>
        <v>8</v>
      </c>
      <c r="AJ975" s="110">
        <f t="shared" si="134"/>
        <v>6</v>
      </c>
      <c r="AK975" s="110">
        <f t="shared" si="135"/>
        <v>0</v>
      </c>
      <c r="AL975" s="110">
        <f t="shared" si="136"/>
        <v>0</v>
      </c>
      <c r="AM975" s="110" t="str">
        <f t="shared" si="137"/>
        <v/>
      </c>
      <c r="AN975" s="110">
        <f t="shared" si="138"/>
        <v>0</v>
      </c>
      <c r="AO975" s="110">
        <f t="shared" si="139"/>
        <v>0</v>
      </c>
      <c r="AP975" s="110">
        <f t="shared" si="140"/>
        <v>0</v>
      </c>
      <c r="AQ975" s="110">
        <f t="shared" si="141"/>
        <v>0</v>
      </c>
    </row>
    <row r="976" spans="1:43">
      <c r="A976" s="12"/>
      <c r="B976" s="121" t="s">
        <v>171</v>
      </c>
      <c r="C976" s="209" t="str">
        <f t="shared" si="126"/>
        <v/>
      </c>
      <c r="D976" s="91" t="str">
        <f t="shared" si="127"/>
        <v/>
      </c>
      <c r="E976" s="109"/>
      <c r="F976" s="109"/>
      <c r="G976" s="109"/>
      <c r="H976" s="91" t="str">
        <f t="shared" si="128"/>
        <v/>
      </c>
      <c r="I976" s="109"/>
      <c r="J976" s="109"/>
      <c r="K976" s="109"/>
      <c r="L976" s="109"/>
      <c r="M976" s="109"/>
      <c r="N976" s="109"/>
      <c r="O976" s="91" t="str">
        <f t="shared" si="129"/>
        <v/>
      </c>
      <c r="P976" s="109"/>
      <c r="Q976" s="109"/>
      <c r="R976" s="109"/>
      <c r="S976" s="109"/>
      <c r="T976" s="109"/>
      <c r="U976" s="109"/>
      <c r="V976" s="109"/>
      <c r="W976" s="109"/>
      <c r="X976" s="91" t="str">
        <f t="shared" si="130"/>
        <v/>
      </c>
      <c r="Y976" s="109"/>
      <c r="Z976" s="109"/>
      <c r="AA976" s="109"/>
      <c r="AB976" s="109"/>
      <c r="AC976" s="109"/>
      <c r="AD976" s="109"/>
      <c r="AG976" s="110">
        <f t="shared" si="131"/>
        <v>3</v>
      </c>
      <c r="AH976" s="110">
        <f t="shared" si="132"/>
        <v>6</v>
      </c>
      <c r="AI976" s="110">
        <f t="shared" si="133"/>
        <v>8</v>
      </c>
      <c r="AJ976" s="110">
        <f t="shared" si="134"/>
        <v>6</v>
      </c>
      <c r="AK976" s="110">
        <f t="shared" si="135"/>
        <v>0</v>
      </c>
      <c r="AL976" s="110">
        <f t="shared" si="136"/>
        <v>0</v>
      </c>
      <c r="AM976" s="110" t="str">
        <f t="shared" si="137"/>
        <v/>
      </c>
      <c r="AN976" s="110">
        <f t="shared" si="138"/>
        <v>0</v>
      </c>
      <c r="AO976" s="110">
        <f t="shared" si="139"/>
        <v>0</v>
      </c>
      <c r="AP976" s="110">
        <f t="shared" si="140"/>
        <v>0</v>
      </c>
      <c r="AQ976" s="110">
        <f t="shared" si="141"/>
        <v>0</v>
      </c>
    </row>
    <row r="977" spans="1:43">
      <c r="A977" s="12"/>
      <c r="B977" s="121" t="s">
        <v>172</v>
      </c>
      <c r="C977" s="209" t="str">
        <f t="shared" si="126"/>
        <v/>
      </c>
      <c r="D977" s="91" t="str">
        <f t="shared" si="127"/>
        <v/>
      </c>
      <c r="E977" s="109"/>
      <c r="F977" s="109"/>
      <c r="G977" s="109"/>
      <c r="H977" s="91" t="str">
        <f t="shared" si="128"/>
        <v/>
      </c>
      <c r="I977" s="109"/>
      <c r="J977" s="109"/>
      <c r="K977" s="109"/>
      <c r="L977" s="109"/>
      <c r="M977" s="109"/>
      <c r="N977" s="109"/>
      <c r="O977" s="91" t="str">
        <f t="shared" si="129"/>
        <v/>
      </c>
      <c r="P977" s="109"/>
      <c r="Q977" s="109"/>
      <c r="R977" s="109"/>
      <c r="S977" s="109"/>
      <c r="T977" s="109"/>
      <c r="U977" s="109"/>
      <c r="V977" s="109"/>
      <c r="W977" s="109"/>
      <c r="X977" s="91" t="str">
        <f t="shared" si="130"/>
        <v/>
      </c>
      <c r="Y977" s="109"/>
      <c r="Z977" s="109"/>
      <c r="AA977" s="109"/>
      <c r="AB977" s="109"/>
      <c r="AC977" s="109"/>
      <c r="AD977" s="109"/>
      <c r="AG977" s="110">
        <f t="shared" si="131"/>
        <v>3</v>
      </c>
      <c r="AH977" s="110">
        <f t="shared" si="132"/>
        <v>6</v>
      </c>
      <c r="AI977" s="110">
        <f t="shared" si="133"/>
        <v>8</v>
      </c>
      <c r="AJ977" s="110">
        <f t="shared" si="134"/>
        <v>6</v>
      </c>
      <c r="AK977" s="110">
        <f t="shared" si="135"/>
        <v>0</v>
      </c>
      <c r="AL977" s="110">
        <f t="shared" si="136"/>
        <v>0</v>
      </c>
      <c r="AM977" s="110" t="str">
        <f t="shared" si="137"/>
        <v/>
      </c>
      <c r="AN977" s="110">
        <f t="shared" si="138"/>
        <v>0</v>
      </c>
      <c r="AO977" s="110">
        <f t="shared" si="139"/>
        <v>0</v>
      </c>
      <c r="AP977" s="110">
        <f t="shared" si="140"/>
        <v>0</v>
      </c>
      <c r="AQ977" s="110">
        <f t="shared" si="141"/>
        <v>0</v>
      </c>
    </row>
    <row r="978" spans="1:43">
      <c r="A978" s="12"/>
      <c r="B978" s="121" t="s">
        <v>173</v>
      </c>
      <c r="C978" s="209" t="str">
        <f t="shared" si="126"/>
        <v/>
      </c>
      <c r="D978" s="91" t="str">
        <f t="shared" si="127"/>
        <v/>
      </c>
      <c r="E978" s="109"/>
      <c r="F978" s="109"/>
      <c r="G978" s="109"/>
      <c r="H978" s="91" t="str">
        <f t="shared" si="128"/>
        <v/>
      </c>
      <c r="I978" s="109"/>
      <c r="J978" s="109"/>
      <c r="K978" s="109"/>
      <c r="L978" s="109"/>
      <c r="M978" s="109"/>
      <c r="N978" s="109"/>
      <c r="O978" s="91" t="str">
        <f t="shared" si="129"/>
        <v/>
      </c>
      <c r="P978" s="109"/>
      <c r="Q978" s="109"/>
      <c r="R978" s="109"/>
      <c r="S978" s="109"/>
      <c r="T978" s="109"/>
      <c r="U978" s="109"/>
      <c r="V978" s="109"/>
      <c r="W978" s="109"/>
      <c r="X978" s="91" t="str">
        <f t="shared" si="130"/>
        <v/>
      </c>
      <c r="Y978" s="109"/>
      <c r="Z978" s="109"/>
      <c r="AA978" s="109"/>
      <c r="AB978" s="109"/>
      <c r="AC978" s="109"/>
      <c r="AD978" s="109"/>
      <c r="AG978" s="110">
        <f t="shared" si="131"/>
        <v>3</v>
      </c>
      <c r="AH978" s="110">
        <f t="shared" si="132"/>
        <v>6</v>
      </c>
      <c r="AI978" s="110">
        <f t="shared" si="133"/>
        <v>8</v>
      </c>
      <c r="AJ978" s="110">
        <f t="shared" si="134"/>
        <v>6</v>
      </c>
      <c r="AK978" s="110">
        <f t="shared" si="135"/>
        <v>0</v>
      </c>
      <c r="AL978" s="110">
        <f t="shared" si="136"/>
        <v>0</v>
      </c>
      <c r="AM978" s="110" t="str">
        <f t="shared" si="137"/>
        <v/>
      </c>
      <c r="AN978" s="110">
        <f t="shared" si="138"/>
        <v>0</v>
      </c>
      <c r="AO978" s="110">
        <f t="shared" si="139"/>
        <v>0</v>
      </c>
      <c r="AP978" s="110">
        <f t="shared" si="140"/>
        <v>0</v>
      </c>
      <c r="AQ978" s="110">
        <f t="shared" si="141"/>
        <v>0</v>
      </c>
    </row>
    <row r="979" spans="1:43">
      <c r="A979" s="12"/>
      <c r="B979" s="121" t="s">
        <v>174</v>
      </c>
      <c r="C979" s="209" t="str">
        <f t="shared" si="126"/>
        <v/>
      </c>
      <c r="D979" s="91" t="str">
        <f t="shared" si="127"/>
        <v/>
      </c>
      <c r="E979" s="109"/>
      <c r="F979" s="109"/>
      <c r="G979" s="109"/>
      <c r="H979" s="91" t="str">
        <f t="shared" si="128"/>
        <v/>
      </c>
      <c r="I979" s="109"/>
      <c r="J979" s="109"/>
      <c r="K979" s="109"/>
      <c r="L979" s="109"/>
      <c r="M979" s="109"/>
      <c r="N979" s="109"/>
      <c r="O979" s="91" t="str">
        <f t="shared" si="129"/>
        <v/>
      </c>
      <c r="P979" s="109"/>
      <c r="Q979" s="109"/>
      <c r="R979" s="109"/>
      <c r="S979" s="109"/>
      <c r="T979" s="109"/>
      <c r="U979" s="109"/>
      <c r="V979" s="109"/>
      <c r="W979" s="109"/>
      <c r="X979" s="91" t="str">
        <f t="shared" si="130"/>
        <v/>
      </c>
      <c r="Y979" s="109"/>
      <c r="Z979" s="109"/>
      <c r="AA979" s="109"/>
      <c r="AB979" s="109"/>
      <c r="AC979" s="109"/>
      <c r="AD979" s="109"/>
      <c r="AG979" s="110">
        <f t="shared" si="131"/>
        <v>3</v>
      </c>
      <c r="AH979" s="110">
        <f t="shared" si="132"/>
        <v>6</v>
      </c>
      <c r="AI979" s="110">
        <f t="shared" si="133"/>
        <v>8</v>
      </c>
      <c r="AJ979" s="110">
        <f t="shared" si="134"/>
        <v>6</v>
      </c>
      <c r="AK979" s="110">
        <f t="shared" si="135"/>
        <v>0</v>
      </c>
      <c r="AL979" s="110">
        <f t="shared" si="136"/>
        <v>0</v>
      </c>
      <c r="AM979" s="110" t="str">
        <f t="shared" si="137"/>
        <v/>
      </c>
      <c r="AN979" s="110">
        <f t="shared" si="138"/>
        <v>0</v>
      </c>
      <c r="AO979" s="110">
        <f t="shared" si="139"/>
        <v>0</v>
      </c>
      <c r="AP979" s="110">
        <f t="shared" si="140"/>
        <v>0</v>
      </c>
      <c r="AQ979" s="110">
        <f t="shared" si="141"/>
        <v>0</v>
      </c>
    </row>
    <row r="980" spans="1:43">
      <c r="A980" s="12"/>
      <c r="B980" s="121" t="s">
        <v>175</v>
      </c>
      <c r="C980" s="209" t="str">
        <f t="shared" si="126"/>
        <v/>
      </c>
      <c r="D980" s="91" t="str">
        <f t="shared" si="127"/>
        <v/>
      </c>
      <c r="E980" s="109"/>
      <c r="F980" s="109"/>
      <c r="G980" s="109"/>
      <c r="H980" s="91" t="str">
        <f t="shared" si="128"/>
        <v/>
      </c>
      <c r="I980" s="109"/>
      <c r="J980" s="109"/>
      <c r="K980" s="109"/>
      <c r="L980" s="109"/>
      <c r="M980" s="109"/>
      <c r="N980" s="109"/>
      <c r="O980" s="91" t="str">
        <f t="shared" si="129"/>
        <v/>
      </c>
      <c r="P980" s="109"/>
      <c r="Q980" s="109"/>
      <c r="R980" s="109"/>
      <c r="S980" s="109"/>
      <c r="T980" s="109"/>
      <c r="U980" s="109"/>
      <c r="V980" s="109"/>
      <c r="W980" s="109"/>
      <c r="X980" s="91" t="str">
        <f t="shared" si="130"/>
        <v/>
      </c>
      <c r="Y980" s="109"/>
      <c r="Z980" s="109"/>
      <c r="AA980" s="109"/>
      <c r="AB980" s="109"/>
      <c r="AC980" s="109"/>
      <c r="AD980" s="109"/>
      <c r="AG980" s="110">
        <f t="shared" si="131"/>
        <v>3</v>
      </c>
      <c r="AH980" s="110">
        <f t="shared" si="132"/>
        <v>6</v>
      </c>
      <c r="AI980" s="110">
        <f t="shared" si="133"/>
        <v>8</v>
      </c>
      <c r="AJ980" s="110">
        <f t="shared" si="134"/>
        <v>6</v>
      </c>
      <c r="AK980" s="110">
        <f t="shared" si="135"/>
        <v>0</v>
      </c>
      <c r="AL980" s="110">
        <f t="shared" si="136"/>
        <v>0</v>
      </c>
      <c r="AM980" s="110" t="str">
        <f t="shared" si="137"/>
        <v/>
      </c>
      <c r="AN980" s="110">
        <f t="shared" si="138"/>
        <v>0</v>
      </c>
      <c r="AO980" s="110">
        <f t="shared" si="139"/>
        <v>0</v>
      </c>
      <c r="AP980" s="110">
        <f t="shared" si="140"/>
        <v>0</v>
      </c>
      <c r="AQ980" s="110">
        <f t="shared" si="141"/>
        <v>0</v>
      </c>
    </row>
    <row r="981" spans="1:43">
      <c r="A981" s="12"/>
      <c r="B981" s="121" t="s">
        <v>176</v>
      </c>
      <c r="C981" s="209" t="str">
        <f t="shared" si="126"/>
        <v/>
      </c>
      <c r="D981" s="91" t="str">
        <f t="shared" si="127"/>
        <v/>
      </c>
      <c r="E981" s="109"/>
      <c r="F981" s="109"/>
      <c r="G981" s="109"/>
      <c r="H981" s="91" t="str">
        <f t="shared" si="128"/>
        <v/>
      </c>
      <c r="I981" s="109"/>
      <c r="J981" s="109"/>
      <c r="K981" s="109"/>
      <c r="L981" s="109"/>
      <c r="M981" s="109"/>
      <c r="N981" s="109"/>
      <c r="O981" s="91" t="str">
        <f t="shared" si="129"/>
        <v/>
      </c>
      <c r="P981" s="109"/>
      <c r="Q981" s="109"/>
      <c r="R981" s="109"/>
      <c r="S981" s="109"/>
      <c r="T981" s="109"/>
      <c r="U981" s="109"/>
      <c r="V981" s="109"/>
      <c r="W981" s="109"/>
      <c r="X981" s="91" t="str">
        <f t="shared" si="130"/>
        <v/>
      </c>
      <c r="Y981" s="109"/>
      <c r="Z981" s="109"/>
      <c r="AA981" s="109"/>
      <c r="AB981" s="109"/>
      <c r="AC981" s="109"/>
      <c r="AD981" s="109"/>
      <c r="AG981" s="110">
        <f t="shared" si="131"/>
        <v>3</v>
      </c>
      <c r="AH981" s="110">
        <f t="shared" si="132"/>
        <v>6</v>
      </c>
      <c r="AI981" s="110">
        <f t="shared" si="133"/>
        <v>8</v>
      </c>
      <c r="AJ981" s="110">
        <f t="shared" si="134"/>
        <v>6</v>
      </c>
      <c r="AK981" s="110">
        <f t="shared" si="135"/>
        <v>0</v>
      </c>
      <c r="AL981" s="110">
        <f t="shared" si="136"/>
        <v>0</v>
      </c>
      <c r="AM981" s="110" t="str">
        <f t="shared" si="137"/>
        <v/>
      </c>
      <c r="AN981" s="110">
        <f t="shared" si="138"/>
        <v>0</v>
      </c>
      <c r="AO981" s="110">
        <f t="shared" si="139"/>
        <v>0</v>
      </c>
      <c r="AP981" s="110">
        <f t="shared" si="140"/>
        <v>0</v>
      </c>
      <c r="AQ981" s="110">
        <f t="shared" si="141"/>
        <v>0</v>
      </c>
    </row>
    <row r="982" spans="1:43">
      <c r="A982" s="12"/>
      <c r="B982" s="121" t="s">
        <v>177</v>
      </c>
      <c r="C982" s="209" t="str">
        <f t="shared" si="126"/>
        <v/>
      </c>
      <c r="D982" s="91" t="str">
        <f t="shared" si="127"/>
        <v/>
      </c>
      <c r="E982" s="109"/>
      <c r="F982" s="109"/>
      <c r="G982" s="109"/>
      <c r="H982" s="91" t="str">
        <f t="shared" si="128"/>
        <v/>
      </c>
      <c r="I982" s="109"/>
      <c r="J982" s="109"/>
      <c r="K982" s="109"/>
      <c r="L982" s="109"/>
      <c r="M982" s="109"/>
      <c r="N982" s="109"/>
      <c r="O982" s="91" t="str">
        <f t="shared" si="129"/>
        <v/>
      </c>
      <c r="P982" s="109"/>
      <c r="Q982" s="109"/>
      <c r="R982" s="109"/>
      <c r="S982" s="109"/>
      <c r="T982" s="109"/>
      <c r="U982" s="109"/>
      <c r="V982" s="109"/>
      <c r="W982" s="109"/>
      <c r="X982" s="91" t="str">
        <f t="shared" si="130"/>
        <v/>
      </c>
      <c r="Y982" s="109"/>
      <c r="Z982" s="109"/>
      <c r="AA982" s="109"/>
      <c r="AB982" s="109"/>
      <c r="AC982" s="109"/>
      <c r="AD982" s="109"/>
      <c r="AG982" s="110">
        <f t="shared" si="131"/>
        <v>3</v>
      </c>
      <c r="AH982" s="110">
        <f t="shared" si="132"/>
        <v>6</v>
      </c>
      <c r="AI982" s="110">
        <f t="shared" si="133"/>
        <v>8</v>
      </c>
      <c r="AJ982" s="110">
        <f t="shared" si="134"/>
        <v>6</v>
      </c>
      <c r="AK982" s="110">
        <f t="shared" si="135"/>
        <v>0</v>
      </c>
      <c r="AL982" s="110">
        <f t="shared" si="136"/>
        <v>0</v>
      </c>
      <c r="AM982" s="110" t="str">
        <f t="shared" si="137"/>
        <v/>
      </c>
      <c r="AN982" s="110">
        <f t="shared" si="138"/>
        <v>0</v>
      </c>
      <c r="AO982" s="110">
        <f t="shared" si="139"/>
        <v>0</v>
      </c>
      <c r="AP982" s="110">
        <f t="shared" si="140"/>
        <v>0</v>
      </c>
      <c r="AQ982" s="110">
        <f t="shared" si="141"/>
        <v>0</v>
      </c>
    </row>
    <row r="983" spans="1:43">
      <c r="A983" s="12"/>
      <c r="B983" s="121" t="s">
        <v>178</v>
      </c>
      <c r="C983" s="209" t="str">
        <f t="shared" si="126"/>
        <v/>
      </c>
      <c r="D983" s="91" t="str">
        <f t="shared" si="127"/>
        <v/>
      </c>
      <c r="E983" s="109"/>
      <c r="F983" s="109"/>
      <c r="G983" s="109"/>
      <c r="H983" s="91" t="str">
        <f t="shared" si="128"/>
        <v/>
      </c>
      <c r="I983" s="109"/>
      <c r="J983" s="109"/>
      <c r="K983" s="109"/>
      <c r="L983" s="109"/>
      <c r="M983" s="109"/>
      <c r="N983" s="109"/>
      <c r="O983" s="91" t="str">
        <f t="shared" si="129"/>
        <v/>
      </c>
      <c r="P983" s="109"/>
      <c r="Q983" s="109"/>
      <c r="R983" s="109"/>
      <c r="S983" s="109"/>
      <c r="T983" s="109"/>
      <c r="U983" s="109"/>
      <c r="V983" s="109"/>
      <c r="W983" s="109"/>
      <c r="X983" s="91" t="str">
        <f t="shared" si="130"/>
        <v/>
      </c>
      <c r="Y983" s="109"/>
      <c r="Z983" s="109"/>
      <c r="AA983" s="109"/>
      <c r="AB983" s="109"/>
      <c r="AC983" s="109"/>
      <c r="AD983" s="109"/>
      <c r="AG983" s="110">
        <f t="shared" si="131"/>
        <v>3</v>
      </c>
      <c r="AH983" s="110">
        <f t="shared" si="132"/>
        <v>6</v>
      </c>
      <c r="AI983" s="110">
        <f t="shared" si="133"/>
        <v>8</v>
      </c>
      <c r="AJ983" s="110">
        <f t="shared" si="134"/>
        <v>6</v>
      </c>
      <c r="AK983" s="110">
        <f t="shared" si="135"/>
        <v>0</v>
      </c>
      <c r="AL983" s="110">
        <f t="shared" si="136"/>
        <v>0</v>
      </c>
      <c r="AM983" s="110" t="str">
        <f t="shared" si="137"/>
        <v/>
      </c>
      <c r="AN983" s="110">
        <f t="shared" si="138"/>
        <v>0</v>
      </c>
      <c r="AO983" s="110">
        <f t="shared" si="139"/>
        <v>0</v>
      </c>
      <c r="AP983" s="110">
        <f t="shared" si="140"/>
        <v>0</v>
      </c>
      <c r="AQ983" s="110">
        <f t="shared" si="141"/>
        <v>0</v>
      </c>
    </row>
    <row r="984" spans="1:43">
      <c r="A984" s="12"/>
      <c r="B984" s="121" t="s">
        <v>179</v>
      </c>
      <c r="C984" s="209" t="str">
        <f t="shared" si="126"/>
        <v/>
      </c>
      <c r="D984" s="91" t="str">
        <f t="shared" si="127"/>
        <v/>
      </c>
      <c r="E984" s="109"/>
      <c r="F984" s="109"/>
      <c r="G984" s="109"/>
      <c r="H984" s="91" t="str">
        <f t="shared" si="128"/>
        <v/>
      </c>
      <c r="I984" s="109"/>
      <c r="J984" s="109"/>
      <c r="K984" s="109"/>
      <c r="L984" s="109"/>
      <c r="M984" s="109"/>
      <c r="N984" s="109"/>
      <c r="O984" s="91" t="str">
        <f t="shared" si="129"/>
        <v/>
      </c>
      <c r="P984" s="109"/>
      <c r="Q984" s="109"/>
      <c r="R984" s="109"/>
      <c r="S984" s="109"/>
      <c r="T984" s="109"/>
      <c r="U984" s="109"/>
      <c r="V984" s="109"/>
      <c r="W984" s="109"/>
      <c r="X984" s="91" t="str">
        <f t="shared" si="130"/>
        <v/>
      </c>
      <c r="Y984" s="109"/>
      <c r="Z984" s="109"/>
      <c r="AA984" s="109"/>
      <c r="AB984" s="109"/>
      <c r="AC984" s="109"/>
      <c r="AD984" s="109"/>
      <c r="AG984" s="110">
        <f t="shared" si="131"/>
        <v>3</v>
      </c>
      <c r="AH984" s="110">
        <f t="shared" si="132"/>
        <v>6</v>
      </c>
      <c r="AI984" s="110">
        <f t="shared" si="133"/>
        <v>8</v>
      </c>
      <c r="AJ984" s="110">
        <f t="shared" si="134"/>
        <v>6</v>
      </c>
      <c r="AK984" s="110">
        <f t="shared" si="135"/>
        <v>0</v>
      </c>
      <c r="AL984" s="110">
        <f t="shared" si="136"/>
        <v>0</v>
      </c>
      <c r="AM984" s="110" t="str">
        <f t="shared" si="137"/>
        <v/>
      </c>
      <c r="AN984" s="110">
        <f t="shared" si="138"/>
        <v>0</v>
      </c>
      <c r="AO984" s="110">
        <f t="shared" si="139"/>
        <v>0</v>
      </c>
      <c r="AP984" s="110">
        <f t="shared" si="140"/>
        <v>0</v>
      </c>
      <c r="AQ984" s="110">
        <f t="shared" si="141"/>
        <v>0</v>
      </c>
    </row>
    <row r="985" spans="1:43" ht="15.05" customHeight="1">
      <c r="C985" s="150"/>
      <c r="D985" s="150"/>
      <c r="E985" s="150"/>
      <c r="F985" s="150"/>
      <c r="G985" s="150"/>
      <c r="H985" s="150"/>
      <c r="I985" s="150"/>
      <c r="J985" s="150"/>
      <c r="K985" s="150"/>
      <c r="L985" s="150"/>
      <c r="M985" s="150"/>
      <c r="N985" s="150"/>
      <c r="O985" s="150"/>
      <c r="P985" s="150"/>
      <c r="Q985" s="150"/>
      <c r="R985" s="150"/>
      <c r="S985" s="150"/>
      <c r="T985" s="150"/>
      <c r="U985" s="150"/>
      <c r="V985" s="150"/>
      <c r="W985" s="150"/>
      <c r="X985" s="150"/>
      <c r="Y985" s="150"/>
      <c r="Z985" s="150"/>
      <c r="AA985" s="150"/>
      <c r="AB985" s="150"/>
      <c r="AC985" s="150"/>
      <c r="AD985" s="151"/>
      <c r="AK985" s="87">
        <f>SUM(AK865:AK984)</f>
        <v>0</v>
      </c>
      <c r="AL985" s="87">
        <f>SUM(AL865:AL984)</f>
        <v>0</v>
      </c>
      <c r="AN985" s="87">
        <f>SUM(AN865:AN984)</f>
        <v>0</v>
      </c>
      <c r="AO985" s="87">
        <f>SUM(AO865:AO984)</f>
        <v>0</v>
      </c>
      <c r="AP985" s="87">
        <f>SUM(AP865:AP984)</f>
        <v>0</v>
      </c>
      <c r="AQ985" s="87">
        <f>SUM(AQ865:AQ984)</f>
        <v>0</v>
      </c>
    </row>
    <row r="986" spans="1:43" ht="24.05" customHeight="1">
      <c r="A986" s="123"/>
      <c r="B986" s="124"/>
      <c r="C986" s="348" t="s">
        <v>284</v>
      </c>
      <c r="D986" s="348"/>
      <c r="E986" s="348"/>
      <c r="F986" s="348"/>
      <c r="G986" s="348"/>
      <c r="H986" s="348"/>
      <c r="I986" s="348"/>
      <c r="J986" s="348"/>
      <c r="K986" s="348"/>
      <c r="L986" s="348"/>
      <c r="M986" s="348"/>
      <c r="N986" s="348"/>
      <c r="O986" s="348"/>
      <c r="P986" s="348"/>
      <c r="Q986" s="348"/>
      <c r="R986" s="348"/>
      <c r="S986" s="348"/>
      <c r="T986" s="348"/>
      <c r="U986" s="348"/>
      <c r="V986" s="348"/>
      <c r="W986" s="348"/>
      <c r="X986" s="348"/>
      <c r="Y986" s="348"/>
      <c r="Z986" s="348"/>
      <c r="AA986" s="348"/>
      <c r="AB986" s="348"/>
      <c r="AC986" s="348"/>
      <c r="AD986" s="348"/>
      <c r="AE986" s="124"/>
      <c r="AF986" s="125"/>
      <c r="AQ986" s="87">
        <f>SUM(AN985:AQ985)</f>
        <v>0</v>
      </c>
    </row>
    <row r="987" spans="1:43" ht="60.05" customHeight="1">
      <c r="A987" s="123"/>
      <c r="B987" s="124"/>
      <c r="C987" s="357"/>
      <c r="D987" s="358"/>
      <c r="E987" s="358"/>
      <c r="F987" s="358"/>
      <c r="G987" s="358"/>
      <c r="H987" s="358"/>
      <c r="I987" s="358"/>
      <c r="J987" s="358"/>
      <c r="K987" s="358"/>
      <c r="L987" s="358"/>
      <c r="M987" s="358"/>
      <c r="N987" s="358"/>
      <c r="O987" s="358"/>
      <c r="P987" s="358"/>
      <c r="Q987" s="358"/>
      <c r="R987" s="358"/>
      <c r="S987" s="358"/>
      <c r="T987" s="358"/>
      <c r="U987" s="358"/>
      <c r="V987" s="358"/>
      <c r="W987" s="358"/>
      <c r="X987" s="358"/>
      <c r="Y987" s="358"/>
      <c r="Z987" s="358"/>
      <c r="AA987" s="358"/>
      <c r="AB987" s="358"/>
      <c r="AC987" s="358"/>
      <c r="AD987" s="359"/>
      <c r="AE987" s="124"/>
      <c r="AF987" s="125"/>
    </row>
    <row r="988" spans="1:43" ht="15.05" customHeight="1">
      <c r="B988" s="424" t="str">
        <f>IF(AK985=0, "", "Error: verificar la información ya que se está haciendo mal uso del criterio No aplica.")</f>
        <v/>
      </c>
      <c r="C988" s="424"/>
      <c r="D988" s="424"/>
      <c r="E988" s="424"/>
      <c r="F988" s="424"/>
      <c r="G988" s="424"/>
      <c r="H988" s="424"/>
      <c r="I988" s="424"/>
      <c r="J988" s="424"/>
      <c r="K988" s="424"/>
      <c r="L988" s="424"/>
      <c r="M988" s="424"/>
      <c r="N988" s="424"/>
      <c r="O988" s="424"/>
      <c r="P988" s="424"/>
      <c r="Q988" s="424"/>
      <c r="R988" s="424"/>
      <c r="S988" s="424"/>
      <c r="T988" s="424"/>
      <c r="U988" s="424"/>
      <c r="V988" s="424"/>
      <c r="W988" s="424"/>
      <c r="X988" s="424"/>
      <c r="Y988" s="424"/>
      <c r="Z988" s="424"/>
      <c r="AA988" s="424"/>
      <c r="AB988" s="424"/>
      <c r="AC988" s="424"/>
      <c r="AD988" s="424"/>
    </row>
    <row r="989" spans="1:43" ht="15.05" customHeight="1">
      <c r="B989" s="424" t="str">
        <f>IF(AL985=0, "", "Error: debe verificar la consistencia de las respuestas con la 4ª instrucción de la pregunta.")</f>
        <v/>
      </c>
      <c r="C989" s="424"/>
      <c r="D989" s="424"/>
      <c r="E989" s="424"/>
      <c r="F989" s="424"/>
      <c r="G989" s="424"/>
      <c r="H989" s="424"/>
      <c r="I989" s="424"/>
      <c r="J989" s="424"/>
      <c r="K989" s="424"/>
      <c r="L989" s="424"/>
      <c r="M989" s="424"/>
      <c r="N989" s="424"/>
      <c r="O989" s="424"/>
      <c r="P989" s="424"/>
      <c r="Q989" s="424"/>
      <c r="R989" s="424"/>
      <c r="S989" s="424"/>
      <c r="T989" s="424"/>
      <c r="U989" s="424"/>
      <c r="V989" s="424"/>
      <c r="W989" s="424"/>
      <c r="X989" s="424"/>
      <c r="Y989" s="424"/>
      <c r="Z989" s="424"/>
      <c r="AA989" s="424"/>
      <c r="AB989" s="424"/>
      <c r="AC989" s="424"/>
      <c r="AD989" s="424"/>
    </row>
    <row r="990" spans="1:43" ht="15.05" customHeight="1">
      <c r="B990" s="423" t="str">
        <f>IF(AQ986=0, "", "Error: debe completar toda la información requerida.")</f>
        <v/>
      </c>
      <c r="C990" s="423"/>
      <c r="D990" s="423"/>
      <c r="E990" s="423"/>
      <c r="F990" s="423"/>
      <c r="G990" s="423"/>
      <c r="H990" s="423"/>
      <c r="I990" s="423"/>
      <c r="J990" s="423"/>
      <c r="K990" s="423"/>
      <c r="L990" s="423"/>
      <c r="M990" s="423"/>
      <c r="N990" s="423"/>
      <c r="O990" s="423"/>
      <c r="P990" s="423"/>
      <c r="Q990" s="423"/>
      <c r="R990" s="423"/>
      <c r="S990" s="423"/>
      <c r="T990" s="423"/>
      <c r="U990" s="423"/>
      <c r="V990" s="423"/>
      <c r="W990" s="423"/>
      <c r="X990" s="423"/>
      <c r="Y990" s="423"/>
      <c r="Z990" s="423"/>
      <c r="AA990" s="423"/>
      <c r="AB990" s="423"/>
      <c r="AC990" s="423"/>
      <c r="AD990" s="423"/>
    </row>
    <row r="991" spans="1:43" ht="15.05" customHeight="1"/>
    <row r="992" spans="1:43" ht="15.05" customHeight="1"/>
    <row r="993" spans="1:41" ht="15.75" thickBot="1"/>
    <row r="994" spans="1:41" ht="15.75" thickBot="1">
      <c r="B994" s="339" t="s">
        <v>279</v>
      </c>
      <c r="C994" s="340"/>
      <c r="D994" s="340"/>
      <c r="E994" s="340"/>
      <c r="F994" s="340"/>
      <c r="G994" s="340"/>
      <c r="H994" s="340"/>
      <c r="I994" s="340"/>
      <c r="J994" s="340"/>
      <c r="K994" s="340"/>
      <c r="L994" s="340"/>
      <c r="M994" s="340"/>
      <c r="N994" s="340"/>
      <c r="O994" s="340"/>
      <c r="P994" s="340"/>
      <c r="Q994" s="340"/>
      <c r="R994" s="340"/>
      <c r="S994" s="340"/>
      <c r="T994" s="340"/>
      <c r="U994" s="340"/>
      <c r="V994" s="340"/>
      <c r="W994" s="340"/>
      <c r="X994" s="340"/>
      <c r="Y994" s="340"/>
      <c r="Z994" s="340"/>
      <c r="AA994" s="340"/>
      <c r="AB994" s="340"/>
      <c r="AC994" s="340"/>
      <c r="AD994" s="341"/>
    </row>
    <row r="995" spans="1:41" ht="15.75" thickBot="1">
      <c r="B995" s="297" t="s">
        <v>406</v>
      </c>
      <c r="C995" s="298"/>
      <c r="D995" s="298"/>
      <c r="E995" s="298"/>
      <c r="F995" s="298"/>
      <c r="G995" s="298"/>
      <c r="H995" s="298"/>
      <c r="I995" s="298"/>
      <c r="J995" s="298"/>
      <c r="K995" s="298"/>
      <c r="L995" s="298"/>
      <c r="M995" s="298"/>
      <c r="N995" s="298"/>
      <c r="O995" s="298"/>
      <c r="P995" s="298"/>
      <c r="Q995" s="298"/>
      <c r="R995" s="298"/>
      <c r="S995" s="298"/>
      <c r="T995" s="298"/>
      <c r="U995" s="298"/>
      <c r="V995" s="298"/>
      <c r="W995" s="298"/>
      <c r="X995" s="298"/>
      <c r="Y995" s="298"/>
      <c r="Z995" s="298"/>
      <c r="AA995" s="298"/>
      <c r="AB995" s="298"/>
      <c r="AC995" s="298"/>
      <c r="AD995" s="299"/>
    </row>
    <row r="996" spans="1:41" ht="15.05" customHeight="1"/>
    <row r="997" spans="1:41" ht="36" customHeight="1">
      <c r="A997" s="130" t="s">
        <v>310</v>
      </c>
      <c r="B997" s="360" t="s">
        <v>416</v>
      </c>
      <c r="C997" s="360"/>
      <c r="D997" s="360"/>
      <c r="E997" s="360"/>
      <c r="F997" s="360"/>
      <c r="G997" s="360"/>
      <c r="H997" s="360"/>
      <c r="I997" s="360"/>
      <c r="J997" s="360"/>
      <c r="K997" s="360"/>
      <c r="L997" s="360"/>
      <c r="M997" s="360"/>
      <c r="N997" s="360"/>
      <c r="O997" s="360"/>
      <c r="P997" s="360"/>
      <c r="Q997" s="360"/>
      <c r="R997" s="360"/>
      <c r="S997" s="360"/>
      <c r="T997" s="360"/>
      <c r="U997" s="360"/>
      <c r="V997" s="360"/>
      <c r="W997" s="360"/>
      <c r="X997" s="360"/>
      <c r="Y997" s="360"/>
      <c r="Z997" s="360"/>
      <c r="AA997" s="360"/>
      <c r="AB997" s="360"/>
      <c r="AC997" s="360"/>
      <c r="AD997" s="360"/>
      <c r="AG997" s="152"/>
      <c r="AH997" s="153"/>
      <c r="AI997" s="153"/>
      <c r="AJ997" s="153"/>
      <c r="AK997" s="153"/>
      <c r="AL997" s="153"/>
      <c r="AM997" s="153"/>
      <c r="AN997" s="153"/>
    </row>
    <row r="998" spans="1:41" ht="47.95" customHeight="1">
      <c r="A998" s="12"/>
      <c r="B998" s="12"/>
      <c r="C998" s="296" t="s">
        <v>570</v>
      </c>
      <c r="D998" s="306"/>
      <c r="E998" s="306"/>
      <c r="F998" s="306"/>
      <c r="G998" s="306"/>
      <c r="H998" s="306"/>
      <c r="I998" s="306"/>
      <c r="J998" s="306"/>
      <c r="K998" s="306"/>
      <c r="L998" s="306"/>
      <c r="M998" s="306"/>
      <c r="N998" s="306"/>
      <c r="O998" s="306"/>
      <c r="P998" s="306"/>
      <c r="Q998" s="306"/>
      <c r="R998" s="306"/>
      <c r="S998" s="306"/>
      <c r="T998" s="306"/>
      <c r="U998" s="306"/>
      <c r="V998" s="306"/>
      <c r="W998" s="306"/>
      <c r="X998" s="306"/>
      <c r="Y998" s="306"/>
      <c r="Z998" s="306"/>
      <c r="AA998" s="306"/>
      <c r="AB998" s="306"/>
      <c r="AC998" s="306"/>
      <c r="AD998" s="306"/>
      <c r="AG998" s="154"/>
      <c r="AH998" s="155"/>
      <c r="AI998" s="155"/>
      <c r="AJ998" s="155"/>
      <c r="AK998" s="155"/>
      <c r="AL998" s="155"/>
      <c r="AM998" s="155"/>
      <c r="AN998" s="155"/>
      <c r="AO998" s="155"/>
    </row>
    <row r="999" spans="1:41" ht="15.05" customHeight="1">
      <c r="A999" s="131"/>
      <c r="B999" s="132"/>
      <c r="C999" s="310" t="s">
        <v>497</v>
      </c>
      <c r="D999" s="310"/>
      <c r="E999" s="310"/>
      <c r="F999" s="310"/>
      <c r="G999" s="310"/>
      <c r="H999" s="310"/>
      <c r="I999" s="310"/>
      <c r="J999" s="310"/>
      <c r="K999" s="310"/>
      <c r="L999" s="310"/>
      <c r="M999" s="310"/>
      <c r="N999" s="310"/>
      <c r="O999" s="310"/>
      <c r="P999" s="310"/>
      <c r="Q999" s="310"/>
      <c r="R999" s="310"/>
      <c r="S999" s="310"/>
      <c r="T999" s="310"/>
      <c r="U999" s="310"/>
      <c r="V999" s="310"/>
      <c r="W999" s="310"/>
      <c r="X999" s="310"/>
      <c r="Y999" s="310"/>
      <c r="Z999" s="310"/>
      <c r="AA999" s="310"/>
      <c r="AB999" s="310"/>
      <c r="AC999" s="310"/>
      <c r="AD999" s="310"/>
    </row>
    <row r="1000" spans="1:41" ht="47.95" customHeight="1">
      <c r="A1000" s="131"/>
      <c r="B1000" s="132"/>
      <c r="C1000" s="332" t="s">
        <v>461</v>
      </c>
      <c r="D1000" s="332"/>
      <c r="E1000" s="332"/>
      <c r="F1000" s="332"/>
      <c r="G1000" s="332"/>
      <c r="H1000" s="332"/>
      <c r="I1000" s="332"/>
      <c r="J1000" s="332"/>
      <c r="K1000" s="332"/>
      <c r="L1000" s="332"/>
      <c r="M1000" s="332"/>
      <c r="N1000" s="332"/>
      <c r="O1000" s="332"/>
      <c r="P1000" s="332"/>
      <c r="Q1000" s="332"/>
      <c r="R1000" s="332"/>
      <c r="S1000" s="332"/>
      <c r="T1000" s="332"/>
      <c r="U1000" s="332"/>
      <c r="V1000" s="332"/>
      <c r="W1000" s="332"/>
      <c r="X1000" s="332"/>
      <c r="Y1000" s="332"/>
      <c r="Z1000" s="332"/>
      <c r="AA1000" s="332"/>
      <c r="AB1000" s="332"/>
      <c r="AC1000" s="332"/>
      <c r="AD1000" s="332"/>
    </row>
    <row r="1001" spans="1:41" ht="36" customHeight="1">
      <c r="A1001" s="131"/>
      <c r="B1001" s="132"/>
      <c r="C1001" s="306" t="s">
        <v>501</v>
      </c>
      <c r="D1001" s="306"/>
      <c r="E1001" s="306"/>
      <c r="F1001" s="306"/>
      <c r="G1001" s="306"/>
      <c r="H1001" s="306"/>
      <c r="I1001" s="306"/>
      <c r="J1001" s="306"/>
      <c r="K1001" s="306"/>
      <c r="L1001" s="306"/>
      <c r="M1001" s="306"/>
      <c r="N1001" s="306"/>
      <c r="O1001" s="306"/>
      <c r="P1001" s="306"/>
      <c r="Q1001" s="306"/>
      <c r="R1001" s="306"/>
      <c r="S1001" s="306"/>
      <c r="T1001" s="306"/>
      <c r="U1001" s="306"/>
      <c r="V1001" s="306"/>
      <c r="W1001" s="306"/>
      <c r="X1001" s="306"/>
      <c r="Y1001" s="306"/>
      <c r="Z1001" s="306"/>
      <c r="AA1001" s="306"/>
      <c r="AB1001" s="306"/>
      <c r="AC1001" s="306"/>
      <c r="AD1001" s="306"/>
      <c r="AG1001" s="152"/>
      <c r="AH1001" s="153"/>
      <c r="AI1001" s="153"/>
      <c r="AJ1001" s="153"/>
      <c r="AK1001" s="153"/>
      <c r="AL1001" s="153"/>
      <c r="AM1001" s="153"/>
      <c r="AN1001" s="153"/>
      <c r="AO1001" s="153"/>
    </row>
    <row r="1002" spans="1:41" ht="36" customHeight="1">
      <c r="A1002" s="131"/>
      <c r="B1002" s="132"/>
      <c r="C1002" s="296" t="s">
        <v>465</v>
      </c>
      <c r="D1002" s="296"/>
      <c r="E1002" s="296"/>
      <c r="F1002" s="296"/>
      <c r="G1002" s="296"/>
      <c r="H1002" s="296"/>
      <c r="I1002" s="296"/>
      <c r="J1002" s="296"/>
      <c r="K1002" s="296"/>
      <c r="L1002" s="296"/>
      <c r="M1002" s="296"/>
      <c r="N1002" s="296"/>
      <c r="O1002" s="296"/>
      <c r="P1002" s="296"/>
      <c r="Q1002" s="296"/>
      <c r="R1002" s="296"/>
      <c r="S1002" s="296"/>
      <c r="T1002" s="296"/>
      <c r="U1002" s="296"/>
      <c r="V1002" s="296"/>
      <c r="W1002" s="296"/>
      <c r="X1002" s="296"/>
      <c r="Y1002" s="296"/>
      <c r="Z1002" s="296"/>
      <c r="AA1002" s="296"/>
      <c r="AB1002" s="296"/>
      <c r="AC1002" s="296"/>
      <c r="AD1002" s="296"/>
    </row>
    <row r="1003" spans="1:41" ht="24.05" customHeight="1">
      <c r="A1003" s="131"/>
      <c r="B1003" s="132"/>
      <c r="C1003" s="296" t="s">
        <v>466</v>
      </c>
      <c r="D1003" s="296"/>
      <c r="E1003" s="296"/>
      <c r="F1003" s="296"/>
      <c r="G1003" s="296"/>
      <c r="H1003" s="296"/>
      <c r="I1003" s="296"/>
      <c r="J1003" s="296"/>
      <c r="K1003" s="296"/>
      <c r="L1003" s="296"/>
      <c r="M1003" s="296"/>
      <c r="N1003" s="296"/>
      <c r="O1003" s="296"/>
      <c r="P1003" s="296"/>
      <c r="Q1003" s="296"/>
      <c r="R1003" s="296"/>
      <c r="S1003" s="296"/>
      <c r="T1003" s="296"/>
      <c r="U1003" s="296"/>
      <c r="V1003" s="296"/>
      <c r="W1003" s="296"/>
      <c r="X1003" s="296"/>
      <c r="Y1003" s="296"/>
      <c r="Z1003" s="296"/>
      <c r="AA1003" s="296"/>
      <c r="AB1003" s="296"/>
      <c r="AC1003" s="296"/>
      <c r="AD1003" s="296"/>
    </row>
    <row r="1004" spans="1:41" ht="24.05" customHeight="1">
      <c r="A1004" s="131"/>
      <c r="B1004" s="132"/>
      <c r="C1004" s="296" t="s">
        <v>467</v>
      </c>
      <c r="D1004" s="296"/>
      <c r="E1004" s="296"/>
      <c r="F1004" s="296"/>
      <c r="G1004" s="296"/>
      <c r="H1004" s="296"/>
      <c r="I1004" s="296"/>
      <c r="J1004" s="296"/>
      <c r="K1004" s="296"/>
      <c r="L1004" s="296"/>
      <c r="M1004" s="296"/>
      <c r="N1004" s="296"/>
      <c r="O1004" s="296"/>
      <c r="P1004" s="296"/>
      <c r="Q1004" s="296"/>
      <c r="R1004" s="296"/>
      <c r="S1004" s="296"/>
      <c r="T1004" s="296"/>
      <c r="U1004" s="296"/>
      <c r="V1004" s="296"/>
      <c r="W1004" s="296"/>
      <c r="X1004" s="296"/>
      <c r="Y1004" s="296"/>
      <c r="Z1004" s="296"/>
      <c r="AA1004" s="296"/>
      <c r="AB1004" s="296"/>
      <c r="AC1004" s="296"/>
      <c r="AD1004" s="296"/>
    </row>
    <row r="1005" spans="1:41" ht="36" customHeight="1">
      <c r="A1005" s="131"/>
      <c r="B1005" s="132"/>
      <c r="C1005" s="296" t="s">
        <v>7885</v>
      </c>
      <c r="D1005" s="296"/>
      <c r="E1005" s="296"/>
      <c r="F1005" s="296"/>
      <c r="G1005" s="296"/>
      <c r="H1005" s="296"/>
      <c r="I1005" s="296"/>
      <c r="J1005" s="296"/>
      <c r="K1005" s="296"/>
      <c r="L1005" s="296"/>
      <c r="M1005" s="296"/>
      <c r="N1005" s="296"/>
      <c r="O1005" s="296"/>
      <c r="P1005" s="296"/>
      <c r="Q1005" s="296"/>
      <c r="R1005" s="296"/>
      <c r="S1005" s="296"/>
      <c r="T1005" s="296"/>
      <c r="U1005" s="296"/>
      <c r="V1005" s="296"/>
      <c r="W1005" s="296"/>
      <c r="X1005" s="296"/>
      <c r="Y1005" s="296"/>
      <c r="Z1005" s="296"/>
      <c r="AA1005" s="296"/>
      <c r="AB1005" s="296"/>
      <c r="AC1005" s="296"/>
      <c r="AD1005" s="296"/>
    </row>
    <row r="1006" spans="1:41" ht="15.05" customHeight="1">
      <c r="A1006" s="131"/>
      <c r="B1006" s="132"/>
      <c r="C1006" s="296" t="s">
        <v>468</v>
      </c>
      <c r="D1006" s="296"/>
      <c r="E1006" s="296"/>
      <c r="F1006" s="296"/>
      <c r="G1006" s="296"/>
      <c r="H1006" s="296"/>
      <c r="I1006" s="296"/>
      <c r="J1006" s="296"/>
      <c r="K1006" s="296"/>
      <c r="L1006" s="296"/>
      <c r="M1006" s="296"/>
      <c r="N1006" s="296"/>
      <c r="O1006" s="296"/>
      <c r="P1006" s="296"/>
      <c r="Q1006" s="296"/>
      <c r="R1006" s="296"/>
      <c r="S1006" s="296"/>
      <c r="T1006" s="296"/>
      <c r="U1006" s="296"/>
      <c r="V1006" s="296"/>
      <c r="W1006" s="296"/>
      <c r="X1006" s="296"/>
      <c r="Y1006" s="296"/>
      <c r="Z1006" s="296"/>
      <c r="AA1006" s="296"/>
      <c r="AB1006" s="296"/>
      <c r="AC1006" s="296"/>
      <c r="AD1006" s="296"/>
    </row>
    <row r="1007" spans="1:41" ht="15.05" customHeight="1"/>
    <row r="1008" spans="1:41" ht="15.05" customHeight="1">
      <c r="C1008" s="333" t="s">
        <v>58</v>
      </c>
      <c r="D1008" s="334"/>
      <c r="E1008" s="334"/>
      <c r="F1008" s="334"/>
      <c r="G1008" s="334"/>
      <c r="H1008" s="334"/>
      <c r="I1008" s="334"/>
      <c r="J1008" s="335"/>
      <c r="K1008" s="409" t="s">
        <v>424</v>
      </c>
      <c r="L1008" s="410"/>
      <c r="M1008" s="415" t="s">
        <v>425</v>
      </c>
      <c r="N1008" s="416"/>
      <c r="O1008" s="416"/>
      <c r="P1008" s="416"/>
      <c r="Q1008" s="416"/>
      <c r="R1008" s="416"/>
      <c r="S1008" s="416"/>
      <c r="T1008" s="416"/>
      <c r="U1008" s="416"/>
      <c r="V1008" s="416"/>
      <c r="W1008" s="416"/>
      <c r="X1008" s="416"/>
      <c r="Y1008" s="416"/>
      <c r="Z1008" s="416"/>
      <c r="AA1008" s="416"/>
      <c r="AB1008" s="416"/>
      <c r="AC1008" s="416"/>
      <c r="AD1008" s="417"/>
      <c r="AG1008" s="94" t="s">
        <v>574</v>
      </c>
      <c r="AH1008" s="95" t="s">
        <v>576</v>
      </c>
      <c r="AI1008" s="102"/>
      <c r="AJ1008" s="102"/>
    </row>
    <row r="1009" spans="1:41" ht="24.05" customHeight="1">
      <c r="C1009" s="393"/>
      <c r="D1009" s="394"/>
      <c r="E1009" s="394"/>
      <c r="F1009" s="394"/>
      <c r="G1009" s="394"/>
      <c r="H1009" s="394"/>
      <c r="I1009" s="394"/>
      <c r="J1009" s="395"/>
      <c r="K1009" s="411"/>
      <c r="L1009" s="412"/>
      <c r="M1009" s="380" t="s">
        <v>420</v>
      </c>
      <c r="N1009" s="380"/>
      <c r="O1009" s="380" t="s">
        <v>421</v>
      </c>
      <c r="P1009" s="380"/>
      <c r="Q1009" s="380" t="s">
        <v>422</v>
      </c>
      <c r="R1009" s="380"/>
      <c r="S1009" s="380" t="s">
        <v>423</v>
      </c>
      <c r="T1009" s="380"/>
      <c r="U1009" s="390" t="s">
        <v>464</v>
      </c>
      <c r="V1009" s="387"/>
      <c r="W1009" s="224" t="s">
        <v>417</v>
      </c>
      <c r="X1009" s="225"/>
      <c r="Y1009" s="225"/>
      <c r="Z1009" s="226"/>
      <c r="AA1009" s="386" t="s">
        <v>462</v>
      </c>
      <c r="AB1009" s="387"/>
      <c r="AC1009" s="386" t="s">
        <v>463</v>
      </c>
      <c r="AD1009" s="387"/>
      <c r="AG1009" s="110">
        <v>18</v>
      </c>
      <c r="AH1009" s="110">
        <v>9</v>
      </c>
      <c r="AI1009" s="102"/>
      <c r="AJ1009" s="102"/>
    </row>
    <row r="1010" spans="1:41" ht="100.15" customHeight="1">
      <c r="C1010" s="336"/>
      <c r="D1010" s="337"/>
      <c r="E1010" s="337"/>
      <c r="F1010" s="337"/>
      <c r="G1010" s="337"/>
      <c r="H1010" s="337"/>
      <c r="I1010" s="337"/>
      <c r="J1010" s="338"/>
      <c r="K1010" s="413"/>
      <c r="L1010" s="414"/>
      <c r="M1010" s="380"/>
      <c r="N1010" s="380"/>
      <c r="O1010" s="380"/>
      <c r="P1010" s="380"/>
      <c r="Q1010" s="380"/>
      <c r="R1010" s="380"/>
      <c r="S1010" s="380"/>
      <c r="T1010" s="380"/>
      <c r="U1010" s="391"/>
      <c r="V1010" s="392"/>
      <c r="W1010" s="380" t="s">
        <v>418</v>
      </c>
      <c r="X1010" s="380"/>
      <c r="Y1010" s="380" t="s">
        <v>419</v>
      </c>
      <c r="Z1010" s="380"/>
      <c r="AA1010" s="388"/>
      <c r="AB1010" s="389"/>
      <c r="AC1010" s="388"/>
      <c r="AD1010" s="389"/>
      <c r="AG1010" s="93" t="s">
        <v>573</v>
      </c>
      <c r="AH1010" s="136" t="s">
        <v>578</v>
      </c>
      <c r="AI1010" s="101" t="s">
        <v>586</v>
      </c>
      <c r="AJ1010" s="101" t="s">
        <v>587</v>
      </c>
      <c r="AK1010" s="136" t="s">
        <v>588</v>
      </c>
      <c r="AL1010" s="136" t="s">
        <v>589</v>
      </c>
      <c r="AM1010" s="136" t="s">
        <v>590</v>
      </c>
      <c r="AN1010" s="136" t="s">
        <v>591</v>
      </c>
      <c r="AO1010" s="110" t="s">
        <v>575</v>
      </c>
    </row>
    <row r="1011" spans="1:41">
      <c r="A1011" s="12"/>
      <c r="B1011" s="12"/>
      <c r="C1011" s="121" t="s">
        <v>60</v>
      </c>
      <c r="D1011" s="294" t="str">
        <f>IF(D33="", "", D33)</f>
        <v/>
      </c>
      <c r="E1011" s="294"/>
      <c r="F1011" s="294"/>
      <c r="G1011" s="294"/>
      <c r="H1011" s="294"/>
      <c r="I1011" s="294"/>
      <c r="J1011" s="294"/>
      <c r="K1011" s="304"/>
      <c r="L1011" s="304"/>
      <c r="M1011" s="304"/>
      <c r="N1011" s="304"/>
      <c r="O1011" s="304"/>
      <c r="P1011" s="304"/>
      <c r="Q1011" s="304"/>
      <c r="R1011" s="304"/>
      <c r="S1011" s="304"/>
      <c r="T1011" s="304"/>
      <c r="U1011" s="396"/>
      <c r="V1011" s="396"/>
      <c r="W1011" s="304"/>
      <c r="X1011" s="304"/>
      <c r="Y1011" s="304"/>
      <c r="Z1011" s="304"/>
      <c r="AA1011" s="304"/>
      <c r="AB1011" s="304"/>
      <c r="AC1011" s="304"/>
      <c r="AD1011" s="304"/>
      <c r="AG1011" s="110">
        <f>COUNTBLANK(M1011:AD1011)</f>
        <v>18</v>
      </c>
      <c r="AH1011" s="110">
        <f>IF(AND(OR(K1011=2, K1011=9), AG1011&lt;$AG$1009), 1, 0)</f>
        <v>0</v>
      </c>
      <c r="AI1011" s="100">
        <f>IF(OR(U1011="NS", U1011="NA"), 0, LEN(U1011)-LEN(INT(U1011))-1)</f>
        <v>-2</v>
      </c>
      <c r="AJ1011" s="100">
        <f>IF(AI1011&lt;3, 0, 1)</f>
        <v>0</v>
      </c>
      <c r="AK1011" s="110">
        <f>IF(
OR(
AND(W1011=1, Y1011&lt;&gt;8),
AND(W1011&lt;&gt;1, Y1011=8)
), 1, 0
)</f>
        <v>0</v>
      </c>
      <c r="AL1011" s="110">
        <f>IF(AND(OR(W1011=2, W1011=3, W1011=4), Y1011=4), 1, 0)</f>
        <v>0</v>
      </c>
      <c r="AM1011" s="110">
        <f>IF(COUNT(Q1011,AA1011)&lt;2, 0, IF((Q1011-AA1011)&lt;17, 1, 0))</f>
        <v>0</v>
      </c>
      <c r="AN1011" s="110">
        <f>IF(AND(COUNT(AA1011,AC1011)=2, AA1011&lt;AC1011), 1, 0)</f>
        <v>0</v>
      </c>
      <c r="AO1011" s="87">
        <f>IF(
OR(
AND(D1011="", OR(K1011&lt;&gt;"", AG1011&lt;$AG$1009)),
AND(D1011&lt;&gt;"", OR(K1011="", AND(K1011=1, AG1011&gt;$AH$1009))),
), 1, 0
)</f>
        <v>0</v>
      </c>
    </row>
    <row r="1012" spans="1:41">
      <c r="C1012" s="121" t="s">
        <v>61</v>
      </c>
      <c r="D1012" s="294" t="str">
        <f t="shared" ref="D1012:D1075" si="142">IF(D34="", "", D34)</f>
        <v/>
      </c>
      <c r="E1012" s="294"/>
      <c r="F1012" s="294"/>
      <c r="G1012" s="294"/>
      <c r="H1012" s="294"/>
      <c r="I1012" s="294"/>
      <c r="J1012" s="294"/>
      <c r="K1012" s="304"/>
      <c r="L1012" s="304"/>
      <c r="M1012" s="304"/>
      <c r="N1012" s="304"/>
      <c r="O1012" s="304"/>
      <c r="P1012" s="304"/>
      <c r="Q1012" s="304"/>
      <c r="R1012" s="304"/>
      <c r="S1012" s="304"/>
      <c r="T1012" s="304"/>
      <c r="U1012" s="396"/>
      <c r="V1012" s="396"/>
      <c r="W1012" s="304"/>
      <c r="X1012" s="304"/>
      <c r="Y1012" s="304"/>
      <c r="Z1012" s="304"/>
      <c r="AA1012" s="304"/>
      <c r="AB1012" s="304"/>
      <c r="AC1012" s="304"/>
      <c r="AD1012" s="304"/>
      <c r="AG1012" s="110">
        <f t="shared" ref="AG1012:AG1075" si="143">COUNTBLANK(M1012:AD1012)</f>
        <v>18</v>
      </c>
      <c r="AH1012" s="110">
        <f t="shared" ref="AH1012:AH1075" si="144">IF(AND(OR(K1012=2, K1012=9), AG1012&lt;$AG$1009), 1, 0)</f>
        <v>0</v>
      </c>
      <c r="AI1012" s="100">
        <f t="shared" ref="AI1012:AI1075" si="145">IF(OR(U1012="NS", U1012="NA"), 0, LEN(U1012)-LEN(INT(U1012))-1)</f>
        <v>-2</v>
      </c>
      <c r="AJ1012" s="100">
        <f t="shared" ref="AJ1012:AJ1075" si="146">IF(AI1012&lt;3, 0, 1)</f>
        <v>0</v>
      </c>
      <c r="AK1012" s="110">
        <f t="shared" ref="AK1012:AK1075" si="147">IF(
OR(
AND(W1012=1, Y1012&lt;&gt;8),
AND(W1012&lt;&gt;1, Y1012=8)
), 1, 0
)</f>
        <v>0</v>
      </c>
      <c r="AL1012" s="110">
        <f t="shared" ref="AL1012:AL1075" si="148">IF(AND(OR(W1012=2, W1012=3, W1012=4), Y1012=4), 1, 0)</f>
        <v>0</v>
      </c>
      <c r="AM1012" s="110">
        <f t="shared" ref="AM1012:AM1075" si="149">IF(COUNT(Q1012,AA1012)&lt;2, 0, IF((Q1012-AA1012)&lt;17, 1, 0))</f>
        <v>0</v>
      </c>
      <c r="AN1012" s="110">
        <f t="shared" ref="AN1012:AN1075" si="150">IF(AND(COUNT(AA1012,AC1012)=2, AA1012&lt;AC1012), 1, 0)</f>
        <v>0</v>
      </c>
      <c r="AO1012" s="87">
        <f t="shared" ref="AO1012:AO1075" si="151">IF(
OR(
AND(D1012="", OR(K1012&lt;&gt;"", AG1012&lt;$AG$1009)),
AND(D1012&lt;&gt;"", OR(K1012="", AND(K1012=1, AG1012&gt;$AH$1009))),
), 1, 0
)</f>
        <v>0</v>
      </c>
    </row>
    <row r="1013" spans="1:41">
      <c r="C1013" s="121" t="s">
        <v>62</v>
      </c>
      <c r="D1013" s="294" t="str">
        <f t="shared" si="142"/>
        <v/>
      </c>
      <c r="E1013" s="294"/>
      <c r="F1013" s="294"/>
      <c r="G1013" s="294"/>
      <c r="H1013" s="294"/>
      <c r="I1013" s="294"/>
      <c r="J1013" s="294"/>
      <c r="K1013" s="304"/>
      <c r="L1013" s="304"/>
      <c r="M1013" s="304"/>
      <c r="N1013" s="304"/>
      <c r="O1013" s="304"/>
      <c r="P1013" s="304"/>
      <c r="Q1013" s="304"/>
      <c r="R1013" s="304"/>
      <c r="S1013" s="304"/>
      <c r="T1013" s="304"/>
      <c r="U1013" s="396"/>
      <c r="V1013" s="396"/>
      <c r="W1013" s="304"/>
      <c r="X1013" s="304"/>
      <c r="Y1013" s="304"/>
      <c r="Z1013" s="304"/>
      <c r="AA1013" s="304"/>
      <c r="AB1013" s="304"/>
      <c r="AC1013" s="304"/>
      <c r="AD1013" s="304"/>
      <c r="AG1013" s="110">
        <f t="shared" si="143"/>
        <v>18</v>
      </c>
      <c r="AH1013" s="110">
        <f t="shared" si="144"/>
        <v>0</v>
      </c>
      <c r="AI1013" s="100">
        <f t="shared" si="145"/>
        <v>-2</v>
      </c>
      <c r="AJ1013" s="100">
        <f t="shared" si="146"/>
        <v>0</v>
      </c>
      <c r="AK1013" s="110">
        <f t="shared" si="147"/>
        <v>0</v>
      </c>
      <c r="AL1013" s="110">
        <f t="shared" si="148"/>
        <v>0</v>
      </c>
      <c r="AM1013" s="110">
        <f t="shared" si="149"/>
        <v>0</v>
      </c>
      <c r="AN1013" s="110">
        <f t="shared" si="150"/>
        <v>0</v>
      </c>
      <c r="AO1013" s="87">
        <f t="shared" si="151"/>
        <v>0</v>
      </c>
    </row>
    <row r="1014" spans="1:41">
      <c r="C1014" s="121" t="s">
        <v>63</v>
      </c>
      <c r="D1014" s="294" t="str">
        <f t="shared" si="142"/>
        <v/>
      </c>
      <c r="E1014" s="294"/>
      <c r="F1014" s="294"/>
      <c r="G1014" s="294"/>
      <c r="H1014" s="294"/>
      <c r="I1014" s="294"/>
      <c r="J1014" s="294"/>
      <c r="K1014" s="304"/>
      <c r="L1014" s="304"/>
      <c r="M1014" s="304"/>
      <c r="N1014" s="304"/>
      <c r="O1014" s="304"/>
      <c r="P1014" s="304"/>
      <c r="Q1014" s="304"/>
      <c r="R1014" s="304"/>
      <c r="S1014" s="304"/>
      <c r="T1014" s="304"/>
      <c r="U1014" s="396"/>
      <c r="V1014" s="396"/>
      <c r="W1014" s="304"/>
      <c r="X1014" s="304"/>
      <c r="Y1014" s="304"/>
      <c r="Z1014" s="304"/>
      <c r="AA1014" s="304"/>
      <c r="AB1014" s="304"/>
      <c r="AC1014" s="304"/>
      <c r="AD1014" s="304"/>
      <c r="AG1014" s="110">
        <f t="shared" si="143"/>
        <v>18</v>
      </c>
      <c r="AH1014" s="110">
        <f t="shared" si="144"/>
        <v>0</v>
      </c>
      <c r="AI1014" s="100">
        <f t="shared" si="145"/>
        <v>-2</v>
      </c>
      <c r="AJ1014" s="100">
        <f t="shared" si="146"/>
        <v>0</v>
      </c>
      <c r="AK1014" s="110">
        <f t="shared" si="147"/>
        <v>0</v>
      </c>
      <c r="AL1014" s="110">
        <f t="shared" si="148"/>
        <v>0</v>
      </c>
      <c r="AM1014" s="110">
        <f t="shared" si="149"/>
        <v>0</v>
      </c>
      <c r="AN1014" s="110">
        <f t="shared" si="150"/>
        <v>0</v>
      </c>
      <c r="AO1014" s="87">
        <f t="shared" si="151"/>
        <v>0</v>
      </c>
    </row>
    <row r="1015" spans="1:41" ht="15.05" customHeight="1">
      <c r="C1015" s="121" t="s">
        <v>64</v>
      </c>
      <c r="D1015" s="294" t="str">
        <f t="shared" si="142"/>
        <v/>
      </c>
      <c r="E1015" s="294"/>
      <c r="F1015" s="294"/>
      <c r="G1015" s="294"/>
      <c r="H1015" s="294"/>
      <c r="I1015" s="294"/>
      <c r="J1015" s="294"/>
      <c r="K1015" s="304"/>
      <c r="L1015" s="304"/>
      <c r="M1015" s="304"/>
      <c r="N1015" s="304"/>
      <c r="O1015" s="304"/>
      <c r="P1015" s="304"/>
      <c r="Q1015" s="304"/>
      <c r="R1015" s="304"/>
      <c r="S1015" s="304"/>
      <c r="T1015" s="304"/>
      <c r="U1015" s="396"/>
      <c r="V1015" s="396"/>
      <c r="W1015" s="304"/>
      <c r="X1015" s="304"/>
      <c r="Y1015" s="304"/>
      <c r="Z1015" s="304"/>
      <c r="AA1015" s="304"/>
      <c r="AB1015" s="304"/>
      <c r="AC1015" s="304"/>
      <c r="AD1015" s="304"/>
      <c r="AG1015" s="110">
        <f t="shared" si="143"/>
        <v>18</v>
      </c>
      <c r="AH1015" s="110">
        <f t="shared" si="144"/>
        <v>0</v>
      </c>
      <c r="AI1015" s="100">
        <f t="shared" si="145"/>
        <v>-2</v>
      </c>
      <c r="AJ1015" s="100">
        <f t="shared" si="146"/>
        <v>0</v>
      </c>
      <c r="AK1015" s="110">
        <f t="shared" si="147"/>
        <v>0</v>
      </c>
      <c r="AL1015" s="110">
        <f t="shared" si="148"/>
        <v>0</v>
      </c>
      <c r="AM1015" s="110">
        <f t="shared" si="149"/>
        <v>0</v>
      </c>
      <c r="AN1015" s="110">
        <f t="shared" si="150"/>
        <v>0</v>
      </c>
      <c r="AO1015" s="87">
        <f t="shared" si="151"/>
        <v>0</v>
      </c>
    </row>
    <row r="1016" spans="1:41" ht="15.05" customHeight="1">
      <c r="C1016" s="121" t="s">
        <v>65</v>
      </c>
      <c r="D1016" s="294" t="str">
        <f t="shared" si="142"/>
        <v/>
      </c>
      <c r="E1016" s="294"/>
      <c r="F1016" s="294"/>
      <c r="G1016" s="294"/>
      <c r="H1016" s="294"/>
      <c r="I1016" s="294"/>
      <c r="J1016" s="294"/>
      <c r="K1016" s="304"/>
      <c r="L1016" s="304"/>
      <c r="M1016" s="304"/>
      <c r="N1016" s="304"/>
      <c r="O1016" s="304"/>
      <c r="P1016" s="304"/>
      <c r="Q1016" s="304"/>
      <c r="R1016" s="304"/>
      <c r="S1016" s="304"/>
      <c r="T1016" s="304"/>
      <c r="U1016" s="396"/>
      <c r="V1016" s="396"/>
      <c r="W1016" s="304"/>
      <c r="X1016" s="304"/>
      <c r="Y1016" s="304"/>
      <c r="Z1016" s="304"/>
      <c r="AA1016" s="304"/>
      <c r="AB1016" s="304"/>
      <c r="AC1016" s="304"/>
      <c r="AD1016" s="304"/>
      <c r="AG1016" s="110">
        <f t="shared" si="143"/>
        <v>18</v>
      </c>
      <c r="AH1016" s="110">
        <f t="shared" si="144"/>
        <v>0</v>
      </c>
      <c r="AI1016" s="100">
        <f t="shared" si="145"/>
        <v>-2</v>
      </c>
      <c r="AJ1016" s="100">
        <f t="shared" si="146"/>
        <v>0</v>
      </c>
      <c r="AK1016" s="110">
        <f t="shared" si="147"/>
        <v>0</v>
      </c>
      <c r="AL1016" s="110">
        <f t="shared" si="148"/>
        <v>0</v>
      </c>
      <c r="AM1016" s="110">
        <f t="shared" si="149"/>
        <v>0</v>
      </c>
      <c r="AN1016" s="110">
        <f t="shared" si="150"/>
        <v>0</v>
      </c>
      <c r="AO1016" s="87">
        <f t="shared" si="151"/>
        <v>0</v>
      </c>
    </row>
    <row r="1017" spans="1:41" ht="15.05" customHeight="1">
      <c r="C1017" s="121" t="s">
        <v>66</v>
      </c>
      <c r="D1017" s="294" t="str">
        <f t="shared" si="142"/>
        <v/>
      </c>
      <c r="E1017" s="294"/>
      <c r="F1017" s="294"/>
      <c r="G1017" s="294"/>
      <c r="H1017" s="294"/>
      <c r="I1017" s="294"/>
      <c r="J1017" s="294"/>
      <c r="K1017" s="304"/>
      <c r="L1017" s="304"/>
      <c r="M1017" s="304"/>
      <c r="N1017" s="304"/>
      <c r="O1017" s="304"/>
      <c r="P1017" s="304"/>
      <c r="Q1017" s="304"/>
      <c r="R1017" s="304"/>
      <c r="S1017" s="304"/>
      <c r="T1017" s="304"/>
      <c r="U1017" s="396"/>
      <c r="V1017" s="396"/>
      <c r="W1017" s="304"/>
      <c r="X1017" s="304"/>
      <c r="Y1017" s="304"/>
      <c r="Z1017" s="304"/>
      <c r="AA1017" s="304"/>
      <c r="AB1017" s="304"/>
      <c r="AC1017" s="304"/>
      <c r="AD1017" s="304"/>
      <c r="AG1017" s="110">
        <f t="shared" si="143"/>
        <v>18</v>
      </c>
      <c r="AH1017" s="110">
        <f t="shared" si="144"/>
        <v>0</v>
      </c>
      <c r="AI1017" s="100">
        <f t="shared" si="145"/>
        <v>-2</v>
      </c>
      <c r="AJ1017" s="100">
        <f t="shared" si="146"/>
        <v>0</v>
      </c>
      <c r="AK1017" s="110">
        <f t="shared" si="147"/>
        <v>0</v>
      </c>
      <c r="AL1017" s="110">
        <f t="shared" si="148"/>
        <v>0</v>
      </c>
      <c r="AM1017" s="110">
        <f t="shared" si="149"/>
        <v>0</v>
      </c>
      <c r="AN1017" s="110">
        <f t="shared" si="150"/>
        <v>0</v>
      </c>
      <c r="AO1017" s="87">
        <f t="shared" si="151"/>
        <v>0</v>
      </c>
    </row>
    <row r="1018" spans="1:41" ht="15.05" customHeight="1">
      <c r="C1018" s="121" t="s">
        <v>67</v>
      </c>
      <c r="D1018" s="294" t="str">
        <f t="shared" si="142"/>
        <v/>
      </c>
      <c r="E1018" s="294"/>
      <c r="F1018" s="294"/>
      <c r="G1018" s="294"/>
      <c r="H1018" s="294"/>
      <c r="I1018" s="294"/>
      <c r="J1018" s="294"/>
      <c r="K1018" s="304"/>
      <c r="L1018" s="304"/>
      <c r="M1018" s="304"/>
      <c r="N1018" s="304"/>
      <c r="O1018" s="304"/>
      <c r="P1018" s="304"/>
      <c r="Q1018" s="304"/>
      <c r="R1018" s="304"/>
      <c r="S1018" s="304"/>
      <c r="T1018" s="304"/>
      <c r="U1018" s="396"/>
      <c r="V1018" s="396"/>
      <c r="W1018" s="304"/>
      <c r="X1018" s="304"/>
      <c r="Y1018" s="304"/>
      <c r="Z1018" s="304"/>
      <c r="AA1018" s="304"/>
      <c r="AB1018" s="304"/>
      <c r="AC1018" s="304"/>
      <c r="AD1018" s="304"/>
      <c r="AG1018" s="110">
        <f t="shared" si="143"/>
        <v>18</v>
      </c>
      <c r="AH1018" s="110">
        <f t="shared" si="144"/>
        <v>0</v>
      </c>
      <c r="AI1018" s="100">
        <f t="shared" si="145"/>
        <v>-2</v>
      </c>
      <c r="AJ1018" s="100">
        <f t="shared" si="146"/>
        <v>0</v>
      </c>
      <c r="AK1018" s="110">
        <f t="shared" si="147"/>
        <v>0</v>
      </c>
      <c r="AL1018" s="110">
        <f t="shared" si="148"/>
        <v>0</v>
      </c>
      <c r="AM1018" s="110">
        <f t="shared" si="149"/>
        <v>0</v>
      </c>
      <c r="AN1018" s="110">
        <f t="shared" si="150"/>
        <v>0</v>
      </c>
      <c r="AO1018" s="87">
        <f t="shared" si="151"/>
        <v>0</v>
      </c>
    </row>
    <row r="1019" spans="1:41" ht="15.05" customHeight="1">
      <c r="C1019" s="121" t="s">
        <v>68</v>
      </c>
      <c r="D1019" s="294" t="str">
        <f t="shared" si="142"/>
        <v/>
      </c>
      <c r="E1019" s="294"/>
      <c r="F1019" s="294"/>
      <c r="G1019" s="294"/>
      <c r="H1019" s="294"/>
      <c r="I1019" s="294"/>
      <c r="J1019" s="294"/>
      <c r="K1019" s="304"/>
      <c r="L1019" s="304"/>
      <c r="M1019" s="304"/>
      <c r="N1019" s="304"/>
      <c r="O1019" s="304"/>
      <c r="P1019" s="304"/>
      <c r="Q1019" s="304"/>
      <c r="R1019" s="304"/>
      <c r="S1019" s="304"/>
      <c r="T1019" s="304"/>
      <c r="U1019" s="396"/>
      <c r="V1019" s="396"/>
      <c r="W1019" s="304"/>
      <c r="X1019" s="304"/>
      <c r="Y1019" s="304"/>
      <c r="Z1019" s="304"/>
      <c r="AA1019" s="304"/>
      <c r="AB1019" s="304"/>
      <c r="AC1019" s="304"/>
      <c r="AD1019" s="304"/>
      <c r="AG1019" s="110">
        <f t="shared" si="143"/>
        <v>18</v>
      </c>
      <c r="AH1019" s="110">
        <f t="shared" si="144"/>
        <v>0</v>
      </c>
      <c r="AI1019" s="100">
        <f t="shared" si="145"/>
        <v>-2</v>
      </c>
      <c r="AJ1019" s="100">
        <f t="shared" si="146"/>
        <v>0</v>
      </c>
      <c r="AK1019" s="110">
        <f t="shared" si="147"/>
        <v>0</v>
      </c>
      <c r="AL1019" s="110">
        <f t="shared" si="148"/>
        <v>0</v>
      </c>
      <c r="AM1019" s="110">
        <f t="shared" si="149"/>
        <v>0</v>
      </c>
      <c r="AN1019" s="110">
        <f t="shared" si="150"/>
        <v>0</v>
      </c>
      <c r="AO1019" s="87">
        <f t="shared" si="151"/>
        <v>0</v>
      </c>
    </row>
    <row r="1020" spans="1:41" ht="15.05" customHeight="1">
      <c r="C1020" s="121" t="s">
        <v>69</v>
      </c>
      <c r="D1020" s="294" t="str">
        <f t="shared" si="142"/>
        <v/>
      </c>
      <c r="E1020" s="294"/>
      <c r="F1020" s="294"/>
      <c r="G1020" s="294"/>
      <c r="H1020" s="294"/>
      <c r="I1020" s="294"/>
      <c r="J1020" s="294"/>
      <c r="K1020" s="304"/>
      <c r="L1020" s="304"/>
      <c r="M1020" s="304"/>
      <c r="N1020" s="304"/>
      <c r="O1020" s="304"/>
      <c r="P1020" s="304"/>
      <c r="Q1020" s="304"/>
      <c r="R1020" s="304"/>
      <c r="S1020" s="304"/>
      <c r="T1020" s="304"/>
      <c r="U1020" s="396"/>
      <c r="V1020" s="396"/>
      <c r="W1020" s="304"/>
      <c r="X1020" s="304"/>
      <c r="Y1020" s="304"/>
      <c r="Z1020" s="304"/>
      <c r="AA1020" s="304"/>
      <c r="AB1020" s="304"/>
      <c r="AC1020" s="304"/>
      <c r="AD1020" s="304"/>
      <c r="AG1020" s="110">
        <f t="shared" si="143"/>
        <v>18</v>
      </c>
      <c r="AH1020" s="110">
        <f t="shared" si="144"/>
        <v>0</v>
      </c>
      <c r="AI1020" s="100">
        <f t="shared" si="145"/>
        <v>-2</v>
      </c>
      <c r="AJ1020" s="100">
        <f t="shared" si="146"/>
        <v>0</v>
      </c>
      <c r="AK1020" s="110">
        <f t="shared" si="147"/>
        <v>0</v>
      </c>
      <c r="AL1020" s="110">
        <f t="shared" si="148"/>
        <v>0</v>
      </c>
      <c r="AM1020" s="110">
        <f t="shared" si="149"/>
        <v>0</v>
      </c>
      <c r="AN1020" s="110">
        <f t="shared" si="150"/>
        <v>0</v>
      </c>
      <c r="AO1020" s="87">
        <f t="shared" si="151"/>
        <v>0</v>
      </c>
    </row>
    <row r="1021" spans="1:41" ht="15.05" customHeight="1">
      <c r="C1021" s="121" t="s">
        <v>70</v>
      </c>
      <c r="D1021" s="294" t="str">
        <f t="shared" si="142"/>
        <v/>
      </c>
      <c r="E1021" s="294"/>
      <c r="F1021" s="294"/>
      <c r="G1021" s="294"/>
      <c r="H1021" s="294"/>
      <c r="I1021" s="294"/>
      <c r="J1021" s="294"/>
      <c r="K1021" s="304"/>
      <c r="L1021" s="304"/>
      <c r="M1021" s="304"/>
      <c r="N1021" s="304"/>
      <c r="O1021" s="304"/>
      <c r="P1021" s="304"/>
      <c r="Q1021" s="304"/>
      <c r="R1021" s="304"/>
      <c r="S1021" s="304"/>
      <c r="T1021" s="304"/>
      <c r="U1021" s="396"/>
      <c r="V1021" s="396"/>
      <c r="W1021" s="304"/>
      <c r="X1021" s="304"/>
      <c r="Y1021" s="304"/>
      <c r="Z1021" s="304"/>
      <c r="AA1021" s="304"/>
      <c r="AB1021" s="304"/>
      <c r="AC1021" s="304"/>
      <c r="AD1021" s="304"/>
      <c r="AG1021" s="110">
        <f t="shared" si="143"/>
        <v>18</v>
      </c>
      <c r="AH1021" s="110">
        <f t="shared" si="144"/>
        <v>0</v>
      </c>
      <c r="AI1021" s="100">
        <f t="shared" si="145"/>
        <v>-2</v>
      </c>
      <c r="AJ1021" s="100">
        <f t="shared" si="146"/>
        <v>0</v>
      </c>
      <c r="AK1021" s="110">
        <f t="shared" si="147"/>
        <v>0</v>
      </c>
      <c r="AL1021" s="110">
        <f t="shared" si="148"/>
        <v>0</v>
      </c>
      <c r="AM1021" s="110">
        <f t="shared" si="149"/>
        <v>0</v>
      </c>
      <c r="AN1021" s="110">
        <f t="shared" si="150"/>
        <v>0</v>
      </c>
      <c r="AO1021" s="87">
        <f t="shared" si="151"/>
        <v>0</v>
      </c>
    </row>
    <row r="1022" spans="1:41" ht="15.05" customHeight="1">
      <c r="C1022" s="121" t="s">
        <v>71</v>
      </c>
      <c r="D1022" s="294" t="str">
        <f t="shared" si="142"/>
        <v/>
      </c>
      <c r="E1022" s="294"/>
      <c r="F1022" s="294"/>
      <c r="G1022" s="294"/>
      <c r="H1022" s="294"/>
      <c r="I1022" s="294"/>
      <c r="J1022" s="294"/>
      <c r="K1022" s="304"/>
      <c r="L1022" s="304"/>
      <c r="M1022" s="304"/>
      <c r="N1022" s="304"/>
      <c r="O1022" s="304"/>
      <c r="P1022" s="304"/>
      <c r="Q1022" s="304"/>
      <c r="R1022" s="304"/>
      <c r="S1022" s="304"/>
      <c r="T1022" s="304"/>
      <c r="U1022" s="396"/>
      <c r="V1022" s="396"/>
      <c r="W1022" s="304"/>
      <c r="X1022" s="304"/>
      <c r="Y1022" s="304"/>
      <c r="Z1022" s="304"/>
      <c r="AA1022" s="304"/>
      <c r="AB1022" s="304"/>
      <c r="AC1022" s="304"/>
      <c r="AD1022" s="304"/>
      <c r="AG1022" s="110">
        <f t="shared" si="143"/>
        <v>18</v>
      </c>
      <c r="AH1022" s="110">
        <f t="shared" si="144"/>
        <v>0</v>
      </c>
      <c r="AI1022" s="100">
        <f t="shared" si="145"/>
        <v>-2</v>
      </c>
      <c r="AJ1022" s="100">
        <f t="shared" si="146"/>
        <v>0</v>
      </c>
      <c r="AK1022" s="110">
        <f t="shared" si="147"/>
        <v>0</v>
      </c>
      <c r="AL1022" s="110">
        <f t="shared" si="148"/>
        <v>0</v>
      </c>
      <c r="AM1022" s="110">
        <f t="shared" si="149"/>
        <v>0</v>
      </c>
      <c r="AN1022" s="110">
        <f t="shared" si="150"/>
        <v>0</v>
      </c>
      <c r="AO1022" s="87">
        <f t="shared" si="151"/>
        <v>0</v>
      </c>
    </row>
    <row r="1023" spans="1:41" ht="15.05" customHeight="1">
      <c r="C1023" s="121" t="s">
        <v>72</v>
      </c>
      <c r="D1023" s="294" t="str">
        <f t="shared" si="142"/>
        <v/>
      </c>
      <c r="E1023" s="294"/>
      <c r="F1023" s="294"/>
      <c r="G1023" s="294"/>
      <c r="H1023" s="294"/>
      <c r="I1023" s="294"/>
      <c r="J1023" s="294"/>
      <c r="K1023" s="304"/>
      <c r="L1023" s="304"/>
      <c r="M1023" s="304"/>
      <c r="N1023" s="304"/>
      <c r="O1023" s="304"/>
      <c r="P1023" s="304"/>
      <c r="Q1023" s="304"/>
      <c r="R1023" s="304"/>
      <c r="S1023" s="304"/>
      <c r="T1023" s="304"/>
      <c r="U1023" s="396"/>
      <c r="V1023" s="396"/>
      <c r="W1023" s="304"/>
      <c r="X1023" s="304"/>
      <c r="Y1023" s="304"/>
      <c r="Z1023" s="304"/>
      <c r="AA1023" s="304"/>
      <c r="AB1023" s="304"/>
      <c r="AC1023" s="304"/>
      <c r="AD1023" s="304"/>
      <c r="AG1023" s="110">
        <f t="shared" si="143"/>
        <v>18</v>
      </c>
      <c r="AH1023" s="110">
        <f t="shared" si="144"/>
        <v>0</v>
      </c>
      <c r="AI1023" s="100">
        <f t="shared" si="145"/>
        <v>-2</v>
      </c>
      <c r="AJ1023" s="100">
        <f t="shared" si="146"/>
        <v>0</v>
      </c>
      <c r="AK1023" s="110">
        <f t="shared" si="147"/>
        <v>0</v>
      </c>
      <c r="AL1023" s="110">
        <f t="shared" si="148"/>
        <v>0</v>
      </c>
      <c r="AM1023" s="110">
        <f t="shared" si="149"/>
        <v>0</v>
      </c>
      <c r="AN1023" s="110">
        <f t="shared" si="150"/>
        <v>0</v>
      </c>
      <c r="AO1023" s="87">
        <f t="shared" si="151"/>
        <v>0</v>
      </c>
    </row>
    <row r="1024" spans="1:41" ht="15.05" customHeight="1">
      <c r="C1024" s="121" t="s">
        <v>73</v>
      </c>
      <c r="D1024" s="294" t="str">
        <f t="shared" si="142"/>
        <v/>
      </c>
      <c r="E1024" s="294"/>
      <c r="F1024" s="294"/>
      <c r="G1024" s="294"/>
      <c r="H1024" s="294"/>
      <c r="I1024" s="294"/>
      <c r="J1024" s="294"/>
      <c r="K1024" s="304"/>
      <c r="L1024" s="304"/>
      <c r="M1024" s="304"/>
      <c r="N1024" s="304"/>
      <c r="O1024" s="304"/>
      <c r="P1024" s="304"/>
      <c r="Q1024" s="304"/>
      <c r="R1024" s="304"/>
      <c r="S1024" s="304"/>
      <c r="T1024" s="304"/>
      <c r="U1024" s="396"/>
      <c r="V1024" s="396"/>
      <c r="W1024" s="304"/>
      <c r="X1024" s="304"/>
      <c r="Y1024" s="304"/>
      <c r="Z1024" s="304"/>
      <c r="AA1024" s="304"/>
      <c r="AB1024" s="304"/>
      <c r="AC1024" s="304"/>
      <c r="AD1024" s="304"/>
      <c r="AG1024" s="110">
        <f t="shared" si="143"/>
        <v>18</v>
      </c>
      <c r="AH1024" s="110">
        <f t="shared" si="144"/>
        <v>0</v>
      </c>
      <c r="AI1024" s="100">
        <f t="shared" si="145"/>
        <v>-2</v>
      </c>
      <c r="AJ1024" s="100">
        <f t="shared" si="146"/>
        <v>0</v>
      </c>
      <c r="AK1024" s="110">
        <f t="shared" si="147"/>
        <v>0</v>
      </c>
      <c r="AL1024" s="110">
        <f t="shared" si="148"/>
        <v>0</v>
      </c>
      <c r="AM1024" s="110">
        <f t="shared" si="149"/>
        <v>0</v>
      </c>
      <c r="AN1024" s="110">
        <f t="shared" si="150"/>
        <v>0</v>
      </c>
      <c r="AO1024" s="87">
        <f t="shared" si="151"/>
        <v>0</v>
      </c>
    </row>
    <row r="1025" spans="3:41" ht="15.05" customHeight="1">
      <c r="C1025" s="121" t="s">
        <v>74</v>
      </c>
      <c r="D1025" s="294" t="str">
        <f t="shared" si="142"/>
        <v/>
      </c>
      <c r="E1025" s="294"/>
      <c r="F1025" s="294"/>
      <c r="G1025" s="294"/>
      <c r="H1025" s="294"/>
      <c r="I1025" s="294"/>
      <c r="J1025" s="294"/>
      <c r="K1025" s="304"/>
      <c r="L1025" s="304"/>
      <c r="M1025" s="304"/>
      <c r="N1025" s="304"/>
      <c r="O1025" s="304"/>
      <c r="P1025" s="304"/>
      <c r="Q1025" s="304"/>
      <c r="R1025" s="304"/>
      <c r="S1025" s="304"/>
      <c r="T1025" s="304"/>
      <c r="U1025" s="396"/>
      <c r="V1025" s="396"/>
      <c r="W1025" s="304"/>
      <c r="X1025" s="304"/>
      <c r="Y1025" s="304"/>
      <c r="Z1025" s="304"/>
      <c r="AA1025" s="304"/>
      <c r="AB1025" s="304"/>
      <c r="AC1025" s="304"/>
      <c r="AD1025" s="304"/>
      <c r="AG1025" s="110">
        <f t="shared" si="143"/>
        <v>18</v>
      </c>
      <c r="AH1025" s="110">
        <f t="shared" si="144"/>
        <v>0</v>
      </c>
      <c r="AI1025" s="100">
        <f t="shared" si="145"/>
        <v>-2</v>
      </c>
      <c r="AJ1025" s="100">
        <f t="shared" si="146"/>
        <v>0</v>
      </c>
      <c r="AK1025" s="110">
        <f t="shared" si="147"/>
        <v>0</v>
      </c>
      <c r="AL1025" s="110">
        <f t="shared" si="148"/>
        <v>0</v>
      </c>
      <c r="AM1025" s="110">
        <f t="shared" si="149"/>
        <v>0</v>
      </c>
      <c r="AN1025" s="110">
        <f t="shared" si="150"/>
        <v>0</v>
      </c>
      <c r="AO1025" s="87">
        <f t="shared" si="151"/>
        <v>0</v>
      </c>
    </row>
    <row r="1026" spans="3:41" ht="15.05" customHeight="1">
      <c r="C1026" s="121" t="s">
        <v>75</v>
      </c>
      <c r="D1026" s="294" t="str">
        <f t="shared" si="142"/>
        <v/>
      </c>
      <c r="E1026" s="294"/>
      <c r="F1026" s="294"/>
      <c r="G1026" s="294"/>
      <c r="H1026" s="294"/>
      <c r="I1026" s="294"/>
      <c r="J1026" s="294"/>
      <c r="K1026" s="304"/>
      <c r="L1026" s="304"/>
      <c r="M1026" s="304"/>
      <c r="N1026" s="304"/>
      <c r="O1026" s="304"/>
      <c r="P1026" s="304"/>
      <c r="Q1026" s="304"/>
      <c r="R1026" s="304"/>
      <c r="S1026" s="304"/>
      <c r="T1026" s="304"/>
      <c r="U1026" s="396"/>
      <c r="V1026" s="396"/>
      <c r="W1026" s="304"/>
      <c r="X1026" s="304"/>
      <c r="Y1026" s="304"/>
      <c r="Z1026" s="304"/>
      <c r="AA1026" s="304"/>
      <c r="AB1026" s="304"/>
      <c r="AC1026" s="304"/>
      <c r="AD1026" s="304"/>
      <c r="AG1026" s="110">
        <f t="shared" si="143"/>
        <v>18</v>
      </c>
      <c r="AH1026" s="110">
        <f t="shared" si="144"/>
        <v>0</v>
      </c>
      <c r="AI1026" s="100">
        <f t="shared" si="145"/>
        <v>-2</v>
      </c>
      <c r="AJ1026" s="100">
        <f t="shared" si="146"/>
        <v>0</v>
      </c>
      <c r="AK1026" s="110">
        <f t="shared" si="147"/>
        <v>0</v>
      </c>
      <c r="AL1026" s="110">
        <f t="shared" si="148"/>
        <v>0</v>
      </c>
      <c r="AM1026" s="110">
        <f t="shared" si="149"/>
        <v>0</v>
      </c>
      <c r="AN1026" s="110">
        <f t="shared" si="150"/>
        <v>0</v>
      </c>
      <c r="AO1026" s="87">
        <f t="shared" si="151"/>
        <v>0</v>
      </c>
    </row>
    <row r="1027" spans="3:41" ht="15.05" customHeight="1">
      <c r="C1027" s="121" t="s">
        <v>76</v>
      </c>
      <c r="D1027" s="294" t="str">
        <f t="shared" si="142"/>
        <v/>
      </c>
      <c r="E1027" s="294"/>
      <c r="F1027" s="294"/>
      <c r="G1027" s="294"/>
      <c r="H1027" s="294"/>
      <c r="I1027" s="294"/>
      <c r="J1027" s="294"/>
      <c r="K1027" s="304"/>
      <c r="L1027" s="304"/>
      <c r="M1027" s="304"/>
      <c r="N1027" s="304"/>
      <c r="O1027" s="304"/>
      <c r="P1027" s="304"/>
      <c r="Q1027" s="304"/>
      <c r="R1027" s="304"/>
      <c r="S1027" s="304"/>
      <c r="T1027" s="304"/>
      <c r="U1027" s="396"/>
      <c r="V1027" s="396"/>
      <c r="W1027" s="304"/>
      <c r="X1027" s="304"/>
      <c r="Y1027" s="304"/>
      <c r="Z1027" s="304"/>
      <c r="AA1027" s="304"/>
      <c r="AB1027" s="304"/>
      <c r="AC1027" s="304"/>
      <c r="AD1027" s="304"/>
      <c r="AG1027" s="110">
        <f t="shared" si="143"/>
        <v>18</v>
      </c>
      <c r="AH1027" s="110">
        <f t="shared" si="144"/>
        <v>0</v>
      </c>
      <c r="AI1027" s="100">
        <f t="shared" si="145"/>
        <v>-2</v>
      </c>
      <c r="AJ1027" s="100">
        <f t="shared" si="146"/>
        <v>0</v>
      </c>
      <c r="AK1027" s="110">
        <f t="shared" si="147"/>
        <v>0</v>
      </c>
      <c r="AL1027" s="110">
        <f t="shared" si="148"/>
        <v>0</v>
      </c>
      <c r="AM1027" s="110">
        <f t="shared" si="149"/>
        <v>0</v>
      </c>
      <c r="AN1027" s="110">
        <f t="shared" si="150"/>
        <v>0</v>
      </c>
      <c r="AO1027" s="87">
        <f t="shared" si="151"/>
        <v>0</v>
      </c>
    </row>
    <row r="1028" spans="3:41" ht="15.05" customHeight="1">
      <c r="C1028" s="121" t="s">
        <v>77</v>
      </c>
      <c r="D1028" s="294" t="str">
        <f t="shared" si="142"/>
        <v/>
      </c>
      <c r="E1028" s="294"/>
      <c r="F1028" s="294"/>
      <c r="G1028" s="294"/>
      <c r="H1028" s="294"/>
      <c r="I1028" s="294"/>
      <c r="J1028" s="294"/>
      <c r="K1028" s="304"/>
      <c r="L1028" s="304"/>
      <c r="M1028" s="304"/>
      <c r="N1028" s="304"/>
      <c r="O1028" s="304"/>
      <c r="P1028" s="304"/>
      <c r="Q1028" s="304"/>
      <c r="R1028" s="304"/>
      <c r="S1028" s="304"/>
      <c r="T1028" s="304"/>
      <c r="U1028" s="396"/>
      <c r="V1028" s="396"/>
      <c r="W1028" s="304"/>
      <c r="X1028" s="304"/>
      <c r="Y1028" s="304"/>
      <c r="Z1028" s="304"/>
      <c r="AA1028" s="304"/>
      <c r="AB1028" s="304"/>
      <c r="AC1028" s="304"/>
      <c r="AD1028" s="304"/>
      <c r="AG1028" s="110">
        <f t="shared" si="143"/>
        <v>18</v>
      </c>
      <c r="AH1028" s="110">
        <f t="shared" si="144"/>
        <v>0</v>
      </c>
      <c r="AI1028" s="100">
        <f t="shared" si="145"/>
        <v>-2</v>
      </c>
      <c r="AJ1028" s="100">
        <f t="shared" si="146"/>
        <v>0</v>
      </c>
      <c r="AK1028" s="110">
        <f t="shared" si="147"/>
        <v>0</v>
      </c>
      <c r="AL1028" s="110">
        <f t="shared" si="148"/>
        <v>0</v>
      </c>
      <c r="AM1028" s="110">
        <f t="shared" si="149"/>
        <v>0</v>
      </c>
      <c r="AN1028" s="110">
        <f t="shared" si="150"/>
        <v>0</v>
      </c>
      <c r="AO1028" s="87">
        <f t="shared" si="151"/>
        <v>0</v>
      </c>
    </row>
    <row r="1029" spans="3:41" ht="15.05" customHeight="1">
      <c r="C1029" s="121" t="s">
        <v>78</v>
      </c>
      <c r="D1029" s="294" t="str">
        <f t="shared" si="142"/>
        <v/>
      </c>
      <c r="E1029" s="294"/>
      <c r="F1029" s="294"/>
      <c r="G1029" s="294"/>
      <c r="H1029" s="294"/>
      <c r="I1029" s="294"/>
      <c r="J1029" s="294"/>
      <c r="K1029" s="304"/>
      <c r="L1029" s="304"/>
      <c r="M1029" s="304"/>
      <c r="N1029" s="304"/>
      <c r="O1029" s="304"/>
      <c r="P1029" s="304"/>
      <c r="Q1029" s="304"/>
      <c r="R1029" s="304"/>
      <c r="S1029" s="304"/>
      <c r="T1029" s="304"/>
      <c r="U1029" s="396"/>
      <c r="V1029" s="396"/>
      <c r="W1029" s="304"/>
      <c r="X1029" s="304"/>
      <c r="Y1029" s="304"/>
      <c r="Z1029" s="304"/>
      <c r="AA1029" s="304"/>
      <c r="AB1029" s="304"/>
      <c r="AC1029" s="304"/>
      <c r="AD1029" s="304"/>
      <c r="AG1029" s="110">
        <f t="shared" si="143"/>
        <v>18</v>
      </c>
      <c r="AH1029" s="110">
        <f t="shared" si="144"/>
        <v>0</v>
      </c>
      <c r="AI1029" s="100">
        <f t="shared" si="145"/>
        <v>-2</v>
      </c>
      <c r="AJ1029" s="100">
        <f t="shared" si="146"/>
        <v>0</v>
      </c>
      <c r="AK1029" s="110">
        <f t="shared" si="147"/>
        <v>0</v>
      </c>
      <c r="AL1029" s="110">
        <f t="shared" si="148"/>
        <v>0</v>
      </c>
      <c r="AM1029" s="110">
        <f t="shared" si="149"/>
        <v>0</v>
      </c>
      <c r="AN1029" s="110">
        <f t="shared" si="150"/>
        <v>0</v>
      </c>
      <c r="AO1029" s="87">
        <f t="shared" si="151"/>
        <v>0</v>
      </c>
    </row>
    <row r="1030" spans="3:41" ht="15.05" customHeight="1">
      <c r="C1030" s="121" t="s">
        <v>79</v>
      </c>
      <c r="D1030" s="294" t="str">
        <f t="shared" si="142"/>
        <v/>
      </c>
      <c r="E1030" s="294"/>
      <c r="F1030" s="294"/>
      <c r="G1030" s="294"/>
      <c r="H1030" s="294"/>
      <c r="I1030" s="294"/>
      <c r="J1030" s="294"/>
      <c r="K1030" s="304"/>
      <c r="L1030" s="304"/>
      <c r="M1030" s="304"/>
      <c r="N1030" s="304"/>
      <c r="O1030" s="304"/>
      <c r="P1030" s="304"/>
      <c r="Q1030" s="304"/>
      <c r="R1030" s="304"/>
      <c r="S1030" s="304"/>
      <c r="T1030" s="304"/>
      <c r="U1030" s="396"/>
      <c r="V1030" s="396"/>
      <c r="W1030" s="304"/>
      <c r="X1030" s="304"/>
      <c r="Y1030" s="304"/>
      <c r="Z1030" s="304"/>
      <c r="AA1030" s="304"/>
      <c r="AB1030" s="304"/>
      <c r="AC1030" s="304"/>
      <c r="AD1030" s="304"/>
      <c r="AG1030" s="110">
        <f t="shared" si="143"/>
        <v>18</v>
      </c>
      <c r="AH1030" s="110">
        <f t="shared" si="144"/>
        <v>0</v>
      </c>
      <c r="AI1030" s="100">
        <f t="shared" si="145"/>
        <v>-2</v>
      </c>
      <c r="AJ1030" s="100">
        <f t="shared" si="146"/>
        <v>0</v>
      </c>
      <c r="AK1030" s="110">
        <f t="shared" si="147"/>
        <v>0</v>
      </c>
      <c r="AL1030" s="110">
        <f t="shared" si="148"/>
        <v>0</v>
      </c>
      <c r="AM1030" s="110">
        <f t="shared" si="149"/>
        <v>0</v>
      </c>
      <c r="AN1030" s="110">
        <f t="shared" si="150"/>
        <v>0</v>
      </c>
      <c r="AO1030" s="87">
        <f t="shared" si="151"/>
        <v>0</v>
      </c>
    </row>
    <row r="1031" spans="3:41" ht="15.05" customHeight="1">
      <c r="C1031" s="121" t="s">
        <v>80</v>
      </c>
      <c r="D1031" s="294" t="str">
        <f t="shared" si="142"/>
        <v/>
      </c>
      <c r="E1031" s="294"/>
      <c r="F1031" s="294"/>
      <c r="G1031" s="294"/>
      <c r="H1031" s="294"/>
      <c r="I1031" s="294"/>
      <c r="J1031" s="294"/>
      <c r="K1031" s="304"/>
      <c r="L1031" s="304"/>
      <c r="M1031" s="304"/>
      <c r="N1031" s="304"/>
      <c r="O1031" s="304"/>
      <c r="P1031" s="304"/>
      <c r="Q1031" s="304"/>
      <c r="R1031" s="304"/>
      <c r="S1031" s="304"/>
      <c r="T1031" s="304"/>
      <c r="U1031" s="396"/>
      <c r="V1031" s="396"/>
      <c r="W1031" s="304"/>
      <c r="X1031" s="304"/>
      <c r="Y1031" s="304"/>
      <c r="Z1031" s="304"/>
      <c r="AA1031" s="304"/>
      <c r="AB1031" s="304"/>
      <c r="AC1031" s="304"/>
      <c r="AD1031" s="304"/>
      <c r="AG1031" s="110">
        <f t="shared" si="143"/>
        <v>18</v>
      </c>
      <c r="AH1031" s="110">
        <f t="shared" si="144"/>
        <v>0</v>
      </c>
      <c r="AI1031" s="100">
        <f t="shared" si="145"/>
        <v>-2</v>
      </c>
      <c r="AJ1031" s="100">
        <f t="shared" si="146"/>
        <v>0</v>
      </c>
      <c r="AK1031" s="110">
        <f t="shared" si="147"/>
        <v>0</v>
      </c>
      <c r="AL1031" s="110">
        <f t="shared" si="148"/>
        <v>0</v>
      </c>
      <c r="AM1031" s="110">
        <f t="shared" si="149"/>
        <v>0</v>
      </c>
      <c r="AN1031" s="110">
        <f t="shared" si="150"/>
        <v>0</v>
      </c>
      <c r="AO1031" s="87">
        <f t="shared" si="151"/>
        <v>0</v>
      </c>
    </row>
    <row r="1032" spans="3:41" ht="15.05" customHeight="1">
      <c r="C1032" s="121" t="s">
        <v>81</v>
      </c>
      <c r="D1032" s="294" t="str">
        <f t="shared" si="142"/>
        <v/>
      </c>
      <c r="E1032" s="294"/>
      <c r="F1032" s="294"/>
      <c r="G1032" s="294"/>
      <c r="H1032" s="294"/>
      <c r="I1032" s="294"/>
      <c r="J1032" s="294"/>
      <c r="K1032" s="304"/>
      <c r="L1032" s="304"/>
      <c r="M1032" s="304"/>
      <c r="N1032" s="304"/>
      <c r="O1032" s="304"/>
      <c r="P1032" s="304"/>
      <c r="Q1032" s="304"/>
      <c r="R1032" s="304"/>
      <c r="S1032" s="304"/>
      <c r="T1032" s="304"/>
      <c r="U1032" s="396"/>
      <c r="V1032" s="396"/>
      <c r="W1032" s="304"/>
      <c r="X1032" s="304"/>
      <c r="Y1032" s="304"/>
      <c r="Z1032" s="304"/>
      <c r="AA1032" s="304"/>
      <c r="AB1032" s="304"/>
      <c r="AC1032" s="304"/>
      <c r="AD1032" s="304"/>
      <c r="AG1032" s="110">
        <f t="shared" si="143"/>
        <v>18</v>
      </c>
      <c r="AH1032" s="110">
        <f t="shared" si="144"/>
        <v>0</v>
      </c>
      <c r="AI1032" s="100">
        <f t="shared" si="145"/>
        <v>-2</v>
      </c>
      <c r="AJ1032" s="100">
        <f t="shared" si="146"/>
        <v>0</v>
      </c>
      <c r="AK1032" s="110">
        <f t="shared" si="147"/>
        <v>0</v>
      </c>
      <c r="AL1032" s="110">
        <f t="shared" si="148"/>
        <v>0</v>
      </c>
      <c r="AM1032" s="110">
        <f t="shared" si="149"/>
        <v>0</v>
      </c>
      <c r="AN1032" s="110">
        <f t="shared" si="150"/>
        <v>0</v>
      </c>
      <c r="AO1032" s="87">
        <f t="shared" si="151"/>
        <v>0</v>
      </c>
    </row>
    <row r="1033" spans="3:41" ht="15.05" customHeight="1">
      <c r="C1033" s="121" t="s">
        <v>82</v>
      </c>
      <c r="D1033" s="294" t="str">
        <f t="shared" si="142"/>
        <v/>
      </c>
      <c r="E1033" s="294"/>
      <c r="F1033" s="294"/>
      <c r="G1033" s="294"/>
      <c r="H1033" s="294"/>
      <c r="I1033" s="294"/>
      <c r="J1033" s="294"/>
      <c r="K1033" s="304"/>
      <c r="L1033" s="304"/>
      <c r="M1033" s="304"/>
      <c r="N1033" s="304"/>
      <c r="O1033" s="304"/>
      <c r="P1033" s="304"/>
      <c r="Q1033" s="304"/>
      <c r="R1033" s="304"/>
      <c r="S1033" s="304"/>
      <c r="T1033" s="304"/>
      <c r="U1033" s="396"/>
      <c r="V1033" s="396"/>
      <c r="W1033" s="304"/>
      <c r="X1033" s="304"/>
      <c r="Y1033" s="304"/>
      <c r="Z1033" s="304"/>
      <c r="AA1033" s="304"/>
      <c r="AB1033" s="304"/>
      <c r="AC1033" s="304"/>
      <c r="AD1033" s="304"/>
      <c r="AG1033" s="110">
        <f t="shared" si="143"/>
        <v>18</v>
      </c>
      <c r="AH1033" s="110">
        <f t="shared" si="144"/>
        <v>0</v>
      </c>
      <c r="AI1033" s="100">
        <f t="shared" si="145"/>
        <v>-2</v>
      </c>
      <c r="AJ1033" s="100">
        <f t="shared" si="146"/>
        <v>0</v>
      </c>
      <c r="AK1033" s="110">
        <f t="shared" si="147"/>
        <v>0</v>
      </c>
      <c r="AL1033" s="110">
        <f t="shared" si="148"/>
        <v>0</v>
      </c>
      <c r="AM1033" s="110">
        <f t="shared" si="149"/>
        <v>0</v>
      </c>
      <c r="AN1033" s="110">
        <f t="shared" si="150"/>
        <v>0</v>
      </c>
      <c r="AO1033" s="87">
        <f t="shared" si="151"/>
        <v>0</v>
      </c>
    </row>
    <row r="1034" spans="3:41" ht="15.05" customHeight="1">
      <c r="C1034" s="121" t="s">
        <v>83</v>
      </c>
      <c r="D1034" s="294" t="str">
        <f t="shared" si="142"/>
        <v/>
      </c>
      <c r="E1034" s="294"/>
      <c r="F1034" s="294"/>
      <c r="G1034" s="294"/>
      <c r="H1034" s="294"/>
      <c r="I1034" s="294"/>
      <c r="J1034" s="294"/>
      <c r="K1034" s="304"/>
      <c r="L1034" s="304"/>
      <c r="M1034" s="304"/>
      <c r="N1034" s="304"/>
      <c r="O1034" s="304"/>
      <c r="P1034" s="304"/>
      <c r="Q1034" s="304"/>
      <c r="R1034" s="304"/>
      <c r="S1034" s="304"/>
      <c r="T1034" s="304"/>
      <c r="U1034" s="396"/>
      <c r="V1034" s="396"/>
      <c r="W1034" s="304"/>
      <c r="X1034" s="304"/>
      <c r="Y1034" s="304"/>
      <c r="Z1034" s="304"/>
      <c r="AA1034" s="304"/>
      <c r="AB1034" s="304"/>
      <c r="AC1034" s="304"/>
      <c r="AD1034" s="304"/>
      <c r="AG1034" s="110">
        <f t="shared" si="143"/>
        <v>18</v>
      </c>
      <c r="AH1034" s="110">
        <f t="shared" si="144"/>
        <v>0</v>
      </c>
      <c r="AI1034" s="100">
        <f t="shared" si="145"/>
        <v>-2</v>
      </c>
      <c r="AJ1034" s="100">
        <f t="shared" si="146"/>
        <v>0</v>
      </c>
      <c r="AK1034" s="110">
        <f t="shared" si="147"/>
        <v>0</v>
      </c>
      <c r="AL1034" s="110">
        <f t="shared" si="148"/>
        <v>0</v>
      </c>
      <c r="AM1034" s="110">
        <f t="shared" si="149"/>
        <v>0</v>
      </c>
      <c r="AN1034" s="110">
        <f t="shared" si="150"/>
        <v>0</v>
      </c>
      <c r="AO1034" s="87">
        <f t="shared" si="151"/>
        <v>0</v>
      </c>
    </row>
    <row r="1035" spans="3:41" ht="15.05" customHeight="1">
      <c r="C1035" s="121" t="s">
        <v>84</v>
      </c>
      <c r="D1035" s="294" t="str">
        <f t="shared" si="142"/>
        <v/>
      </c>
      <c r="E1035" s="294"/>
      <c r="F1035" s="294"/>
      <c r="G1035" s="294"/>
      <c r="H1035" s="294"/>
      <c r="I1035" s="294"/>
      <c r="J1035" s="294"/>
      <c r="K1035" s="304"/>
      <c r="L1035" s="304"/>
      <c r="M1035" s="304"/>
      <c r="N1035" s="304"/>
      <c r="O1035" s="304"/>
      <c r="P1035" s="304"/>
      <c r="Q1035" s="304"/>
      <c r="R1035" s="304"/>
      <c r="S1035" s="304"/>
      <c r="T1035" s="304"/>
      <c r="U1035" s="396"/>
      <c r="V1035" s="396"/>
      <c r="W1035" s="304"/>
      <c r="X1035" s="304"/>
      <c r="Y1035" s="304"/>
      <c r="Z1035" s="304"/>
      <c r="AA1035" s="304"/>
      <c r="AB1035" s="304"/>
      <c r="AC1035" s="304"/>
      <c r="AD1035" s="304"/>
      <c r="AG1035" s="110">
        <f t="shared" si="143"/>
        <v>18</v>
      </c>
      <c r="AH1035" s="110">
        <f t="shared" si="144"/>
        <v>0</v>
      </c>
      <c r="AI1035" s="100">
        <f t="shared" si="145"/>
        <v>-2</v>
      </c>
      <c r="AJ1035" s="100">
        <f t="shared" si="146"/>
        <v>0</v>
      </c>
      <c r="AK1035" s="110">
        <f t="shared" si="147"/>
        <v>0</v>
      </c>
      <c r="AL1035" s="110">
        <f t="shared" si="148"/>
        <v>0</v>
      </c>
      <c r="AM1035" s="110">
        <f t="shared" si="149"/>
        <v>0</v>
      </c>
      <c r="AN1035" s="110">
        <f t="shared" si="150"/>
        <v>0</v>
      </c>
      <c r="AO1035" s="87">
        <f t="shared" si="151"/>
        <v>0</v>
      </c>
    </row>
    <row r="1036" spans="3:41" ht="15.05" customHeight="1">
      <c r="C1036" s="121" t="s">
        <v>85</v>
      </c>
      <c r="D1036" s="294" t="str">
        <f t="shared" si="142"/>
        <v/>
      </c>
      <c r="E1036" s="294"/>
      <c r="F1036" s="294"/>
      <c r="G1036" s="294"/>
      <c r="H1036" s="294"/>
      <c r="I1036" s="294"/>
      <c r="J1036" s="294"/>
      <c r="K1036" s="304"/>
      <c r="L1036" s="304"/>
      <c r="M1036" s="304"/>
      <c r="N1036" s="304"/>
      <c r="O1036" s="304"/>
      <c r="P1036" s="304"/>
      <c r="Q1036" s="304"/>
      <c r="R1036" s="304"/>
      <c r="S1036" s="304"/>
      <c r="T1036" s="304"/>
      <c r="U1036" s="396"/>
      <c r="V1036" s="396"/>
      <c r="W1036" s="304"/>
      <c r="X1036" s="304"/>
      <c r="Y1036" s="304"/>
      <c r="Z1036" s="304"/>
      <c r="AA1036" s="304"/>
      <c r="AB1036" s="304"/>
      <c r="AC1036" s="304"/>
      <c r="AD1036" s="304"/>
      <c r="AG1036" s="110">
        <f t="shared" si="143"/>
        <v>18</v>
      </c>
      <c r="AH1036" s="110">
        <f t="shared" si="144"/>
        <v>0</v>
      </c>
      <c r="AI1036" s="100">
        <f t="shared" si="145"/>
        <v>-2</v>
      </c>
      <c r="AJ1036" s="100">
        <f t="shared" si="146"/>
        <v>0</v>
      </c>
      <c r="AK1036" s="110">
        <f t="shared" si="147"/>
        <v>0</v>
      </c>
      <c r="AL1036" s="110">
        <f t="shared" si="148"/>
        <v>0</v>
      </c>
      <c r="AM1036" s="110">
        <f t="shared" si="149"/>
        <v>0</v>
      </c>
      <c r="AN1036" s="110">
        <f t="shared" si="150"/>
        <v>0</v>
      </c>
      <c r="AO1036" s="87">
        <f t="shared" si="151"/>
        <v>0</v>
      </c>
    </row>
    <row r="1037" spans="3:41" ht="15.05" customHeight="1">
      <c r="C1037" s="121" t="s">
        <v>86</v>
      </c>
      <c r="D1037" s="294" t="str">
        <f t="shared" si="142"/>
        <v/>
      </c>
      <c r="E1037" s="294"/>
      <c r="F1037" s="294"/>
      <c r="G1037" s="294"/>
      <c r="H1037" s="294"/>
      <c r="I1037" s="294"/>
      <c r="J1037" s="294"/>
      <c r="K1037" s="304"/>
      <c r="L1037" s="304"/>
      <c r="M1037" s="304"/>
      <c r="N1037" s="304"/>
      <c r="O1037" s="304"/>
      <c r="P1037" s="304"/>
      <c r="Q1037" s="304"/>
      <c r="R1037" s="304"/>
      <c r="S1037" s="304"/>
      <c r="T1037" s="304"/>
      <c r="U1037" s="396"/>
      <c r="V1037" s="396"/>
      <c r="W1037" s="304"/>
      <c r="X1037" s="304"/>
      <c r="Y1037" s="304"/>
      <c r="Z1037" s="304"/>
      <c r="AA1037" s="304"/>
      <c r="AB1037" s="304"/>
      <c r="AC1037" s="304"/>
      <c r="AD1037" s="304"/>
      <c r="AG1037" s="110">
        <f t="shared" si="143"/>
        <v>18</v>
      </c>
      <c r="AH1037" s="110">
        <f t="shared" si="144"/>
        <v>0</v>
      </c>
      <c r="AI1037" s="100">
        <f t="shared" si="145"/>
        <v>-2</v>
      </c>
      <c r="AJ1037" s="100">
        <f t="shared" si="146"/>
        <v>0</v>
      </c>
      <c r="AK1037" s="110">
        <f t="shared" si="147"/>
        <v>0</v>
      </c>
      <c r="AL1037" s="110">
        <f t="shared" si="148"/>
        <v>0</v>
      </c>
      <c r="AM1037" s="110">
        <f t="shared" si="149"/>
        <v>0</v>
      </c>
      <c r="AN1037" s="110">
        <f t="shared" si="150"/>
        <v>0</v>
      </c>
      <c r="AO1037" s="87">
        <f t="shared" si="151"/>
        <v>0</v>
      </c>
    </row>
    <row r="1038" spans="3:41" ht="15.05" customHeight="1">
      <c r="C1038" s="121" t="s">
        <v>87</v>
      </c>
      <c r="D1038" s="294" t="str">
        <f t="shared" si="142"/>
        <v/>
      </c>
      <c r="E1038" s="294"/>
      <c r="F1038" s="294"/>
      <c r="G1038" s="294"/>
      <c r="H1038" s="294"/>
      <c r="I1038" s="294"/>
      <c r="J1038" s="294"/>
      <c r="K1038" s="304"/>
      <c r="L1038" s="304"/>
      <c r="M1038" s="304"/>
      <c r="N1038" s="304"/>
      <c r="O1038" s="304"/>
      <c r="P1038" s="304"/>
      <c r="Q1038" s="304"/>
      <c r="R1038" s="304"/>
      <c r="S1038" s="304"/>
      <c r="T1038" s="304"/>
      <c r="U1038" s="396"/>
      <c r="V1038" s="396"/>
      <c r="W1038" s="304"/>
      <c r="X1038" s="304"/>
      <c r="Y1038" s="304"/>
      <c r="Z1038" s="304"/>
      <c r="AA1038" s="304"/>
      <c r="AB1038" s="304"/>
      <c r="AC1038" s="304"/>
      <c r="AD1038" s="304"/>
      <c r="AG1038" s="110">
        <f t="shared" si="143"/>
        <v>18</v>
      </c>
      <c r="AH1038" s="110">
        <f t="shared" si="144"/>
        <v>0</v>
      </c>
      <c r="AI1038" s="100">
        <f t="shared" si="145"/>
        <v>-2</v>
      </c>
      <c r="AJ1038" s="100">
        <f t="shared" si="146"/>
        <v>0</v>
      </c>
      <c r="AK1038" s="110">
        <f t="shared" si="147"/>
        <v>0</v>
      </c>
      <c r="AL1038" s="110">
        <f t="shared" si="148"/>
        <v>0</v>
      </c>
      <c r="AM1038" s="110">
        <f t="shared" si="149"/>
        <v>0</v>
      </c>
      <c r="AN1038" s="110">
        <f t="shared" si="150"/>
        <v>0</v>
      </c>
      <c r="AO1038" s="87">
        <f t="shared" si="151"/>
        <v>0</v>
      </c>
    </row>
    <row r="1039" spans="3:41" ht="15.05" customHeight="1">
      <c r="C1039" s="121" t="s">
        <v>88</v>
      </c>
      <c r="D1039" s="294" t="str">
        <f t="shared" si="142"/>
        <v/>
      </c>
      <c r="E1039" s="294"/>
      <c r="F1039" s="294"/>
      <c r="G1039" s="294"/>
      <c r="H1039" s="294"/>
      <c r="I1039" s="294"/>
      <c r="J1039" s="294"/>
      <c r="K1039" s="304"/>
      <c r="L1039" s="304"/>
      <c r="M1039" s="304"/>
      <c r="N1039" s="304"/>
      <c r="O1039" s="304"/>
      <c r="P1039" s="304"/>
      <c r="Q1039" s="304"/>
      <c r="R1039" s="304"/>
      <c r="S1039" s="304"/>
      <c r="T1039" s="304"/>
      <c r="U1039" s="396"/>
      <c r="V1039" s="396"/>
      <c r="W1039" s="304"/>
      <c r="X1039" s="304"/>
      <c r="Y1039" s="304"/>
      <c r="Z1039" s="304"/>
      <c r="AA1039" s="304"/>
      <c r="AB1039" s="304"/>
      <c r="AC1039" s="304"/>
      <c r="AD1039" s="304"/>
      <c r="AG1039" s="110">
        <f t="shared" si="143"/>
        <v>18</v>
      </c>
      <c r="AH1039" s="110">
        <f t="shared" si="144"/>
        <v>0</v>
      </c>
      <c r="AI1039" s="100">
        <f t="shared" si="145"/>
        <v>-2</v>
      </c>
      <c r="AJ1039" s="100">
        <f t="shared" si="146"/>
        <v>0</v>
      </c>
      <c r="AK1039" s="110">
        <f t="shared" si="147"/>
        <v>0</v>
      </c>
      <c r="AL1039" s="110">
        <f t="shared" si="148"/>
        <v>0</v>
      </c>
      <c r="AM1039" s="110">
        <f t="shared" si="149"/>
        <v>0</v>
      </c>
      <c r="AN1039" s="110">
        <f t="shared" si="150"/>
        <v>0</v>
      </c>
      <c r="AO1039" s="87">
        <f t="shared" si="151"/>
        <v>0</v>
      </c>
    </row>
    <row r="1040" spans="3:41" ht="15.05" customHeight="1">
      <c r="C1040" s="121" t="s">
        <v>89</v>
      </c>
      <c r="D1040" s="294" t="str">
        <f t="shared" si="142"/>
        <v/>
      </c>
      <c r="E1040" s="294"/>
      <c r="F1040" s="294"/>
      <c r="G1040" s="294"/>
      <c r="H1040" s="294"/>
      <c r="I1040" s="294"/>
      <c r="J1040" s="294"/>
      <c r="K1040" s="304"/>
      <c r="L1040" s="304"/>
      <c r="M1040" s="304"/>
      <c r="N1040" s="304"/>
      <c r="O1040" s="304"/>
      <c r="P1040" s="304"/>
      <c r="Q1040" s="304"/>
      <c r="R1040" s="304"/>
      <c r="S1040" s="304"/>
      <c r="T1040" s="304"/>
      <c r="U1040" s="396"/>
      <c r="V1040" s="396"/>
      <c r="W1040" s="304"/>
      <c r="X1040" s="304"/>
      <c r="Y1040" s="304"/>
      <c r="Z1040" s="304"/>
      <c r="AA1040" s="304"/>
      <c r="AB1040" s="304"/>
      <c r="AC1040" s="304"/>
      <c r="AD1040" s="304"/>
      <c r="AG1040" s="110">
        <f t="shared" si="143"/>
        <v>18</v>
      </c>
      <c r="AH1040" s="110">
        <f t="shared" si="144"/>
        <v>0</v>
      </c>
      <c r="AI1040" s="100">
        <f t="shared" si="145"/>
        <v>-2</v>
      </c>
      <c r="AJ1040" s="100">
        <f t="shared" si="146"/>
        <v>0</v>
      </c>
      <c r="AK1040" s="110">
        <f t="shared" si="147"/>
        <v>0</v>
      </c>
      <c r="AL1040" s="110">
        <f t="shared" si="148"/>
        <v>0</v>
      </c>
      <c r="AM1040" s="110">
        <f t="shared" si="149"/>
        <v>0</v>
      </c>
      <c r="AN1040" s="110">
        <f t="shared" si="150"/>
        <v>0</v>
      </c>
      <c r="AO1040" s="87">
        <f t="shared" si="151"/>
        <v>0</v>
      </c>
    </row>
    <row r="1041" spans="3:41" ht="15.05" customHeight="1">
      <c r="C1041" s="121" t="s">
        <v>90</v>
      </c>
      <c r="D1041" s="294" t="str">
        <f t="shared" si="142"/>
        <v/>
      </c>
      <c r="E1041" s="294"/>
      <c r="F1041" s="294"/>
      <c r="G1041" s="294"/>
      <c r="H1041" s="294"/>
      <c r="I1041" s="294"/>
      <c r="J1041" s="294"/>
      <c r="K1041" s="304"/>
      <c r="L1041" s="304"/>
      <c r="M1041" s="304"/>
      <c r="N1041" s="304"/>
      <c r="O1041" s="304"/>
      <c r="P1041" s="304"/>
      <c r="Q1041" s="304"/>
      <c r="R1041" s="304"/>
      <c r="S1041" s="304"/>
      <c r="T1041" s="304"/>
      <c r="U1041" s="396"/>
      <c r="V1041" s="396"/>
      <c r="W1041" s="304"/>
      <c r="X1041" s="304"/>
      <c r="Y1041" s="304"/>
      <c r="Z1041" s="304"/>
      <c r="AA1041" s="304"/>
      <c r="AB1041" s="304"/>
      <c r="AC1041" s="304"/>
      <c r="AD1041" s="304"/>
      <c r="AG1041" s="110">
        <f t="shared" si="143"/>
        <v>18</v>
      </c>
      <c r="AH1041" s="110">
        <f t="shared" si="144"/>
        <v>0</v>
      </c>
      <c r="AI1041" s="100">
        <f t="shared" si="145"/>
        <v>-2</v>
      </c>
      <c r="AJ1041" s="100">
        <f t="shared" si="146"/>
        <v>0</v>
      </c>
      <c r="AK1041" s="110">
        <f t="shared" si="147"/>
        <v>0</v>
      </c>
      <c r="AL1041" s="110">
        <f t="shared" si="148"/>
        <v>0</v>
      </c>
      <c r="AM1041" s="110">
        <f t="shared" si="149"/>
        <v>0</v>
      </c>
      <c r="AN1041" s="110">
        <f t="shared" si="150"/>
        <v>0</v>
      </c>
      <c r="AO1041" s="87">
        <f t="shared" si="151"/>
        <v>0</v>
      </c>
    </row>
    <row r="1042" spans="3:41" ht="15.05" customHeight="1">
      <c r="C1042" s="121" t="s">
        <v>91</v>
      </c>
      <c r="D1042" s="294" t="str">
        <f t="shared" si="142"/>
        <v/>
      </c>
      <c r="E1042" s="294"/>
      <c r="F1042" s="294"/>
      <c r="G1042" s="294"/>
      <c r="H1042" s="294"/>
      <c r="I1042" s="294"/>
      <c r="J1042" s="294"/>
      <c r="K1042" s="304"/>
      <c r="L1042" s="304"/>
      <c r="M1042" s="304"/>
      <c r="N1042" s="304"/>
      <c r="O1042" s="304"/>
      <c r="P1042" s="304"/>
      <c r="Q1042" s="304"/>
      <c r="R1042" s="304"/>
      <c r="S1042" s="304"/>
      <c r="T1042" s="304"/>
      <c r="U1042" s="396"/>
      <c r="V1042" s="396"/>
      <c r="W1042" s="304"/>
      <c r="X1042" s="304"/>
      <c r="Y1042" s="304"/>
      <c r="Z1042" s="304"/>
      <c r="AA1042" s="304"/>
      <c r="AB1042" s="304"/>
      <c r="AC1042" s="304"/>
      <c r="AD1042" s="304"/>
      <c r="AG1042" s="110">
        <f t="shared" si="143"/>
        <v>18</v>
      </c>
      <c r="AH1042" s="110">
        <f t="shared" si="144"/>
        <v>0</v>
      </c>
      <c r="AI1042" s="100">
        <f t="shared" si="145"/>
        <v>-2</v>
      </c>
      <c r="AJ1042" s="100">
        <f t="shared" si="146"/>
        <v>0</v>
      </c>
      <c r="AK1042" s="110">
        <f t="shared" si="147"/>
        <v>0</v>
      </c>
      <c r="AL1042" s="110">
        <f t="shared" si="148"/>
        <v>0</v>
      </c>
      <c r="AM1042" s="110">
        <f t="shared" si="149"/>
        <v>0</v>
      </c>
      <c r="AN1042" s="110">
        <f t="shared" si="150"/>
        <v>0</v>
      </c>
      <c r="AO1042" s="87">
        <f t="shared" si="151"/>
        <v>0</v>
      </c>
    </row>
    <row r="1043" spans="3:41" ht="15.05" customHeight="1">
      <c r="C1043" s="121" t="s">
        <v>92</v>
      </c>
      <c r="D1043" s="294" t="str">
        <f t="shared" si="142"/>
        <v/>
      </c>
      <c r="E1043" s="294"/>
      <c r="F1043" s="294"/>
      <c r="G1043" s="294"/>
      <c r="H1043" s="294"/>
      <c r="I1043" s="294"/>
      <c r="J1043" s="294"/>
      <c r="K1043" s="304"/>
      <c r="L1043" s="304"/>
      <c r="M1043" s="304"/>
      <c r="N1043" s="304"/>
      <c r="O1043" s="304"/>
      <c r="P1043" s="304"/>
      <c r="Q1043" s="304"/>
      <c r="R1043" s="304"/>
      <c r="S1043" s="304"/>
      <c r="T1043" s="304"/>
      <c r="U1043" s="396"/>
      <c r="V1043" s="396"/>
      <c r="W1043" s="304"/>
      <c r="X1043" s="304"/>
      <c r="Y1043" s="304"/>
      <c r="Z1043" s="304"/>
      <c r="AA1043" s="304"/>
      <c r="AB1043" s="304"/>
      <c r="AC1043" s="304"/>
      <c r="AD1043" s="304"/>
      <c r="AG1043" s="110">
        <f t="shared" si="143"/>
        <v>18</v>
      </c>
      <c r="AH1043" s="110">
        <f t="shared" si="144"/>
        <v>0</v>
      </c>
      <c r="AI1043" s="100">
        <f t="shared" si="145"/>
        <v>-2</v>
      </c>
      <c r="AJ1043" s="100">
        <f t="shared" si="146"/>
        <v>0</v>
      </c>
      <c r="AK1043" s="110">
        <f t="shared" si="147"/>
        <v>0</v>
      </c>
      <c r="AL1043" s="110">
        <f t="shared" si="148"/>
        <v>0</v>
      </c>
      <c r="AM1043" s="110">
        <f t="shared" si="149"/>
        <v>0</v>
      </c>
      <c r="AN1043" s="110">
        <f t="shared" si="150"/>
        <v>0</v>
      </c>
      <c r="AO1043" s="87">
        <f t="shared" si="151"/>
        <v>0</v>
      </c>
    </row>
    <row r="1044" spans="3:41" ht="15.05" customHeight="1">
      <c r="C1044" s="121" t="s">
        <v>93</v>
      </c>
      <c r="D1044" s="294" t="str">
        <f t="shared" si="142"/>
        <v/>
      </c>
      <c r="E1044" s="294"/>
      <c r="F1044" s="294"/>
      <c r="G1044" s="294"/>
      <c r="H1044" s="294"/>
      <c r="I1044" s="294"/>
      <c r="J1044" s="294"/>
      <c r="K1044" s="304"/>
      <c r="L1044" s="304"/>
      <c r="M1044" s="304"/>
      <c r="N1044" s="304"/>
      <c r="O1044" s="304"/>
      <c r="P1044" s="304"/>
      <c r="Q1044" s="304"/>
      <c r="R1044" s="304"/>
      <c r="S1044" s="304"/>
      <c r="T1044" s="304"/>
      <c r="U1044" s="396"/>
      <c r="V1044" s="396"/>
      <c r="W1044" s="304"/>
      <c r="X1044" s="304"/>
      <c r="Y1044" s="304"/>
      <c r="Z1044" s="304"/>
      <c r="AA1044" s="304"/>
      <c r="AB1044" s="304"/>
      <c r="AC1044" s="304"/>
      <c r="AD1044" s="304"/>
      <c r="AG1044" s="110">
        <f t="shared" si="143"/>
        <v>18</v>
      </c>
      <c r="AH1044" s="110">
        <f t="shared" si="144"/>
        <v>0</v>
      </c>
      <c r="AI1044" s="100">
        <f t="shared" si="145"/>
        <v>-2</v>
      </c>
      <c r="AJ1044" s="100">
        <f t="shared" si="146"/>
        <v>0</v>
      </c>
      <c r="AK1044" s="110">
        <f t="shared" si="147"/>
        <v>0</v>
      </c>
      <c r="AL1044" s="110">
        <f t="shared" si="148"/>
        <v>0</v>
      </c>
      <c r="AM1044" s="110">
        <f t="shared" si="149"/>
        <v>0</v>
      </c>
      <c r="AN1044" s="110">
        <f t="shared" si="150"/>
        <v>0</v>
      </c>
      <c r="AO1044" s="87">
        <f t="shared" si="151"/>
        <v>0</v>
      </c>
    </row>
    <row r="1045" spans="3:41" ht="15.05" customHeight="1">
      <c r="C1045" s="121" t="s">
        <v>94</v>
      </c>
      <c r="D1045" s="294" t="str">
        <f t="shared" si="142"/>
        <v/>
      </c>
      <c r="E1045" s="294"/>
      <c r="F1045" s="294"/>
      <c r="G1045" s="294"/>
      <c r="H1045" s="294"/>
      <c r="I1045" s="294"/>
      <c r="J1045" s="294"/>
      <c r="K1045" s="304"/>
      <c r="L1045" s="304"/>
      <c r="M1045" s="304"/>
      <c r="N1045" s="304"/>
      <c r="O1045" s="304"/>
      <c r="P1045" s="304"/>
      <c r="Q1045" s="304"/>
      <c r="R1045" s="304"/>
      <c r="S1045" s="304"/>
      <c r="T1045" s="304"/>
      <c r="U1045" s="396"/>
      <c r="V1045" s="396"/>
      <c r="W1045" s="304"/>
      <c r="X1045" s="304"/>
      <c r="Y1045" s="304"/>
      <c r="Z1045" s="304"/>
      <c r="AA1045" s="304"/>
      <c r="AB1045" s="304"/>
      <c r="AC1045" s="304"/>
      <c r="AD1045" s="304"/>
      <c r="AG1045" s="110">
        <f t="shared" si="143"/>
        <v>18</v>
      </c>
      <c r="AH1045" s="110">
        <f t="shared" si="144"/>
        <v>0</v>
      </c>
      <c r="AI1045" s="100">
        <f t="shared" si="145"/>
        <v>-2</v>
      </c>
      <c r="AJ1045" s="100">
        <f t="shared" si="146"/>
        <v>0</v>
      </c>
      <c r="AK1045" s="110">
        <f t="shared" si="147"/>
        <v>0</v>
      </c>
      <c r="AL1045" s="110">
        <f t="shared" si="148"/>
        <v>0</v>
      </c>
      <c r="AM1045" s="110">
        <f t="shared" si="149"/>
        <v>0</v>
      </c>
      <c r="AN1045" s="110">
        <f t="shared" si="150"/>
        <v>0</v>
      </c>
      <c r="AO1045" s="87">
        <f t="shared" si="151"/>
        <v>0</v>
      </c>
    </row>
    <row r="1046" spans="3:41" ht="15.05" customHeight="1">
      <c r="C1046" s="121" t="s">
        <v>95</v>
      </c>
      <c r="D1046" s="294" t="str">
        <f t="shared" si="142"/>
        <v/>
      </c>
      <c r="E1046" s="294"/>
      <c r="F1046" s="294"/>
      <c r="G1046" s="294"/>
      <c r="H1046" s="294"/>
      <c r="I1046" s="294"/>
      <c r="J1046" s="294"/>
      <c r="K1046" s="304"/>
      <c r="L1046" s="304"/>
      <c r="M1046" s="304"/>
      <c r="N1046" s="304"/>
      <c r="O1046" s="304"/>
      <c r="P1046" s="304"/>
      <c r="Q1046" s="304"/>
      <c r="R1046" s="304"/>
      <c r="S1046" s="304"/>
      <c r="T1046" s="304"/>
      <c r="U1046" s="396"/>
      <c r="V1046" s="396"/>
      <c r="W1046" s="304"/>
      <c r="X1046" s="304"/>
      <c r="Y1046" s="304"/>
      <c r="Z1046" s="304"/>
      <c r="AA1046" s="304"/>
      <c r="AB1046" s="304"/>
      <c r="AC1046" s="304"/>
      <c r="AD1046" s="304"/>
      <c r="AG1046" s="110">
        <f t="shared" si="143"/>
        <v>18</v>
      </c>
      <c r="AH1046" s="110">
        <f t="shared" si="144"/>
        <v>0</v>
      </c>
      <c r="AI1046" s="100">
        <f t="shared" si="145"/>
        <v>-2</v>
      </c>
      <c r="AJ1046" s="100">
        <f t="shared" si="146"/>
        <v>0</v>
      </c>
      <c r="AK1046" s="110">
        <f t="shared" si="147"/>
        <v>0</v>
      </c>
      <c r="AL1046" s="110">
        <f t="shared" si="148"/>
        <v>0</v>
      </c>
      <c r="AM1046" s="110">
        <f t="shared" si="149"/>
        <v>0</v>
      </c>
      <c r="AN1046" s="110">
        <f t="shared" si="150"/>
        <v>0</v>
      </c>
      <c r="AO1046" s="87">
        <f t="shared" si="151"/>
        <v>0</v>
      </c>
    </row>
    <row r="1047" spans="3:41" ht="15.05" customHeight="1">
      <c r="C1047" s="121" t="s">
        <v>96</v>
      </c>
      <c r="D1047" s="294" t="str">
        <f t="shared" si="142"/>
        <v/>
      </c>
      <c r="E1047" s="294"/>
      <c r="F1047" s="294"/>
      <c r="G1047" s="294"/>
      <c r="H1047" s="294"/>
      <c r="I1047" s="294"/>
      <c r="J1047" s="294"/>
      <c r="K1047" s="304"/>
      <c r="L1047" s="304"/>
      <c r="M1047" s="304"/>
      <c r="N1047" s="304"/>
      <c r="O1047" s="304"/>
      <c r="P1047" s="304"/>
      <c r="Q1047" s="304"/>
      <c r="R1047" s="304"/>
      <c r="S1047" s="304"/>
      <c r="T1047" s="304"/>
      <c r="U1047" s="396"/>
      <c r="V1047" s="396"/>
      <c r="W1047" s="304"/>
      <c r="X1047" s="304"/>
      <c r="Y1047" s="304"/>
      <c r="Z1047" s="304"/>
      <c r="AA1047" s="304"/>
      <c r="AB1047" s="304"/>
      <c r="AC1047" s="304"/>
      <c r="AD1047" s="304"/>
      <c r="AG1047" s="110">
        <f t="shared" si="143"/>
        <v>18</v>
      </c>
      <c r="AH1047" s="110">
        <f t="shared" si="144"/>
        <v>0</v>
      </c>
      <c r="AI1047" s="100">
        <f t="shared" si="145"/>
        <v>-2</v>
      </c>
      <c r="AJ1047" s="100">
        <f t="shared" si="146"/>
        <v>0</v>
      </c>
      <c r="AK1047" s="110">
        <f t="shared" si="147"/>
        <v>0</v>
      </c>
      <c r="AL1047" s="110">
        <f t="shared" si="148"/>
        <v>0</v>
      </c>
      <c r="AM1047" s="110">
        <f t="shared" si="149"/>
        <v>0</v>
      </c>
      <c r="AN1047" s="110">
        <f t="shared" si="150"/>
        <v>0</v>
      </c>
      <c r="AO1047" s="87">
        <f t="shared" si="151"/>
        <v>0</v>
      </c>
    </row>
    <row r="1048" spans="3:41" ht="15.05" customHeight="1">
      <c r="C1048" s="121" t="s">
        <v>97</v>
      </c>
      <c r="D1048" s="294" t="str">
        <f t="shared" si="142"/>
        <v/>
      </c>
      <c r="E1048" s="294"/>
      <c r="F1048" s="294"/>
      <c r="G1048" s="294"/>
      <c r="H1048" s="294"/>
      <c r="I1048" s="294"/>
      <c r="J1048" s="294"/>
      <c r="K1048" s="304"/>
      <c r="L1048" s="304"/>
      <c r="M1048" s="304"/>
      <c r="N1048" s="304"/>
      <c r="O1048" s="304"/>
      <c r="P1048" s="304"/>
      <c r="Q1048" s="304"/>
      <c r="R1048" s="304"/>
      <c r="S1048" s="304"/>
      <c r="T1048" s="304"/>
      <c r="U1048" s="396"/>
      <c r="V1048" s="396"/>
      <c r="W1048" s="304"/>
      <c r="X1048" s="304"/>
      <c r="Y1048" s="304"/>
      <c r="Z1048" s="304"/>
      <c r="AA1048" s="304"/>
      <c r="AB1048" s="304"/>
      <c r="AC1048" s="304"/>
      <c r="AD1048" s="304"/>
      <c r="AG1048" s="110">
        <f t="shared" si="143"/>
        <v>18</v>
      </c>
      <c r="AH1048" s="110">
        <f t="shared" si="144"/>
        <v>0</v>
      </c>
      <c r="AI1048" s="100">
        <f t="shared" si="145"/>
        <v>-2</v>
      </c>
      <c r="AJ1048" s="100">
        <f t="shared" si="146"/>
        <v>0</v>
      </c>
      <c r="AK1048" s="110">
        <f t="shared" si="147"/>
        <v>0</v>
      </c>
      <c r="AL1048" s="110">
        <f t="shared" si="148"/>
        <v>0</v>
      </c>
      <c r="AM1048" s="110">
        <f t="shared" si="149"/>
        <v>0</v>
      </c>
      <c r="AN1048" s="110">
        <f t="shared" si="150"/>
        <v>0</v>
      </c>
      <c r="AO1048" s="87">
        <f t="shared" si="151"/>
        <v>0</v>
      </c>
    </row>
    <row r="1049" spans="3:41" ht="15.05" customHeight="1">
      <c r="C1049" s="121" t="s">
        <v>98</v>
      </c>
      <c r="D1049" s="294" t="str">
        <f t="shared" si="142"/>
        <v/>
      </c>
      <c r="E1049" s="294"/>
      <c r="F1049" s="294"/>
      <c r="G1049" s="294"/>
      <c r="H1049" s="294"/>
      <c r="I1049" s="294"/>
      <c r="J1049" s="294"/>
      <c r="K1049" s="304"/>
      <c r="L1049" s="304"/>
      <c r="M1049" s="304"/>
      <c r="N1049" s="304"/>
      <c r="O1049" s="304"/>
      <c r="P1049" s="304"/>
      <c r="Q1049" s="304"/>
      <c r="R1049" s="304"/>
      <c r="S1049" s="304"/>
      <c r="T1049" s="304"/>
      <c r="U1049" s="396"/>
      <c r="V1049" s="396"/>
      <c r="W1049" s="304"/>
      <c r="X1049" s="304"/>
      <c r="Y1049" s="304"/>
      <c r="Z1049" s="304"/>
      <c r="AA1049" s="304"/>
      <c r="AB1049" s="304"/>
      <c r="AC1049" s="304"/>
      <c r="AD1049" s="304"/>
      <c r="AG1049" s="110">
        <f t="shared" si="143"/>
        <v>18</v>
      </c>
      <c r="AH1049" s="110">
        <f t="shared" si="144"/>
        <v>0</v>
      </c>
      <c r="AI1049" s="100">
        <f t="shared" si="145"/>
        <v>-2</v>
      </c>
      <c r="AJ1049" s="100">
        <f t="shared" si="146"/>
        <v>0</v>
      </c>
      <c r="AK1049" s="110">
        <f t="shared" si="147"/>
        <v>0</v>
      </c>
      <c r="AL1049" s="110">
        <f t="shared" si="148"/>
        <v>0</v>
      </c>
      <c r="AM1049" s="110">
        <f t="shared" si="149"/>
        <v>0</v>
      </c>
      <c r="AN1049" s="110">
        <f t="shared" si="150"/>
        <v>0</v>
      </c>
      <c r="AO1049" s="87">
        <f t="shared" si="151"/>
        <v>0</v>
      </c>
    </row>
    <row r="1050" spans="3:41" ht="15.05" customHeight="1">
      <c r="C1050" s="121" t="s">
        <v>99</v>
      </c>
      <c r="D1050" s="294" t="str">
        <f t="shared" si="142"/>
        <v/>
      </c>
      <c r="E1050" s="294"/>
      <c r="F1050" s="294"/>
      <c r="G1050" s="294"/>
      <c r="H1050" s="294"/>
      <c r="I1050" s="294"/>
      <c r="J1050" s="294"/>
      <c r="K1050" s="304"/>
      <c r="L1050" s="304"/>
      <c r="M1050" s="304"/>
      <c r="N1050" s="304"/>
      <c r="O1050" s="304"/>
      <c r="P1050" s="304"/>
      <c r="Q1050" s="304"/>
      <c r="R1050" s="304"/>
      <c r="S1050" s="304"/>
      <c r="T1050" s="304"/>
      <c r="U1050" s="396"/>
      <c r="V1050" s="396"/>
      <c r="W1050" s="304"/>
      <c r="X1050" s="304"/>
      <c r="Y1050" s="304"/>
      <c r="Z1050" s="304"/>
      <c r="AA1050" s="304"/>
      <c r="AB1050" s="304"/>
      <c r="AC1050" s="304"/>
      <c r="AD1050" s="304"/>
      <c r="AG1050" s="110">
        <f t="shared" si="143"/>
        <v>18</v>
      </c>
      <c r="AH1050" s="110">
        <f t="shared" si="144"/>
        <v>0</v>
      </c>
      <c r="AI1050" s="100">
        <f t="shared" si="145"/>
        <v>-2</v>
      </c>
      <c r="AJ1050" s="100">
        <f t="shared" si="146"/>
        <v>0</v>
      </c>
      <c r="AK1050" s="110">
        <f t="shared" si="147"/>
        <v>0</v>
      </c>
      <c r="AL1050" s="110">
        <f t="shared" si="148"/>
        <v>0</v>
      </c>
      <c r="AM1050" s="110">
        <f t="shared" si="149"/>
        <v>0</v>
      </c>
      <c r="AN1050" s="110">
        <f t="shared" si="150"/>
        <v>0</v>
      </c>
      <c r="AO1050" s="87">
        <f t="shared" si="151"/>
        <v>0</v>
      </c>
    </row>
    <row r="1051" spans="3:41" ht="15.05" customHeight="1">
      <c r="C1051" s="121" t="s">
        <v>100</v>
      </c>
      <c r="D1051" s="294" t="str">
        <f t="shared" si="142"/>
        <v/>
      </c>
      <c r="E1051" s="294"/>
      <c r="F1051" s="294"/>
      <c r="G1051" s="294"/>
      <c r="H1051" s="294"/>
      <c r="I1051" s="294"/>
      <c r="J1051" s="294"/>
      <c r="K1051" s="304"/>
      <c r="L1051" s="304"/>
      <c r="M1051" s="304"/>
      <c r="N1051" s="304"/>
      <c r="O1051" s="304"/>
      <c r="P1051" s="304"/>
      <c r="Q1051" s="304"/>
      <c r="R1051" s="304"/>
      <c r="S1051" s="304"/>
      <c r="T1051" s="304"/>
      <c r="U1051" s="396"/>
      <c r="V1051" s="396"/>
      <c r="W1051" s="304"/>
      <c r="X1051" s="304"/>
      <c r="Y1051" s="304"/>
      <c r="Z1051" s="304"/>
      <c r="AA1051" s="304"/>
      <c r="AB1051" s="304"/>
      <c r="AC1051" s="304"/>
      <c r="AD1051" s="304"/>
      <c r="AG1051" s="110">
        <f t="shared" si="143"/>
        <v>18</v>
      </c>
      <c r="AH1051" s="110">
        <f t="shared" si="144"/>
        <v>0</v>
      </c>
      <c r="AI1051" s="100">
        <f t="shared" si="145"/>
        <v>-2</v>
      </c>
      <c r="AJ1051" s="100">
        <f t="shared" si="146"/>
        <v>0</v>
      </c>
      <c r="AK1051" s="110">
        <f t="shared" si="147"/>
        <v>0</v>
      </c>
      <c r="AL1051" s="110">
        <f t="shared" si="148"/>
        <v>0</v>
      </c>
      <c r="AM1051" s="110">
        <f t="shared" si="149"/>
        <v>0</v>
      </c>
      <c r="AN1051" s="110">
        <f t="shared" si="150"/>
        <v>0</v>
      </c>
      <c r="AO1051" s="87">
        <f t="shared" si="151"/>
        <v>0</v>
      </c>
    </row>
    <row r="1052" spans="3:41" ht="15.05" customHeight="1">
      <c r="C1052" s="121" t="s">
        <v>101</v>
      </c>
      <c r="D1052" s="294" t="str">
        <f t="shared" si="142"/>
        <v/>
      </c>
      <c r="E1052" s="294"/>
      <c r="F1052" s="294"/>
      <c r="G1052" s="294"/>
      <c r="H1052" s="294"/>
      <c r="I1052" s="294"/>
      <c r="J1052" s="294"/>
      <c r="K1052" s="304"/>
      <c r="L1052" s="304"/>
      <c r="M1052" s="304"/>
      <c r="N1052" s="304"/>
      <c r="O1052" s="304"/>
      <c r="P1052" s="304"/>
      <c r="Q1052" s="304"/>
      <c r="R1052" s="304"/>
      <c r="S1052" s="304"/>
      <c r="T1052" s="304"/>
      <c r="U1052" s="396"/>
      <c r="V1052" s="396"/>
      <c r="W1052" s="304"/>
      <c r="X1052" s="304"/>
      <c r="Y1052" s="304"/>
      <c r="Z1052" s="304"/>
      <c r="AA1052" s="304"/>
      <c r="AB1052" s="304"/>
      <c r="AC1052" s="304"/>
      <c r="AD1052" s="304"/>
      <c r="AG1052" s="110">
        <f t="shared" si="143"/>
        <v>18</v>
      </c>
      <c r="AH1052" s="110">
        <f t="shared" si="144"/>
        <v>0</v>
      </c>
      <c r="AI1052" s="100">
        <f t="shared" si="145"/>
        <v>-2</v>
      </c>
      <c r="AJ1052" s="100">
        <f t="shared" si="146"/>
        <v>0</v>
      </c>
      <c r="AK1052" s="110">
        <f t="shared" si="147"/>
        <v>0</v>
      </c>
      <c r="AL1052" s="110">
        <f t="shared" si="148"/>
        <v>0</v>
      </c>
      <c r="AM1052" s="110">
        <f t="shared" si="149"/>
        <v>0</v>
      </c>
      <c r="AN1052" s="110">
        <f t="shared" si="150"/>
        <v>0</v>
      </c>
      <c r="AO1052" s="87">
        <f t="shared" si="151"/>
        <v>0</v>
      </c>
    </row>
    <row r="1053" spans="3:41" ht="15.05" customHeight="1">
      <c r="C1053" s="121" t="s">
        <v>102</v>
      </c>
      <c r="D1053" s="294" t="str">
        <f t="shared" si="142"/>
        <v/>
      </c>
      <c r="E1053" s="294"/>
      <c r="F1053" s="294"/>
      <c r="G1053" s="294"/>
      <c r="H1053" s="294"/>
      <c r="I1053" s="294"/>
      <c r="J1053" s="294"/>
      <c r="K1053" s="304"/>
      <c r="L1053" s="304"/>
      <c r="M1053" s="304"/>
      <c r="N1053" s="304"/>
      <c r="O1053" s="304"/>
      <c r="P1053" s="304"/>
      <c r="Q1053" s="304"/>
      <c r="R1053" s="304"/>
      <c r="S1053" s="304"/>
      <c r="T1053" s="304"/>
      <c r="U1053" s="396"/>
      <c r="V1053" s="396"/>
      <c r="W1053" s="304"/>
      <c r="X1053" s="304"/>
      <c r="Y1053" s="304"/>
      <c r="Z1053" s="304"/>
      <c r="AA1053" s="304"/>
      <c r="AB1053" s="304"/>
      <c r="AC1053" s="304"/>
      <c r="AD1053" s="304"/>
      <c r="AG1053" s="110">
        <f t="shared" si="143"/>
        <v>18</v>
      </c>
      <c r="AH1053" s="110">
        <f t="shared" si="144"/>
        <v>0</v>
      </c>
      <c r="AI1053" s="100">
        <f t="shared" si="145"/>
        <v>-2</v>
      </c>
      <c r="AJ1053" s="100">
        <f t="shared" si="146"/>
        <v>0</v>
      </c>
      <c r="AK1053" s="110">
        <f t="shared" si="147"/>
        <v>0</v>
      </c>
      <c r="AL1053" s="110">
        <f t="shared" si="148"/>
        <v>0</v>
      </c>
      <c r="AM1053" s="110">
        <f t="shared" si="149"/>
        <v>0</v>
      </c>
      <c r="AN1053" s="110">
        <f t="shared" si="150"/>
        <v>0</v>
      </c>
      <c r="AO1053" s="87">
        <f t="shared" si="151"/>
        <v>0</v>
      </c>
    </row>
    <row r="1054" spans="3:41" ht="15.05" customHeight="1">
      <c r="C1054" s="121" t="s">
        <v>103</v>
      </c>
      <c r="D1054" s="294" t="str">
        <f t="shared" si="142"/>
        <v/>
      </c>
      <c r="E1054" s="294"/>
      <c r="F1054" s="294"/>
      <c r="G1054" s="294"/>
      <c r="H1054" s="294"/>
      <c r="I1054" s="294"/>
      <c r="J1054" s="294"/>
      <c r="K1054" s="304"/>
      <c r="L1054" s="304"/>
      <c r="M1054" s="304"/>
      <c r="N1054" s="304"/>
      <c r="O1054" s="304"/>
      <c r="P1054" s="304"/>
      <c r="Q1054" s="304"/>
      <c r="R1054" s="304"/>
      <c r="S1054" s="304"/>
      <c r="T1054" s="304"/>
      <c r="U1054" s="396"/>
      <c r="V1054" s="396"/>
      <c r="W1054" s="304"/>
      <c r="X1054" s="304"/>
      <c r="Y1054" s="304"/>
      <c r="Z1054" s="304"/>
      <c r="AA1054" s="304"/>
      <c r="AB1054" s="304"/>
      <c r="AC1054" s="304"/>
      <c r="AD1054" s="304"/>
      <c r="AG1054" s="110">
        <f t="shared" si="143"/>
        <v>18</v>
      </c>
      <c r="AH1054" s="110">
        <f t="shared" si="144"/>
        <v>0</v>
      </c>
      <c r="AI1054" s="100">
        <f t="shared" si="145"/>
        <v>-2</v>
      </c>
      <c r="AJ1054" s="100">
        <f t="shared" si="146"/>
        <v>0</v>
      </c>
      <c r="AK1054" s="110">
        <f t="shared" si="147"/>
        <v>0</v>
      </c>
      <c r="AL1054" s="110">
        <f t="shared" si="148"/>
        <v>0</v>
      </c>
      <c r="AM1054" s="110">
        <f t="shared" si="149"/>
        <v>0</v>
      </c>
      <c r="AN1054" s="110">
        <f t="shared" si="150"/>
        <v>0</v>
      </c>
      <c r="AO1054" s="87">
        <f t="shared" si="151"/>
        <v>0</v>
      </c>
    </row>
    <row r="1055" spans="3:41" ht="15.05" customHeight="1">
      <c r="C1055" s="121" t="s">
        <v>104</v>
      </c>
      <c r="D1055" s="294" t="str">
        <f t="shared" si="142"/>
        <v/>
      </c>
      <c r="E1055" s="294"/>
      <c r="F1055" s="294"/>
      <c r="G1055" s="294"/>
      <c r="H1055" s="294"/>
      <c r="I1055" s="294"/>
      <c r="J1055" s="294"/>
      <c r="K1055" s="304"/>
      <c r="L1055" s="304"/>
      <c r="M1055" s="304"/>
      <c r="N1055" s="304"/>
      <c r="O1055" s="304"/>
      <c r="P1055" s="304"/>
      <c r="Q1055" s="304"/>
      <c r="R1055" s="304"/>
      <c r="S1055" s="304"/>
      <c r="T1055" s="304"/>
      <c r="U1055" s="396"/>
      <c r="V1055" s="396"/>
      <c r="W1055" s="304"/>
      <c r="X1055" s="304"/>
      <c r="Y1055" s="304"/>
      <c r="Z1055" s="304"/>
      <c r="AA1055" s="304"/>
      <c r="AB1055" s="304"/>
      <c r="AC1055" s="304"/>
      <c r="AD1055" s="304"/>
      <c r="AG1055" s="110">
        <f t="shared" si="143"/>
        <v>18</v>
      </c>
      <c r="AH1055" s="110">
        <f t="shared" si="144"/>
        <v>0</v>
      </c>
      <c r="AI1055" s="100">
        <f t="shared" si="145"/>
        <v>-2</v>
      </c>
      <c r="AJ1055" s="100">
        <f t="shared" si="146"/>
        <v>0</v>
      </c>
      <c r="AK1055" s="110">
        <f t="shared" si="147"/>
        <v>0</v>
      </c>
      <c r="AL1055" s="110">
        <f t="shared" si="148"/>
        <v>0</v>
      </c>
      <c r="AM1055" s="110">
        <f t="shared" si="149"/>
        <v>0</v>
      </c>
      <c r="AN1055" s="110">
        <f t="shared" si="150"/>
        <v>0</v>
      </c>
      <c r="AO1055" s="87">
        <f t="shared" si="151"/>
        <v>0</v>
      </c>
    </row>
    <row r="1056" spans="3:41" ht="15.05" customHeight="1">
      <c r="C1056" s="121" t="s">
        <v>105</v>
      </c>
      <c r="D1056" s="294" t="str">
        <f t="shared" si="142"/>
        <v/>
      </c>
      <c r="E1056" s="294"/>
      <c r="F1056" s="294"/>
      <c r="G1056" s="294"/>
      <c r="H1056" s="294"/>
      <c r="I1056" s="294"/>
      <c r="J1056" s="294"/>
      <c r="K1056" s="304"/>
      <c r="L1056" s="304"/>
      <c r="M1056" s="304"/>
      <c r="N1056" s="304"/>
      <c r="O1056" s="304"/>
      <c r="P1056" s="304"/>
      <c r="Q1056" s="304"/>
      <c r="R1056" s="304"/>
      <c r="S1056" s="304"/>
      <c r="T1056" s="304"/>
      <c r="U1056" s="396"/>
      <c r="V1056" s="396"/>
      <c r="W1056" s="304"/>
      <c r="X1056" s="304"/>
      <c r="Y1056" s="304"/>
      <c r="Z1056" s="304"/>
      <c r="AA1056" s="304"/>
      <c r="AB1056" s="304"/>
      <c r="AC1056" s="304"/>
      <c r="AD1056" s="304"/>
      <c r="AG1056" s="110">
        <f t="shared" si="143"/>
        <v>18</v>
      </c>
      <c r="AH1056" s="110">
        <f t="shared" si="144"/>
        <v>0</v>
      </c>
      <c r="AI1056" s="100">
        <f t="shared" si="145"/>
        <v>-2</v>
      </c>
      <c r="AJ1056" s="100">
        <f t="shared" si="146"/>
        <v>0</v>
      </c>
      <c r="AK1056" s="110">
        <f t="shared" si="147"/>
        <v>0</v>
      </c>
      <c r="AL1056" s="110">
        <f t="shared" si="148"/>
        <v>0</v>
      </c>
      <c r="AM1056" s="110">
        <f t="shared" si="149"/>
        <v>0</v>
      </c>
      <c r="AN1056" s="110">
        <f t="shared" si="150"/>
        <v>0</v>
      </c>
      <c r="AO1056" s="87">
        <f t="shared" si="151"/>
        <v>0</v>
      </c>
    </row>
    <row r="1057" spans="3:41" ht="15.05" customHeight="1">
      <c r="C1057" s="121" t="s">
        <v>106</v>
      </c>
      <c r="D1057" s="294" t="str">
        <f t="shared" si="142"/>
        <v/>
      </c>
      <c r="E1057" s="294"/>
      <c r="F1057" s="294"/>
      <c r="G1057" s="294"/>
      <c r="H1057" s="294"/>
      <c r="I1057" s="294"/>
      <c r="J1057" s="294"/>
      <c r="K1057" s="304"/>
      <c r="L1057" s="304"/>
      <c r="M1057" s="304"/>
      <c r="N1057" s="304"/>
      <c r="O1057" s="304"/>
      <c r="P1057" s="304"/>
      <c r="Q1057" s="304"/>
      <c r="R1057" s="304"/>
      <c r="S1057" s="304"/>
      <c r="T1057" s="304"/>
      <c r="U1057" s="396"/>
      <c r="V1057" s="396"/>
      <c r="W1057" s="304"/>
      <c r="X1057" s="304"/>
      <c r="Y1057" s="304"/>
      <c r="Z1057" s="304"/>
      <c r="AA1057" s="304"/>
      <c r="AB1057" s="304"/>
      <c r="AC1057" s="304"/>
      <c r="AD1057" s="304"/>
      <c r="AG1057" s="110">
        <f t="shared" si="143"/>
        <v>18</v>
      </c>
      <c r="AH1057" s="110">
        <f t="shared" si="144"/>
        <v>0</v>
      </c>
      <c r="AI1057" s="100">
        <f t="shared" si="145"/>
        <v>-2</v>
      </c>
      <c r="AJ1057" s="100">
        <f t="shared" si="146"/>
        <v>0</v>
      </c>
      <c r="AK1057" s="110">
        <f t="shared" si="147"/>
        <v>0</v>
      </c>
      <c r="AL1057" s="110">
        <f t="shared" si="148"/>
        <v>0</v>
      </c>
      <c r="AM1057" s="110">
        <f t="shared" si="149"/>
        <v>0</v>
      </c>
      <c r="AN1057" s="110">
        <f t="shared" si="150"/>
        <v>0</v>
      </c>
      <c r="AO1057" s="87">
        <f t="shared" si="151"/>
        <v>0</v>
      </c>
    </row>
    <row r="1058" spans="3:41" ht="15.05" customHeight="1">
      <c r="C1058" s="121" t="s">
        <v>107</v>
      </c>
      <c r="D1058" s="294" t="str">
        <f t="shared" si="142"/>
        <v/>
      </c>
      <c r="E1058" s="294"/>
      <c r="F1058" s="294"/>
      <c r="G1058" s="294"/>
      <c r="H1058" s="294"/>
      <c r="I1058" s="294"/>
      <c r="J1058" s="294"/>
      <c r="K1058" s="304"/>
      <c r="L1058" s="304"/>
      <c r="M1058" s="304"/>
      <c r="N1058" s="304"/>
      <c r="O1058" s="304"/>
      <c r="P1058" s="304"/>
      <c r="Q1058" s="304"/>
      <c r="R1058" s="304"/>
      <c r="S1058" s="304"/>
      <c r="T1058" s="304"/>
      <c r="U1058" s="396"/>
      <c r="V1058" s="396"/>
      <c r="W1058" s="304"/>
      <c r="X1058" s="304"/>
      <c r="Y1058" s="304"/>
      <c r="Z1058" s="304"/>
      <c r="AA1058" s="304"/>
      <c r="AB1058" s="304"/>
      <c r="AC1058" s="304"/>
      <c r="AD1058" s="304"/>
      <c r="AG1058" s="110">
        <f t="shared" si="143"/>
        <v>18</v>
      </c>
      <c r="AH1058" s="110">
        <f t="shared" si="144"/>
        <v>0</v>
      </c>
      <c r="AI1058" s="100">
        <f t="shared" si="145"/>
        <v>-2</v>
      </c>
      <c r="AJ1058" s="100">
        <f t="shared" si="146"/>
        <v>0</v>
      </c>
      <c r="AK1058" s="110">
        <f t="shared" si="147"/>
        <v>0</v>
      </c>
      <c r="AL1058" s="110">
        <f t="shared" si="148"/>
        <v>0</v>
      </c>
      <c r="AM1058" s="110">
        <f t="shared" si="149"/>
        <v>0</v>
      </c>
      <c r="AN1058" s="110">
        <f t="shared" si="150"/>
        <v>0</v>
      </c>
      <c r="AO1058" s="87">
        <f t="shared" si="151"/>
        <v>0</v>
      </c>
    </row>
    <row r="1059" spans="3:41" ht="15.05" customHeight="1">
      <c r="C1059" s="121" t="s">
        <v>108</v>
      </c>
      <c r="D1059" s="294" t="str">
        <f t="shared" si="142"/>
        <v/>
      </c>
      <c r="E1059" s="294"/>
      <c r="F1059" s="294"/>
      <c r="G1059" s="294"/>
      <c r="H1059" s="294"/>
      <c r="I1059" s="294"/>
      <c r="J1059" s="294"/>
      <c r="K1059" s="304"/>
      <c r="L1059" s="304"/>
      <c r="M1059" s="304"/>
      <c r="N1059" s="304"/>
      <c r="O1059" s="304"/>
      <c r="P1059" s="304"/>
      <c r="Q1059" s="304"/>
      <c r="R1059" s="304"/>
      <c r="S1059" s="304"/>
      <c r="T1059" s="304"/>
      <c r="U1059" s="396"/>
      <c r="V1059" s="396"/>
      <c r="W1059" s="304"/>
      <c r="X1059" s="304"/>
      <c r="Y1059" s="304"/>
      <c r="Z1059" s="304"/>
      <c r="AA1059" s="304"/>
      <c r="AB1059" s="304"/>
      <c r="AC1059" s="304"/>
      <c r="AD1059" s="304"/>
      <c r="AG1059" s="110">
        <f t="shared" si="143"/>
        <v>18</v>
      </c>
      <c r="AH1059" s="110">
        <f t="shared" si="144"/>
        <v>0</v>
      </c>
      <c r="AI1059" s="100">
        <f t="shared" si="145"/>
        <v>-2</v>
      </c>
      <c r="AJ1059" s="100">
        <f t="shared" si="146"/>
        <v>0</v>
      </c>
      <c r="AK1059" s="110">
        <f t="shared" si="147"/>
        <v>0</v>
      </c>
      <c r="AL1059" s="110">
        <f t="shared" si="148"/>
        <v>0</v>
      </c>
      <c r="AM1059" s="110">
        <f t="shared" si="149"/>
        <v>0</v>
      </c>
      <c r="AN1059" s="110">
        <f t="shared" si="150"/>
        <v>0</v>
      </c>
      <c r="AO1059" s="87">
        <f t="shared" si="151"/>
        <v>0</v>
      </c>
    </row>
    <row r="1060" spans="3:41" ht="15.05" customHeight="1">
      <c r="C1060" s="121" t="s">
        <v>109</v>
      </c>
      <c r="D1060" s="294" t="str">
        <f t="shared" si="142"/>
        <v/>
      </c>
      <c r="E1060" s="294"/>
      <c r="F1060" s="294"/>
      <c r="G1060" s="294"/>
      <c r="H1060" s="294"/>
      <c r="I1060" s="294"/>
      <c r="J1060" s="294"/>
      <c r="K1060" s="304"/>
      <c r="L1060" s="304"/>
      <c r="M1060" s="304"/>
      <c r="N1060" s="304"/>
      <c r="O1060" s="304"/>
      <c r="P1060" s="304"/>
      <c r="Q1060" s="304"/>
      <c r="R1060" s="304"/>
      <c r="S1060" s="304"/>
      <c r="T1060" s="304"/>
      <c r="U1060" s="396"/>
      <c r="V1060" s="396"/>
      <c r="W1060" s="304"/>
      <c r="X1060" s="304"/>
      <c r="Y1060" s="304"/>
      <c r="Z1060" s="304"/>
      <c r="AA1060" s="304"/>
      <c r="AB1060" s="304"/>
      <c r="AC1060" s="304"/>
      <c r="AD1060" s="304"/>
      <c r="AG1060" s="110">
        <f t="shared" si="143"/>
        <v>18</v>
      </c>
      <c r="AH1060" s="110">
        <f t="shared" si="144"/>
        <v>0</v>
      </c>
      <c r="AI1060" s="100">
        <f t="shared" si="145"/>
        <v>-2</v>
      </c>
      <c r="AJ1060" s="100">
        <f t="shared" si="146"/>
        <v>0</v>
      </c>
      <c r="AK1060" s="110">
        <f t="shared" si="147"/>
        <v>0</v>
      </c>
      <c r="AL1060" s="110">
        <f t="shared" si="148"/>
        <v>0</v>
      </c>
      <c r="AM1060" s="110">
        <f t="shared" si="149"/>
        <v>0</v>
      </c>
      <c r="AN1060" s="110">
        <f t="shared" si="150"/>
        <v>0</v>
      </c>
      <c r="AO1060" s="87">
        <f t="shared" si="151"/>
        <v>0</v>
      </c>
    </row>
    <row r="1061" spans="3:41" ht="15.05" customHeight="1">
      <c r="C1061" s="121" t="s">
        <v>110</v>
      </c>
      <c r="D1061" s="294" t="str">
        <f t="shared" si="142"/>
        <v/>
      </c>
      <c r="E1061" s="294"/>
      <c r="F1061" s="294"/>
      <c r="G1061" s="294"/>
      <c r="H1061" s="294"/>
      <c r="I1061" s="294"/>
      <c r="J1061" s="294"/>
      <c r="K1061" s="304"/>
      <c r="L1061" s="304"/>
      <c r="M1061" s="304"/>
      <c r="N1061" s="304"/>
      <c r="O1061" s="304"/>
      <c r="P1061" s="304"/>
      <c r="Q1061" s="304"/>
      <c r="R1061" s="304"/>
      <c r="S1061" s="304"/>
      <c r="T1061" s="304"/>
      <c r="U1061" s="396"/>
      <c r="V1061" s="396"/>
      <c r="W1061" s="304"/>
      <c r="X1061" s="304"/>
      <c r="Y1061" s="304"/>
      <c r="Z1061" s="304"/>
      <c r="AA1061" s="304"/>
      <c r="AB1061" s="304"/>
      <c r="AC1061" s="304"/>
      <c r="AD1061" s="304"/>
      <c r="AG1061" s="110">
        <f t="shared" si="143"/>
        <v>18</v>
      </c>
      <c r="AH1061" s="110">
        <f t="shared" si="144"/>
        <v>0</v>
      </c>
      <c r="AI1061" s="100">
        <f t="shared" si="145"/>
        <v>-2</v>
      </c>
      <c r="AJ1061" s="100">
        <f t="shared" si="146"/>
        <v>0</v>
      </c>
      <c r="AK1061" s="110">
        <f t="shared" si="147"/>
        <v>0</v>
      </c>
      <c r="AL1061" s="110">
        <f t="shared" si="148"/>
        <v>0</v>
      </c>
      <c r="AM1061" s="110">
        <f t="shared" si="149"/>
        <v>0</v>
      </c>
      <c r="AN1061" s="110">
        <f t="shared" si="150"/>
        <v>0</v>
      </c>
      <c r="AO1061" s="87">
        <f t="shared" si="151"/>
        <v>0</v>
      </c>
    </row>
    <row r="1062" spans="3:41" ht="15.05" customHeight="1">
      <c r="C1062" s="121" t="s">
        <v>111</v>
      </c>
      <c r="D1062" s="294" t="str">
        <f t="shared" si="142"/>
        <v/>
      </c>
      <c r="E1062" s="294"/>
      <c r="F1062" s="294"/>
      <c r="G1062" s="294"/>
      <c r="H1062" s="294"/>
      <c r="I1062" s="294"/>
      <c r="J1062" s="294"/>
      <c r="K1062" s="304"/>
      <c r="L1062" s="304"/>
      <c r="M1062" s="304"/>
      <c r="N1062" s="304"/>
      <c r="O1062" s="304"/>
      <c r="P1062" s="304"/>
      <c r="Q1062" s="304"/>
      <c r="R1062" s="304"/>
      <c r="S1062" s="304"/>
      <c r="T1062" s="304"/>
      <c r="U1062" s="396"/>
      <c r="V1062" s="396"/>
      <c r="W1062" s="304"/>
      <c r="X1062" s="304"/>
      <c r="Y1062" s="304"/>
      <c r="Z1062" s="304"/>
      <c r="AA1062" s="304"/>
      <c r="AB1062" s="304"/>
      <c r="AC1062" s="304"/>
      <c r="AD1062" s="304"/>
      <c r="AG1062" s="110">
        <f t="shared" si="143"/>
        <v>18</v>
      </c>
      <c r="AH1062" s="110">
        <f t="shared" si="144"/>
        <v>0</v>
      </c>
      <c r="AI1062" s="100">
        <f t="shared" si="145"/>
        <v>-2</v>
      </c>
      <c r="AJ1062" s="100">
        <f t="shared" si="146"/>
        <v>0</v>
      </c>
      <c r="AK1062" s="110">
        <f t="shared" si="147"/>
        <v>0</v>
      </c>
      <c r="AL1062" s="110">
        <f t="shared" si="148"/>
        <v>0</v>
      </c>
      <c r="AM1062" s="110">
        <f t="shared" si="149"/>
        <v>0</v>
      </c>
      <c r="AN1062" s="110">
        <f t="shared" si="150"/>
        <v>0</v>
      </c>
      <c r="AO1062" s="87">
        <f t="shared" si="151"/>
        <v>0</v>
      </c>
    </row>
    <row r="1063" spans="3:41" ht="15.05" customHeight="1">
      <c r="C1063" s="121" t="s">
        <v>112</v>
      </c>
      <c r="D1063" s="294" t="str">
        <f t="shared" si="142"/>
        <v/>
      </c>
      <c r="E1063" s="294"/>
      <c r="F1063" s="294"/>
      <c r="G1063" s="294"/>
      <c r="H1063" s="294"/>
      <c r="I1063" s="294"/>
      <c r="J1063" s="294"/>
      <c r="K1063" s="304"/>
      <c r="L1063" s="304"/>
      <c r="M1063" s="304"/>
      <c r="N1063" s="304"/>
      <c r="O1063" s="304"/>
      <c r="P1063" s="304"/>
      <c r="Q1063" s="304"/>
      <c r="R1063" s="304"/>
      <c r="S1063" s="304"/>
      <c r="T1063" s="304"/>
      <c r="U1063" s="396"/>
      <c r="V1063" s="396"/>
      <c r="W1063" s="304"/>
      <c r="X1063" s="304"/>
      <c r="Y1063" s="304"/>
      <c r="Z1063" s="304"/>
      <c r="AA1063" s="304"/>
      <c r="AB1063" s="304"/>
      <c r="AC1063" s="304"/>
      <c r="AD1063" s="304"/>
      <c r="AG1063" s="110">
        <f t="shared" si="143"/>
        <v>18</v>
      </c>
      <c r="AH1063" s="110">
        <f t="shared" si="144"/>
        <v>0</v>
      </c>
      <c r="AI1063" s="100">
        <f t="shared" si="145"/>
        <v>-2</v>
      </c>
      <c r="AJ1063" s="100">
        <f t="shared" si="146"/>
        <v>0</v>
      </c>
      <c r="AK1063" s="110">
        <f t="shared" si="147"/>
        <v>0</v>
      </c>
      <c r="AL1063" s="110">
        <f t="shared" si="148"/>
        <v>0</v>
      </c>
      <c r="AM1063" s="110">
        <f t="shared" si="149"/>
        <v>0</v>
      </c>
      <c r="AN1063" s="110">
        <f t="shared" si="150"/>
        <v>0</v>
      </c>
      <c r="AO1063" s="87">
        <f t="shared" si="151"/>
        <v>0</v>
      </c>
    </row>
    <row r="1064" spans="3:41" ht="15.05" customHeight="1">
      <c r="C1064" s="128" t="s">
        <v>113</v>
      </c>
      <c r="D1064" s="294" t="str">
        <f t="shared" si="142"/>
        <v/>
      </c>
      <c r="E1064" s="294"/>
      <c r="F1064" s="294"/>
      <c r="G1064" s="294"/>
      <c r="H1064" s="294"/>
      <c r="I1064" s="294"/>
      <c r="J1064" s="294"/>
      <c r="K1064" s="304"/>
      <c r="L1064" s="304"/>
      <c r="M1064" s="304"/>
      <c r="N1064" s="304"/>
      <c r="O1064" s="304"/>
      <c r="P1064" s="304"/>
      <c r="Q1064" s="304"/>
      <c r="R1064" s="304"/>
      <c r="S1064" s="304"/>
      <c r="T1064" s="304"/>
      <c r="U1064" s="396"/>
      <c r="V1064" s="396"/>
      <c r="W1064" s="304"/>
      <c r="X1064" s="304"/>
      <c r="Y1064" s="304"/>
      <c r="Z1064" s="304"/>
      <c r="AA1064" s="304"/>
      <c r="AB1064" s="304"/>
      <c r="AC1064" s="304"/>
      <c r="AD1064" s="304"/>
      <c r="AG1064" s="110">
        <f t="shared" si="143"/>
        <v>18</v>
      </c>
      <c r="AH1064" s="110">
        <f t="shared" si="144"/>
        <v>0</v>
      </c>
      <c r="AI1064" s="100">
        <f t="shared" si="145"/>
        <v>-2</v>
      </c>
      <c r="AJ1064" s="100">
        <f t="shared" si="146"/>
        <v>0</v>
      </c>
      <c r="AK1064" s="110">
        <f t="shared" si="147"/>
        <v>0</v>
      </c>
      <c r="AL1064" s="110">
        <f t="shared" si="148"/>
        <v>0</v>
      </c>
      <c r="AM1064" s="110">
        <f t="shared" si="149"/>
        <v>0</v>
      </c>
      <c r="AN1064" s="110">
        <f t="shared" si="150"/>
        <v>0</v>
      </c>
      <c r="AO1064" s="87">
        <f t="shared" si="151"/>
        <v>0</v>
      </c>
    </row>
    <row r="1065" spans="3:41" ht="15.05" customHeight="1">
      <c r="C1065" s="128" t="s">
        <v>114</v>
      </c>
      <c r="D1065" s="294" t="str">
        <f t="shared" si="142"/>
        <v/>
      </c>
      <c r="E1065" s="294"/>
      <c r="F1065" s="294"/>
      <c r="G1065" s="294"/>
      <c r="H1065" s="294"/>
      <c r="I1065" s="294"/>
      <c r="J1065" s="294"/>
      <c r="K1065" s="304"/>
      <c r="L1065" s="304"/>
      <c r="M1065" s="304"/>
      <c r="N1065" s="304"/>
      <c r="O1065" s="304"/>
      <c r="P1065" s="304"/>
      <c r="Q1065" s="304"/>
      <c r="R1065" s="304"/>
      <c r="S1065" s="304"/>
      <c r="T1065" s="304"/>
      <c r="U1065" s="396"/>
      <c r="V1065" s="396"/>
      <c r="W1065" s="304"/>
      <c r="X1065" s="304"/>
      <c r="Y1065" s="304"/>
      <c r="Z1065" s="304"/>
      <c r="AA1065" s="304"/>
      <c r="AB1065" s="304"/>
      <c r="AC1065" s="304"/>
      <c r="AD1065" s="304"/>
      <c r="AG1065" s="110">
        <f t="shared" si="143"/>
        <v>18</v>
      </c>
      <c r="AH1065" s="110">
        <f t="shared" si="144"/>
        <v>0</v>
      </c>
      <c r="AI1065" s="100">
        <f t="shared" si="145"/>
        <v>-2</v>
      </c>
      <c r="AJ1065" s="100">
        <f t="shared" si="146"/>
        <v>0</v>
      </c>
      <c r="AK1065" s="110">
        <f t="shared" si="147"/>
        <v>0</v>
      </c>
      <c r="AL1065" s="110">
        <f t="shared" si="148"/>
        <v>0</v>
      </c>
      <c r="AM1065" s="110">
        <f t="shared" si="149"/>
        <v>0</v>
      </c>
      <c r="AN1065" s="110">
        <f t="shared" si="150"/>
        <v>0</v>
      </c>
      <c r="AO1065" s="87">
        <f t="shared" si="151"/>
        <v>0</v>
      </c>
    </row>
    <row r="1066" spans="3:41" ht="15.05" customHeight="1">
      <c r="C1066" s="128" t="s">
        <v>115</v>
      </c>
      <c r="D1066" s="294" t="str">
        <f t="shared" si="142"/>
        <v/>
      </c>
      <c r="E1066" s="294"/>
      <c r="F1066" s="294"/>
      <c r="G1066" s="294"/>
      <c r="H1066" s="294"/>
      <c r="I1066" s="294"/>
      <c r="J1066" s="294"/>
      <c r="K1066" s="304"/>
      <c r="L1066" s="304"/>
      <c r="M1066" s="304"/>
      <c r="N1066" s="304"/>
      <c r="O1066" s="304"/>
      <c r="P1066" s="304"/>
      <c r="Q1066" s="304"/>
      <c r="R1066" s="304"/>
      <c r="S1066" s="304"/>
      <c r="T1066" s="304"/>
      <c r="U1066" s="396"/>
      <c r="V1066" s="396"/>
      <c r="W1066" s="304"/>
      <c r="X1066" s="304"/>
      <c r="Y1066" s="304"/>
      <c r="Z1066" s="304"/>
      <c r="AA1066" s="304"/>
      <c r="AB1066" s="304"/>
      <c r="AC1066" s="304"/>
      <c r="AD1066" s="304"/>
      <c r="AG1066" s="110">
        <f t="shared" si="143"/>
        <v>18</v>
      </c>
      <c r="AH1066" s="110">
        <f t="shared" si="144"/>
        <v>0</v>
      </c>
      <c r="AI1066" s="100">
        <f t="shared" si="145"/>
        <v>-2</v>
      </c>
      <c r="AJ1066" s="100">
        <f t="shared" si="146"/>
        <v>0</v>
      </c>
      <c r="AK1066" s="110">
        <f t="shared" si="147"/>
        <v>0</v>
      </c>
      <c r="AL1066" s="110">
        <f t="shared" si="148"/>
        <v>0</v>
      </c>
      <c r="AM1066" s="110">
        <f t="shared" si="149"/>
        <v>0</v>
      </c>
      <c r="AN1066" s="110">
        <f t="shared" si="150"/>
        <v>0</v>
      </c>
      <c r="AO1066" s="87">
        <f t="shared" si="151"/>
        <v>0</v>
      </c>
    </row>
    <row r="1067" spans="3:41" ht="15.05" customHeight="1">
      <c r="C1067" s="128" t="s">
        <v>116</v>
      </c>
      <c r="D1067" s="294" t="str">
        <f t="shared" si="142"/>
        <v/>
      </c>
      <c r="E1067" s="294"/>
      <c r="F1067" s="294"/>
      <c r="G1067" s="294"/>
      <c r="H1067" s="294"/>
      <c r="I1067" s="294"/>
      <c r="J1067" s="294"/>
      <c r="K1067" s="304"/>
      <c r="L1067" s="304"/>
      <c r="M1067" s="304"/>
      <c r="N1067" s="304"/>
      <c r="O1067" s="304"/>
      <c r="P1067" s="304"/>
      <c r="Q1067" s="304"/>
      <c r="R1067" s="304"/>
      <c r="S1067" s="304"/>
      <c r="T1067" s="304"/>
      <c r="U1067" s="396"/>
      <c r="V1067" s="396"/>
      <c r="W1067" s="304"/>
      <c r="X1067" s="304"/>
      <c r="Y1067" s="304"/>
      <c r="Z1067" s="304"/>
      <c r="AA1067" s="304"/>
      <c r="AB1067" s="304"/>
      <c r="AC1067" s="304"/>
      <c r="AD1067" s="304"/>
      <c r="AG1067" s="110">
        <f t="shared" si="143"/>
        <v>18</v>
      </c>
      <c r="AH1067" s="110">
        <f t="shared" si="144"/>
        <v>0</v>
      </c>
      <c r="AI1067" s="100">
        <f t="shared" si="145"/>
        <v>-2</v>
      </c>
      <c r="AJ1067" s="100">
        <f t="shared" si="146"/>
        <v>0</v>
      </c>
      <c r="AK1067" s="110">
        <f t="shared" si="147"/>
        <v>0</v>
      </c>
      <c r="AL1067" s="110">
        <f t="shared" si="148"/>
        <v>0</v>
      </c>
      <c r="AM1067" s="110">
        <f t="shared" si="149"/>
        <v>0</v>
      </c>
      <c r="AN1067" s="110">
        <f t="shared" si="150"/>
        <v>0</v>
      </c>
      <c r="AO1067" s="87">
        <f t="shared" si="151"/>
        <v>0</v>
      </c>
    </row>
    <row r="1068" spans="3:41" ht="15.05" customHeight="1">
      <c r="C1068" s="128" t="s">
        <v>117</v>
      </c>
      <c r="D1068" s="294" t="str">
        <f t="shared" si="142"/>
        <v/>
      </c>
      <c r="E1068" s="294"/>
      <c r="F1068" s="294"/>
      <c r="G1068" s="294"/>
      <c r="H1068" s="294"/>
      <c r="I1068" s="294"/>
      <c r="J1068" s="294"/>
      <c r="K1068" s="304"/>
      <c r="L1068" s="304"/>
      <c r="M1068" s="304"/>
      <c r="N1068" s="304"/>
      <c r="O1068" s="304"/>
      <c r="P1068" s="304"/>
      <c r="Q1068" s="304"/>
      <c r="R1068" s="304"/>
      <c r="S1068" s="304"/>
      <c r="T1068" s="304"/>
      <c r="U1068" s="396"/>
      <c r="V1068" s="396"/>
      <c r="W1068" s="304"/>
      <c r="X1068" s="304"/>
      <c r="Y1068" s="304"/>
      <c r="Z1068" s="304"/>
      <c r="AA1068" s="304"/>
      <c r="AB1068" s="304"/>
      <c r="AC1068" s="304"/>
      <c r="AD1068" s="304"/>
      <c r="AG1068" s="110">
        <f t="shared" si="143"/>
        <v>18</v>
      </c>
      <c r="AH1068" s="110">
        <f t="shared" si="144"/>
        <v>0</v>
      </c>
      <c r="AI1068" s="100">
        <f t="shared" si="145"/>
        <v>-2</v>
      </c>
      <c r="AJ1068" s="100">
        <f t="shared" si="146"/>
        <v>0</v>
      </c>
      <c r="AK1068" s="110">
        <f t="shared" si="147"/>
        <v>0</v>
      </c>
      <c r="AL1068" s="110">
        <f t="shared" si="148"/>
        <v>0</v>
      </c>
      <c r="AM1068" s="110">
        <f t="shared" si="149"/>
        <v>0</v>
      </c>
      <c r="AN1068" s="110">
        <f t="shared" si="150"/>
        <v>0</v>
      </c>
      <c r="AO1068" s="87">
        <f t="shared" si="151"/>
        <v>0</v>
      </c>
    </row>
    <row r="1069" spans="3:41" ht="15.05" customHeight="1">
      <c r="C1069" s="128" t="s">
        <v>118</v>
      </c>
      <c r="D1069" s="294" t="str">
        <f t="shared" si="142"/>
        <v/>
      </c>
      <c r="E1069" s="294"/>
      <c r="F1069" s="294"/>
      <c r="G1069" s="294"/>
      <c r="H1069" s="294"/>
      <c r="I1069" s="294"/>
      <c r="J1069" s="294"/>
      <c r="K1069" s="304"/>
      <c r="L1069" s="304"/>
      <c r="M1069" s="304"/>
      <c r="N1069" s="304"/>
      <c r="O1069" s="304"/>
      <c r="P1069" s="304"/>
      <c r="Q1069" s="304"/>
      <c r="R1069" s="304"/>
      <c r="S1069" s="304"/>
      <c r="T1069" s="304"/>
      <c r="U1069" s="396"/>
      <c r="V1069" s="396"/>
      <c r="W1069" s="304"/>
      <c r="X1069" s="304"/>
      <c r="Y1069" s="304"/>
      <c r="Z1069" s="304"/>
      <c r="AA1069" s="304"/>
      <c r="AB1069" s="304"/>
      <c r="AC1069" s="304"/>
      <c r="AD1069" s="304"/>
      <c r="AG1069" s="110">
        <f t="shared" si="143"/>
        <v>18</v>
      </c>
      <c r="AH1069" s="110">
        <f t="shared" si="144"/>
        <v>0</v>
      </c>
      <c r="AI1069" s="100">
        <f t="shared" si="145"/>
        <v>-2</v>
      </c>
      <c r="AJ1069" s="100">
        <f t="shared" si="146"/>
        <v>0</v>
      </c>
      <c r="AK1069" s="110">
        <f t="shared" si="147"/>
        <v>0</v>
      </c>
      <c r="AL1069" s="110">
        <f t="shared" si="148"/>
        <v>0</v>
      </c>
      <c r="AM1069" s="110">
        <f t="shared" si="149"/>
        <v>0</v>
      </c>
      <c r="AN1069" s="110">
        <f t="shared" si="150"/>
        <v>0</v>
      </c>
      <c r="AO1069" s="87">
        <f t="shared" si="151"/>
        <v>0</v>
      </c>
    </row>
    <row r="1070" spans="3:41" ht="15.05" customHeight="1">
      <c r="C1070" s="128" t="s">
        <v>119</v>
      </c>
      <c r="D1070" s="294" t="str">
        <f t="shared" si="142"/>
        <v/>
      </c>
      <c r="E1070" s="294"/>
      <c r="F1070" s="294"/>
      <c r="G1070" s="294"/>
      <c r="H1070" s="294"/>
      <c r="I1070" s="294"/>
      <c r="J1070" s="294"/>
      <c r="K1070" s="304"/>
      <c r="L1070" s="304"/>
      <c r="M1070" s="304"/>
      <c r="N1070" s="304"/>
      <c r="O1070" s="304"/>
      <c r="P1070" s="304"/>
      <c r="Q1070" s="304"/>
      <c r="R1070" s="304"/>
      <c r="S1070" s="304"/>
      <c r="T1070" s="304"/>
      <c r="U1070" s="396"/>
      <c r="V1070" s="396"/>
      <c r="W1070" s="304"/>
      <c r="X1070" s="304"/>
      <c r="Y1070" s="304"/>
      <c r="Z1070" s="304"/>
      <c r="AA1070" s="304"/>
      <c r="AB1070" s="304"/>
      <c r="AC1070" s="304"/>
      <c r="AD1070" s="304"/>
      <c r="AG1070" s="110">
        <f t="shared" si="143"/>
        <v>18</v>
      </c>
      <c r="AH1070" s="110">
        <f t="shared" si="144"/>
        <v>0</v>
      </c>
      <c r="AI1070" s="100">
        <f t="shared" si="145"/>
        <v>-2</v>
      </c>
      <c r="AJ1070" s="100">
        <f t="shared" si="146"/>
        <v>0</v>
      </c>
      <c r="AK1070" s="110">
        <f t="shared" si="147"/>
        <v>0</v>
      </c>
      <c r="AL1070" s="110">
        <f t="shared" si="148"/>
        <v>0</v>
      </c>
      <c r="AM1070" s="110">
        <f t="shared" si="149"/>
        <v>0</v>
      </c>
      <c r="AN1070" s="110">
        <f t="shared" si="150"/>
        <v>0</v>
      </c>
      <c r="AO1070" s="87">
        <f t="shared" si="151"/>
        <v>0</v>
      </c>
    </row>
    <row r="1071" spans="3:41" ht="15.05" customHeight="1">
      <c r="C1071" s="128" t="s">
        <v>120</v>
      </c>
      <c r="D1071" s="294" t="str">
        <f t="shared" si="142"/>
        <v/>
      </c>
      <c r="E1071" s="294"/>
      <c r="F1071" s="294"/>
      <c r="G1071" s="294"/>
      <c r="H1071" s="294"/>
      <c r="I1071" s="294"/>
      <c r="J1071" s="294"/>
      <c r="K1071" s="304"/>
      <c r="L1071" s="304"/>
      <c r="M1071" s="304"/>
      <c r="N1071" s="304"/>
      <c r="O1071" s="304"/>
      <c r="P1071" s="304"/>
      <c r="Q1071" s="304"/>
      <c r="R1071" s="304"/>
      <c r="S1071" s="304"/>
      <c r="T1071" s="304"/>
      <c r="U1071" s="396"/>
      <c r="V1071" s="396"/>
      <c r="W1071" s="304"/>
      <c r="X1071" s="304"/>
      <c r="Y1071" s="304"/>
      <c r="Z1071" s="304"/>
      <c r="AA1071" s="304"/>
      <c r="AB1071" s="304"/>
      <c r="AC1071" s="304"/>
      <c r="AD1071" s="304"/>
      <c r="AG1071" s="110">
        <f t="shared" si="143"/>
        <v>18</v>
      </c>
      <c r="AH1071" s="110">
        <f t="shared" si="144"/>
        <v>0</v>
      </c>
      <c r="AI1071" s="100">
        <f t="shared" si="145"/>
        <v>-2</v>
      </c>
      <c r="AJ1071" s="100">
        <f t="shared" si="146"/>
        <v>0</v>
      </c>
      <c r="AK1071" s="110">
        <f t="shared" si="147"/>
        <v>0</v>
      </c>
      <c r="AL1071" s="110">
        <f t="shared" si="148"/>
        <v>0</v>
      </c>
      <c r="AM1071" s="110">
        <f t="shared" si="149"/>
        <v>0</v>
      </c>
      <c r="AN1071" s="110">
        <f t="shared" si="150"/>
        <v>0</v>
      </c>
      <c r="AO1071" s="87">
        <f t="shared" si="151"/>
        <v>0</v>
      </c>
    </row>
    <row r="1072" spans="3:41" ht="15.05" customHeight="1">
      <c r="C1072" s="128" t="s">
        <v>121</v>
      </c>
      <c r="D1072" s="294" t="str">
        <f t="shared" si="142"/>
        <v/>
      </c>
      <c r="E1072" s="294"/>
      <c r="F1072" s="294"/>
      <c r="G1072" s="294"/>
      <c r="H1072" s="294"/>
      <c r="I1072" s="294"/>
      <c r="J1072" s="294"/>
      <c r="K1072" s="304"/>
      <c r="L1072" s="304"/>
      <c r="M1072" s="304"/>
      <c r="N1072" s="304"/>
      <c r="O1072" s="304"/>
      <c r="P1072" s="304"/>
      <c r="Q1072" s="304"/>
      <c r="R1072" s="304"/>
      <c r="S1072" s="304"/>
      <c r="T1072" s="304"/>
      <c r="U1072" s="396"/>
      <c r="V1072" s="396"/>
      <c r="W1072" s="304"/>
      <c r="X1072" s="304"/>
      <c r="Y1072" s="304"/>
      <c r="Z1072" s="304"/>
      <c r="AA1072" s="304"/>
      <c r="AB1072" s="304"/>
      <c r="AC1072" s="304"/>
      <c r="AD1072" s="304"/>
      <c r="AG1072" s="110">
        <f t="shared" si="143"/>
        <v>18</v>
      </c>
      <c r="AH1072" s="110">
        <f t="shared" si="144"/>
        <v>0</v>
      </c>
      <c r="AI1072" s="100">
        <f t="shared" si="145"/>
        <v>-2</v>
      </c>
      <c r="AJ1072" s="100">
        <f t="shared" si="146"/>
        <v>0</v>
      </c>
      <c r="AK1072" s="110">
        <f t="shared" si="147"/>
        <v>0</v>
      </c>
      <c r="AL1072" s="110">
        <f t="shared" si="148"/>
        <v>0</v>
      </c>
      <c r="AM1072" s="110">
        <f t="shared" si="149"/>
        <v>0</v>
      </c>
      <c r="AN1072" s="110">
        <f t="shared" si="150"/>
        <v>0</v>
      </c>
      <c r="AO1072" s="87">
        <f t="shared" si="151"/>
        <v>0</v>
      </c>
    </row>
    <row r="1073" spans="3:41" ht="15.05" customHeight="1">
      <c r="C1073" s="128" t="s">
        <v>122</v>
      </c>
      <c r="D1073" s="294" t="str">
        <f t="shared" si="142"/>
        <v/>
      </c>
      <c r="E1073" s="294"/>
      <c r="F1073" s="294"/>
      <c r="G1073" s="294"/>
      <c r="H1073" s="294"/>
      <c r="I1073" s="294"/>
      <c r="J1073" s="294"/>
      <c r="K1073" s="304"/>
      <c r="L1073" s="304"/>
      <c r="M1073" s="304"/>
      <c r="N1073" s="304"/>
      <c r="O1073" s="304"/>
      <c r="P1073" s="304"/>
      <c r="Q1073" s="304"/>
      <c r="R1073" s="304"/>
      <c r="S1073" s="304"/>
      <c r="T1073" s="304"/>
      <c r="U1073" s="396"/>
      <c r="V1073" s="396"/>
      <c r="W1073" s="304"/>
      <c r="X1073" s="304"/>
      <c r="Y1073" s="304"/>
      <c r="Z1073" s="304"/>
      <c r="AA1073" s="304"/>
      <c r="AB1073" s="304"/>
      <c r="AC1073" s="304"/>
      <c r="AD1073" s="304"/>
      <c r="AG1073" s="110">
        <f t="shared" si="143"/>
        <v>18</v>
      </c>
      <c r="AH1073" s="110">
        <f t="shared" si="144"/>
        <v>0</v>
      </c>
      <c r="AI1073" s="100">
        <f t="shared" si="145"/>
        <v>-2</v>
      </c>
      <c r="AJ1073" s="100">
        <f t="shared" si="146"/>
        <v>0</v>
      </c>
      <c r="AK1073" s="110">
        <f t="shared" si="147"/>
        <v>0</v>
      </c>
      <c r="AL1073" s="110">
        <f t="shared" si="148"/>
        <v>0</v>
      </c>
      <c r="AM1073" s="110">
        <f t="shared" si="149"/>
        <v>0</v>
      </c>
      <c r="AN1073" s="110">
        <f t="shared" si="150"/>
        <v>0</v>
      </c>
      <c r="AO1073" s="87">
        <f t="shared" si="151"/>
        <v>0</v>
      </c>
    </row>
    <row r="1074" spans="3:41" ht="15.05" customHeight="1">
      <c r="C1074" s="128" t="s">
        <v>123</v>
      </c>
      <c r="D1074" s="294" t="str">
        <f t="shared" si="142"/>
        <v/>
      </c>
      <c r="E1074" s="294"/>
      <c r="F1074" s="294"/>
      <c r="G1074" s="294"/>
      <c r="H1074" s="294"/>
      <c r="I1074" s="294"/>
      <c r="J1074" s="294"/>
      <c r="K1074" s="304"/>
      <c r="L1074" s="304"/>
      <c r="M1074" s="304"/>
      <c r="N1074" s="304"/>
      <c r="O1074" s="304"/>
      <c r="P1074" s="304"/>
      <c r="Q1074" s="304"/>
      <c r="R1074" s="304"/>
      <c r="S1074" s="304"/>
      <c r="T1074" s="304"/>
      <c r="U1074" s="396"/>
      <c r="V1074" s="396"/>
      <c r="W1074" s="304"/>
      <c r="X1074" s="304"/>
      <c r="Y1074" s="304"/>
      <c r="Z1074" s="304"/>
      <c r="AA1074" s="304"/>
      <c r="AB1074" s="304"/>
      <c r="AC1074" s="304"/>
      <c r="AD1074" s="304"/>
      <c r="AG1074" s="110">
        <f t="shared" si="143"/>
        <v>18</v>
      </c>
      <c r="AH1074" s="110">
        <f t="shared" si="144"/>
        <v>0</v>
      </c>
      <c r="AI1074" s="100">
        <f t="shared" si="145"/>
        <v>-2</v>
      </c>
      <c r="AJ1074" s="100">
        <f t="shared" si="146"/>
        <v>0</v>
      </c>
      <c r="AK1074" s="110">
        <f t="shared" si="147"/>
        <v>0</v>
      </c>
      <c r="AL1074" s="110">
        <f t="shared" si="148"/>
        <v>0</v>
      </c>
      <c r="AM1074" s="110">
        <f t="shared" si="149"/>
        <v>0</v>
      </c>
      <c r="AN1074" s="110">
        <f t="shared" si="150"/>
        <v>0</v>
      </c>
      <c r="AO1074" s="87">
        <f t="shared" si="151"/>
        <v>0</v>
      </c>
    </row>
    <row r="1075" spans="3:41" ht="15.05" customHeight="1">
      <c r="C1075" s="128" t="s">
        <v>124</v>
      </c>
      <c r="D1075" s="294" t="str">
        <f t="shared" si="142"/>
        <v/>
      </c>
      <c r="E1075" s="294"/>
      <c r="F1075" s="294"/>
      <c r="G1075" s="294"/>
      <c r="H1075" s="294"/>
      <c r="I1075" s="294"/>
      <c r="J1075" s="294"/>
      <c r="K1075" s="304"/>
      <c r="L1075" s="304"/>
      <c r="M1075" s="304"/>
      <c r="N1075" s="304"/>
      <c r="O1075" s="304"/>
      <c r="P1075" s="304"/>
      <c r="Q1075" s="304"/>
      <c r="R1075" s="304"/>
      <c r="S1075" s="304"/>
      <c r="T1075" s="304"/>
      <c r="U1075" s="396"/>
      <c r="V1075" s="396"/>
      <c r="W1075" s="304"/>
      <c r="X1075" s="304"/>
      <c r="Y1075" s="304"/>
      <c r="Z1075" s="304"/>
      <c r="AA1075" s="304"/>
      <c r="AB1075" s="304"/>
      <c r="AC1075" s="304"/>
      <c r="AD1075" s="304"/>
      <c r="AG1075" s="110">
        <f t="shared" si="143"/>
        <v>18</v>
      </c>
      <c r="AH1075" s="110">
        <f t="shared" si="144"/>
        <v>0</v>
      </c>
      <c r="AI1075" s="100">
        <f t="shared" si="145"/>
        <v>-2</v>
      </c>
      <c r="AJ1075" s="100">
        <f t="shared" si="146"/>
        <v>0</v>
      </c>
      <c r="AK1075" s="110">
        <f t="shared" si="147"/>
        <v>0</v>
      </c>
      <c r="AL1075" s="110">
        <f t="shared" si="148"/>
        <v>0</v>
      </c>
      <c r="AM1075" s="110">
        <f t="shared" si="149"/>
        <v>0</v>
      </c>
      <c r="AN1075" s="110">
        <f t="shared" si="150"/>
        <v>0</v>
      </c>
      <c r="AO1075" s="87">
        <f t="shared" si="151"/>
        <v>0</v>
      </c>
    </row>
    <row r="1076" spans="3:41" ht="15.05" customHeight="1">
      <c r="C1076" s="128" t="s">
        <v>125</v>
      </c>
      <c r="D1076" s="294" t="str">
        <f t="shared" ref="D1076:D1130" si="152">IF(D98="", "", D98)</f>
        <v/>
      </c>
      <c r="E1076" s="294"/>
      <c r="F1076" s="294"/>
      <c r="G1076" s="294"/>
      <c r="H1076" s="294"/>
      <c r="I1076" s="294"/>
      <c r="J1076" s="294"/>
      <c r="K1076" s="304"/>
      <c r="L1076" s="304"/>
      <c r="M1076" s="304"/>
      <c r="N1076" s="304"/>
      <c r="O1076" s="304"/>
      <c r="P1076" s="304"/>
      <c r="Q1076" s="304"/>
      <c r="R1076" s="304"/>
      <c r="S1076" s="304"/>
      <c r="T1076" s="304"/>
      <c r="U1076" s="396"/>
      <c r="V1076" s="396"/>
      <c r="W1076" s="304"/>
      <c r="X1076" s="304"/>
      <c r="Y1076" s="304"/>
      <c r="Z1076" s="304"/>
      <c r="AA1076" s="304"/>
      <c r="AB1076" s="304"/>
      <c r="AC1076" s="304"/>
      <c r="AD1076" s="304"/>
      <c r="AG1076" s="110">
        <f t="shared" ref="AG1076:AG1130" si="153">COUNTBLANK(M1076:AD1076)</f>
        <v>18</v>
      </c>
      <c r="AH1076" s="110">
        <f t="shared" ref="AH1076:AH1130" si="154">IF(AND(OR(K1076=2, K1076=9), AG1076&lt;$AG$1009), 1, 0)</f>
        <v>0</v>
      </c>
      <c r="AI1076" s="100">
        <f t="shared" ref="AI1076:AI1130" si="155">IF(OR(U1076="NS", U1076="NA"), 0, LEN(U1076)-LEN(INT(U1076))-1)</f>
        <v>-2</v>
      </c>
      <c r="AJ1076" s="100">
        <f t="shared" ref="AJ1076:AJ1130" si="156">IF(AI1076&lt;3, 0, 1)</f>
        <v>0</v>
      </c>
      <c r="AK1076" s="110">
        <f t="shared" ref="AK1076:AK1130" si="157">IF(
OR(
AND(W1076=1, Y1076&lt;&gt;8),
AND(W1076&lt;&gt;1, Y1076=8)
), 1, 0
)</f>
        <v>0</v>
      </c>
      <c r="AL1076" s="110">
        <f t="shared" ref="AL1076:AL1130" si="158">IF(AND(OR(W1076=2, W1076=3, W1076=4), Y1076=4), 1, 0)</f>
        <v>0</v>
      </c>
      <c r="AM1076" s="110">
        <f t="shared" ref="AM1076:AM1130" si="159">IF(COUNT(Q1076,AA1076)&lt;2, 0, IF((Q1076-AA1076)&lt;17, 1, 0))</f>
        <v>0</v>
      </c>
      <c r="AN1076" s="110">
        <f t="shared" ref="AN1076:AN1130" si="160">IF(AND(COUNT(AA1076,AC1076)=2, AA1076&lt;AC1076), 1, 0)</f>
        <v>0</v>
      </c>
      <c r="AO1076" s="87">
        <f t="shared" ref="AO1076:AO1130" si="161">IF(
OR(
AND(D1076="", OR(K1076&lt;&gt;"", AG1076&lt;$AG$1009)),
AND(D1076&lt;&gt;"", OR(K1076="", AND(K1076=1, AG1076&gt;$AH$1009))),
), 1, 0
)</f>
        <v>0</v>
      </c>
    </row>
    <row r="1077" spans="3:41" ht="15.05" customHeight="1">
      <c r="C1077" s="128" t="s">
        <v>126</v>
      </c>
      <c r="D1077" s="294" t="str">
        <f t="shared" si="152"/>
        <v/>
      </c>
      <c r="E1077" s="294"/>
      <c r="F1077" s="294"/>
      <c r="G1077" s="294"/>
      <c r="H1077" s="294"/>
      <c r="I1077" s="294"/>
      <c r="J1077" s="294"/>
      <c r="K1077" s="304"/>
      <c r="L1077" s="304"/>
      <c r="M1077" s="304"/>
      <c r="N1077" s="304"/>
      <c r="O1077" s="304"/>
      <c r="P1077" s="304"/>
      <c r="Q1077" s="304"/>
      <c r="R1077" s="304"/>
      <c r="S1077" s="304"/>
      <c r="T1077" s="304"/>
      <c r="U1077" s="396"/>
      <c r="V1077" s="396"/>
      <c r="W1077" s="304"/>
      <c r="X1077" s="304"/>
      <c r="Y1077" s="304"/>
      <c r="Z1077" s="304"/>
      <c r="AA1077" s="304"/>
      <c r="AB1077" s="304"/>
      <c r="AC1077" s="304"/>
      <c r="AD1077" s="304"/>
      <c r="AG1077" s="110">
        <f t="shared" si="153"/>
        <v>18</v>
      </c>
      <c r="AH1077" s="110">
        <f t="shared" si="154"/>
        <v>0</v>
      </c>
      <c r="AI1077" s="100">
        <f t="shared" si="155"/>
        <v>-2</v>
      </c>
      <c r="AJ1077" s="100">
        <f t="shared" si="156"/>
        <v>0</v>
      </c>
      <c r="AK1077" s="110">
        <f t="shared" si="157"/>
        <v>0</v>
      </c>
      <c r="AL1077" s="110">
        <f t="shared" si="158"/>
        <v>0</v>
      </c>
      <c r="AM1077" s="110">
        <f t="shared" si="159"/>
        <v>0</v>
      </c>
      <c r="AN1077" s="110">
        <f t="shared" si="160"/>
        <v>0</v>
      </c>
      <c r="AO1077" s="87">
        <f t="shared" si="161"/>
        <v>0</v>
      </c>
    </row>
    <row r="1078" spans="3:41" ht="15.05" customHeight="1">
      <c r="C1078" s="128" t="s">
        <v>127</v>
      </c>
      <c r="D1078" s="294" t="str">
        <f t="shared" si="152"/>
        <v/>
      </c>
      <c r="E1078" s="294"/>
      <c r="F1078" s="294"/>
      <c r="G1078" s="294"/>
      <c r="H1078" s="294"/>
      <c r="I1078" s="294"/>
      <c r="J1078" s="294"/>
      <c r="K1078" s="304"/>
      <c r="L1078" s="304"/>
      <c r="M1078" s="304"/>
      <c r="N1078" s="304"/>
      <c r="O1078" s="304"/>
      <c r="P1078" s="304"/>
      <c r="Q1078" s="304"/>
      <c r="R1078" s="304"/>
      <c r="S1078" s="304"/>
      <c r="T1078" s="304"/>
      <c r="U1078" s="396"/>
      <c r="V1078" s="396"/>
      <c r="W1078" s="304"/>
      <c r="X1078" s="304"/>
      <c r="Y1078" s="304"/>
      <c r="Z1078" s="304"/>
      <c r="AA1078" s="304"/>
      <c r="AB1078" s="304"/>
      <c r="AC1078" s="304"/>
      <c r="AD1078" s="304"/>
      <c r="AG1078" s="110">
        <f t="shared" si="153"/>
        <v>18</v>
      </c>
      <c r="AH1078" s="110">
        <f t="shared" si="154"/>
        <v>0</v>
      </c>
      <c r="AI1078" s="100">
        <f t="shared" si="155"/>
        <v>-2</v>
      </c>
      <c r="AJ1078" s="100">
        <f t="shared" si="156"/>
        <v>0</v>
      </c>
      <c r="AK1078" s="110">
        <f t="shared" si="157"/>
        <v>0</v>
      </c>
      <c r="AL1078" s="110">
        <f t="shared" si="158"/>
        <v>0</v>
      </c>
      <c r="AM1078" s="110">
        <f t="shared" si="159"/>
        <v>0</v>
      </c>
      <c r="AN1078" s="110">
        <f t="shared" si="160"/>
        <v>0</v>
      </c>
      <c r="AO1078" s="87">
        <f t="shared" si="161"/>
        <v>0</v>
      </c>
    </row>
    <row r="1079" spans="3:41" ht="15.05" customHeight="1">
      <c r="C1079" s="128" t="s">
        <v>128</v>
      </c>
      <c r="D1079" s="294" t="str">
        <f t="shared" si="152"/>
        <v/>
      </c>
      <c r="E1079" s="294"/>
      <c r="F1079" s="294"/>
      <c r="G1079" s="294"/>
      <c r="H1079" s="294"/>
      <c r="I1079" s="294"/>
      <c r="J1079" s="294"/>
      <c r="K1079" s="304"/>
      <c r="L1079" s="304"/>
      <c r="M1079" s="304"/>
      <c r="N1079" s="304"/>
      <c r="O1079" s="304"/>
      <c r="P1079" s="304"/>
      <c r="Q1079" s="304"/>
      <c r="R1079" s="304"/>
      <c r="S1079" s="304"/>
      <c r="T1079" s="304"/>
      <c r="U1079" s="396"/>
      <c r="V1079" s="396"/>
      <c r="W1079" s="304"/>
      <c r="X1079" s="304"/>
      <c r="Y1079" s="304"/>
      <c r="Z1079" s="304"/>
      <c r="AA1079" s="304"/>
      <c r="AB1079" s="304"/>
      <c r="AC1079" s="304"/>
      <c r="AD1079" s="304"/>
      <c r="AG1079" s="110">
        <f t="shared" si="153"/>
        <v>18</v>
      </c>
      <c r="AH1079" s="110">
        <f t="shared" si="154"/>
        <v>0</v>
      </c>
      <c r="AI1079" s="100">
        <f t="shared" si="155"/>
        <v>-2</v>
      </c>
      <c r="AJ1079" s="100">
        <f t="shared" si="156"/>
        <v>0</v>
      </c>
      <c r="AK1079" s="110">
        <f t="shared" si="157"/>
        <v>0</v>
      </c>
      <c r="AL1079" s="110">
        <f t="shared" si="158"/>
        <v>0</v>
      </c>
      <c r="AM1079" s="110">
        <f t="shared" si="159"/>
        <v>0</v>
      </c>
      <c r="AN1079" s="110">
        <f t="shared" si="160"/>
        <v>0</v>
      </c>
      <c r="AO1079" s="87">
        <f t="shared" si="161"/>
        <v>0</v>
      </c>
    </row>
    <row r="1080" spans="3:41" ht="15.05" customHeight="1">
      <c r="C1080" s="128" t="s">
        <v>129</v>
      </c>
      <c r="D1080" s="294" t="str">
        <f t="shared" si="152"/>
        <v/>
      </c>
      <c r="E1080" s="294"/>
      <c r="F1080" s="294"/>
      <c r="G1080" s="294"/>
      <c r="H1080" s="294"/>
      <c r="I1080" s="294"/>
      <c r="J1080" s="294"/>
      <c r="K1080" s="304"/>
      <c r="L1080" s="304"/>
      <c r="M1080" s="304"/>
      <c r="N1080" s="304"/>
      <c r="O1080" s="304"/>
      <c r="P1080" s="304"/>
      <c r="Q1080" s="304"/>
      <c r="R1080" s="304"/>
      <c r="S1080" s="304"/>
      <c r="T1080" s="304"/>
      <c r="U1080" s="396"/>
      <c r="V1080" s="396"/>
      <c r="W1080" s="304"/>
      <c r="X1080" s="304"/>
      <c r="Y1080" s="304"/>
      <c r="Z1080" s="304"/>
      <c r="AA1080" s="304"/>
      <c r="AB1080" s="304"/>
      <c r="AC1080" s="304"/>
      <c r="AD1080" s="304"/>
      <c r="AG1080" s="110">
        <f t="shared" si="153"/>
        <v>18</v>
      </c>
      <c r="AH1080" s="110">
        <f t="shared" si="154"/>
        <v>0</v>
      </c>
      <c r="AI1080" s="100">
        <f t="shared" si="155"/>
        <v>-2</v>
      </c>
      <c r="AJ1080" s="100">
        <f t="shared" si="156"/>
        <v>0</v>
      </c>
      <c r="AK1080" s="110">
        <f t="shared" si="157"/>
        <v>0</v>
      </c>
      <c r="AL1080" s="110">
        <f t="shared" si="158"/>
        <v>0</v>
      </c>
      <c r="AM1080" s="110">
        <f t="shared" si="159"/>
        <v>0</v>
      </c>
      <c r="AN1080" s="110">
        <f t="shared" si="160"/>
        <v>0</v>
      </c>
      <c r="AO1080" s="87">
        <f t="shared" si="161"/>
        <v>0</v>
      </c>
    </row>
    <row r="1081" spans="3:41" ht="15.05" customHeight="1">
      <c r="C1081" s="128" t="s">
        <v>130</v>
      </c>
      <c r="D1081" s="294" t="str">
        <f t="shared" si="152"/>
        <v/>
      </c>
      <c r="E1081" s="294"/>
      <c r="F1081" s="294"/>
      <c r="G1081" s="294"/>
      <c r="H1081" s="294"/>
      <c r="I1081" s="294"/>
      <c r="J1081" s="294"/>
      <c r="K1081" s="304"/>
      <c r="L1081" s="304"/>
      <c r="M1081" s="304"/>
      <c r="N1081" s="304"/>
      <c r="O1081" s="304"/>
      <c r="P1081" s="304"/>
      <c r="Q1081" s="304"/>
      <c r="R1081" s="304"/>
      <c r="S1081" s="304"/>
      <c r="T1081" s="304"/>
      <c r="U1081" s="396"/>
      <c r="V1081" s="396"/>
      <c r="W1081" s="304"/>
      <c r="X1081" s="304"/>
      <c r="Y1081" s="304"/>
      <c r="Z1081" s="304"/>
      <c r="AA1081" s="304"/>
      <c r="AB1081" s="304"/>
      <c r="AC1081" s="304"/>
      <c r="AD1081" s="304"/>
      <c r="AG1081" s="110">
        <f t="shared" si="153"/>
        <v>18</v>
      </c>
      <c r="AH1081" s="110">
        <f t="shared" si="154"/>
        <v>0</v>
      </c>
      <c r="AI1081" s="100">
        <f t="shared" si="155"/>
        <v>-2</v>
      </c>
      <c r="AJ1081" s="100">
        <f t="shared" si="156"/>
        <v>0</v>
      </c>
      <c r="AK1081" s="110">
        <f t="shared" si="157"/>
        <v>0</v>
      </c>
      <c r="AL1081" s="110">
        <f t="shared" si="158"/>
        <v>0</v>
      </c>
      <c r="AM1081" s="110">
        <f t="shared" si="159"/>
        <v>0</v>
      </c>
      <c r="AN1081" s="110">
        <f t="shared" si="160"/>
        <v>0</v>
      </c>
      <c r="AO1081" s="87">
        <f t="shared" si="161"/>
        <v>0</v>
      </c>
    </row>
    <row r="1082" spans="3:41" ht="15.05" customHeight="1">
      <c r="C1082" s="128" t="s">
        <v>131</v>
      </c>
      <c r="D1082" s="294" t="str">
        <f t="shared" si="152"/>
        <v/>
      </c>
      <c r="E1082" s="294"/>
      <c r="F1082" s="294"/>
      <c r="G1082" s="294"/>
      <c r="H1082" s="294"/>
      <c r="I1082" s="294"/>
      <c r="J1082" s="294"/>
      <c r="K1082" s="304"/>
      <c r="L1082" s="304"/>
      <c r="M1082" s="304"/>
      <c r="N1082" s="304"/>
      <c r="O1082" s="304"/>
      <c r="P1082" s="304"/>
      <c r="Q1082" s="304"/>
      <c r="R1082" s="304"/>
      <c r="S1082" s="304"/>
      <c r="T1082" s="304"/>
      <c r="U1082" s="396"/>
      <c r="V1082" s="396"/>
      <c r="W1082" s="304"/>
      <c r="X1082" s="304"/>
      <c r="Y1082" s="304"/>
      <c r="Z1082" s="304"/>
      <c r="AA1082" s="304"/>
      <c r="AB1082" s="304"/>
      <c r="AC1082" s="304"/>
      <c r="AD1082" s="304"/>
      <c r="AG1082" s="110">
        <f t="shared" si="153"/>
        <v>18</v>
      </c>
      <c r="AH1082" s="110">
        <f t="shared" si="154"/>
        <v>0</v>
      </c>
      <c r="AI1082" s="100">
        <f t="shared" si="155"/>
        <v>-2</v>
      </c>
      <c r="AJ1082" s="100">
        <f t="shared" si="156"/>
        <v>0</v>
      </c>
      <c r="AK1082" s="110">
        <f t="shared" si="157"/>
        <v>0</v>
      </c>
      <c r="AL1082" s="110">
        <f t="shared" si="158"/>
        <v>0</v>
      </c>
      <c r="AM1082" s="110">
        <f t="shared" si="159"/>
        <v>0</v>
      </c>
      <c r="AN1082" s="110">
        <f t="shared" si="160"/>
        <v>0</v>
      </c>
      <c r="AO1082" s="87">
        <f t="shared" si="161"/>
        <v>0</v>
      </c>
    </row>
    <row r="1083" spans="3:41" ht="15.05" customHeight="1">
      <c r="C1083" s="128" t="s">
        <v>132</v>
      </c>
      <c r="D1083" s="294" t="str">
        <f t="shared" si="152"/>
        <v/>
      </c>
      <c r="E1083" s="294"/>
      <c r="F1083" s="294"/>
      <c r="G1083" s="294"/>
      <c r="H1083" s="294"/>
      <c r="I1083" s="294"/>
      <c r="J1083" s="294"/>
      <c r="K1083" s="304"/>
      <c r="L1083" s="304"/>
      <c r="M1083" s="304"/>
      <c r="N1083" s="304"/>
      <c r="O1083" s="304"/>
      <c r="P1083" s="304"/>
      <c r="Q1083" s="304"/>
      <c r="R1083" s="304"/>
      <c r="S1083" s="304"/>
      <c r="T1083" s="304"/>
      <c r="U1083" s="396"/>
      <c r="V1083" s="396"/>
      <c r="W1083" s="304"/>
      <c r="X1083" s="304"/>
      <c r="Y1083" s="304"/>
      <c r="Z1083" s="304"/>
      <c r="AA1083" s="304"/>
      <c r="AB1083" s="304"/>
      <c r="AC1083" s="304"/>
      <c r="AD1083" s="304"/>
      <c r="AG1083" s="110">
        <f t="shared" si="153"/>
        <v>18</v>
      </c>
      <c r="AH1083" s="110">
        <f t="shared" si="154"/>
        <v>0</v>
      </c>
      <c r="AI1083" s="100">
        <f t="shared" si="155"/>
        <v>-2</v>
      </c>
      <c r="AJ1083" s="100">
        <f t="shared" si="156"/>
        <v>0</v>
      </c>
      <c r="AK1083" s="110">
        <f t="shared" si="157"/>
        <v>0</v>
      </c>
      <c r="AL1083" s="110">
        <f t="shared" si="158"/>
        <v>0</v>
      </c>
      <c r="AM1083" s="110">
        <f t="shared" si="159"/>
        <v>0</v>
      </c>
      <c r="AN1083" s="110">
        <f t="shared" si="160"/>
        <v>0</v>
      </c>
      <c r="AO1083" s="87">
        <f t="shared" si="161"/>
        <v>0</v>
      </c>
    </row>
    <row r="1084" spans="3:41" ht="15.05" customHeight="1">
      <c r="C1084" s="128" t="s">
        <v>133</v>
      </c>
      <c r="D1084" s="294" t="str">
        <f t="shared" si="152"/>
        <v/>
      </c>
      <c r="E1084" s="294"/>
      <c r="F1084" s="294"/>
      <c r="G1084" s="294"/>
      <c r="H1084" s="294"/>
      <c r="I1084" s="294"/>
      <c r="J1084" s="294"/>
      <c r="K1084" s="304"/>
      <c r="L1084" s="304"/>
      <c r="M1084" s="304"/>
      <c r="N1084" s="304"/>
      <c r="O1084" s="304"/>
      <c r="P1084" s="304"/>
      <c r="Q1084" s="304"/>
      <c r="R1084" s="304"/>
      <c r="S1084" s="304"/>
      <c r="T1084" s="304"/>
      <c r="U1084" s="396"/>
      <c r="V1084" s="396"/>
      <c r="W1084" s="304"/>
      <c r="X1084" s="304"/>
      <c r="Y1084" s="304"/>
      <c r="Z1084" s="304"/>
      <c r="AA1084" s="304"/>
      <c r="AB1084" s="304"/>
      <c r="AC1084" s="304"/>
      <c r="AD1084" s="304"/>
      <c r="AG1084" s="110">
        <f t="shared" si="153"/>
        <v>18</v>
      </c>
      <c r="AH1084" s="110">
        <f t="shared" si="154"/>
        <v>0</v>
      </c>
      <c r="AI1084" s="100">
        <f t="shared" si="155"/>
        <v>-2</v>
      </c>
      <c r="AJ1084" s="100">
        <f t="shared" si="156"/>
        <v>0</v>
      </c>
      <c r="AK1084" s="110">
        <f t="shared" si="157"/>
        <v>0</v>
      </c>
      <c r="AL1084" s="110">
        <f t="shared" si="158"/>
        <v>0</v>
      </c>
      <c r="AM1084" s="110">
        <f t="shared" si="159"/>
        <v>0</v>
      </c>
      <c r="AN1084" s="110">
        <f t="shared" si="160"/>
        <v>0</v>
      </c>
      <c r="AO1084" s="87">
        <f t="shared" si="161"/>
        <v>0</v>
      </c>
    </row>
    <row r="1085" spans="3:41" ht="15.05" customHeight="1">
      <c r="C1085" s="128" t="s">
        <v>134</v>
      </c>
      <c r="D1085" s="294" t="str">
        <f t="shared" si="152"/>
        <v/>
      </c>
      <c r="E1085" s="294"/>
      <c r="F1085" s="294"/>
      <c r="G1085" s="294"/>
      <c r="H1085" s="294"/>
      <c r="I1085" s="294"/>
      <c r="J1085" s="294"/>
      <c r="K1085" s="304"/>
      <c r="L1085" s="304"/>
      <c r="M1085" s="304"/>
      <c r="N1085" s="304"/>
      <c r="O1085" s="304"/>
      <c r="P1085" s="304"/>
      <c r="Q1085" s="304"/>
      <c r="R1085" s="304"/>
      <c r="S1085" s="304"/>
      <c r="T1085" s="304"/>
      <c r="U1085" s="396"/>
      <c r="V1085" s="396"/>
      <c r="W1085" s="304"/>
      <c r="X1085" s="304"/>
      <c r="Y1085" s="304"/>
      <c r="Z1085" s="304"/>
      <c r="AA1085" s="304"/>
      <c r="AB1085" s="304"/>
      <c r="AC1085" s="304"/>
      <c r="AD1085" s="304"/>
      <c r="AG1085" s="110">
        <f t="shared" si="153"/>
        <v>18</v>
      </c>
      <c r="AH1085" s="110">
        <f t="shared" si="154"/>
        <v>0</v>
      </c>
      <c r="AI1085" s="100">
        <f t="shared" si="155"/>
        <v>-2</v>
      </c>
      <c r="AJ1085" s="100">
        <f t="shared" si="156"/>
        <v>0</v>
      </c>
      <c r="AK1085" s="110">
        <f t="shared" si="157"/>
        <v>0</v>
      </c>
      <c r="AL1085" s="110">
        <f t="shared" si="158"/>
        <v>0</v>
      </c>
      <c r="AM1085" s="110">
        <f t="shared" si="159"/>
        <v>0</v>
      </c>
      <c r="AN1085" s="110">
        <f t="shared" si="160"/>
        <v>0</v>
      </c>
      <c r="AO1085" s="87">
        <f t="shared" si="161"/>
        <v>0</v>
      </c>
    </row>
    <row r="1086" spans="3:41" ht="15.05" customHeight="1">
      <c r="C1086" s="128" t="s">
        <v>135</v>
      </c>
      <c r="D1086" s="294" t="str">
        <f t="shared" si="152"/>
        <v/>
      </c>
      <c r="E1086" s="294"/>
      <c r="F1086" s="294"/>
      <c r="G1086" s="294"/>
      <c r="H1086" s="294"/>
      <c r="I1086" s="294"/>
      <c r="J1086" s="294"/>
      <c r="K1086" s="304"/>
      <c r="L1086" s="304"/>
      <c r="M1086" s="304"/>
      <c r="N1086" s="304"/>
      <c r="O1086" s="304"/>
      <c r="P1086" s="304"/>
      <c r="Q1086" s="304"/>
      <c r="R1086" s="304"/>
      <c r="S1086" s="304"/>
      <c r="T1086" s="304"/>
      <c r="U1086" s="396"/>
      <c r="V1086" s="396"/>
      <c r="W1086" s="304"/>
      <c r="X1086" s="304"/>
      <c r="Y1086" s="304"/>
      <c r="Z1086" s="304"/>
      <c r="AA1086" s="304"/>
      <c r="AB1086" s="304"/>
      <c r="AC1086" s="304"/>
      <c r="AD1086" s="304"/>
      <c r="AG1086" s="110">
        <f t="shared" si="153"/>
        <v>18</v>
      </c>
      <c r="AH1086" s="110">
        <f t="shared" si="154"/>
        <v>0</v>
      </c>
      <c r="AI1086" s="100">
        <f t="shared" si="155"/>
        <v>-2</v>
      </c>
      <c r="AJ1086" s="100">
        <f t="shared" si="156"/>
        <v>0</v>
      </c>
      <c r="AK1086" s="110">
        <f t="shared" si="157"/>
        <v>0</v>
      </c>
      <c r="AL1086" s="110">
        <f t="shared" si="158"/>
        <v>0</v>
      </c>
      <c r="AM1086" s="110">
        <f t="shared" si="159"/>
        <v>0</v>
      </c>
      <c r="AN1086" s="110">
        <f t="shared" si="160"/>
        <v>0</v>
      </c>
      <c r="AO1086" s="87">
        <f t="shared" si="161"/>
        <v>0</v>
      </c>
    </row>
    <row r="1087" spans="3:41" ht="15.05" customHeight="1">
      <c r="C1087" s="128" t="s">
        <v>136</v>
      </c>
      <c r="D1087" s="294" t="str">
        <f t="shared" si="152"/>
        <v/>
      </c>
      <c r="E1087" s="294"/>
      <c r="F1087" s="294"/>
      <c r="G1087" s="294"/>
      <c r="H1087" s="294"/>
      <c r="I1087" s="294"/>
      <c r="J1087" s="294"/>
      <c r="K1087" s="304"/>
      <c r="L1087" s="304"/>
      <c r="M1087" s="304"/>
      <c r="N1087" s="304"/>
      <c r="O1087" s="304"/>
      <c r="P1087" s="304"/>
      <c r="Q1087" s="304"/>
      <c r="R1087" s="304"/>
      <c r="S1087" s="304"/>
      <c r="T1087" s="304"/>
      <c r="U1087" s="396"/>
      <c r="V1087" s="396"/>
      <c r="W1087" s="304"/>
      <c r="X1087" s="304"/>
      <c r="Y1087" s="304"/>
      <c r="Z1087" s="304"/>
      <c r="AA1087" s="304"/>
      <c r="AB1087" s="304"/>
      <c r="AC1087" s="304"/>
      <c r="AD1087" s="304"/>
      <c r="AG1087" s="110">
        <f t="shared" si="153"/>
        <v>18</v>
      </c>
      <c r="AH1087" s="110">
        <f t="shared" si="154"/>
        <v>0</v>
      </c>
      <c r="AI1087" s="100">
        <f t="shared" si="155"/>
        <v>-2</v>
      </c>
      <c r="AJ1087" s="100">
        <f t="shared" si="156"/>
        <v>0</v>
      </c>
      <c r="AK1087" s="110">
        <f t="shared" si="157"/>
        <v>0</v>
      </c>
      <c r="AL1087" s="110">
        <f t="shared" si="158"/>
        <v>0</v>
      </c>
      <c r="AM1087" s="110">
        <f t="shared" si="159"/>
        <v>0</v>
      </c>
      <c r="AN1087" s="110">
        <f t="shared" si="160"/>
        <v>0</v>
      </c>
      <c r="AO1087" s="87">
        <f t="shared" si="161"/>
        <v>0</v>
      </c>
    </row>
    <row r="1088" spans="3:41" ht="15.05" customHeight="1">
      <c r="C1088" s="128" t="s">
        <v>137</v>
      </c>
      <c r="D1088" s="294" t="str">
        <f t="shared" si="152"/>
        <v/>
      </c>
      <c r="E1088" s="294"/>
      <c r="F1088" s="294"/>
      <c r="G1088" s="294"/>
      <c r="H1088" s="294"/>
      <c r="I1088" s="294"/>
      <c r="J1088" s="294"/>
      <c r="K1088" s="304"/>
      <c r="L1088" s="304"/>
      <c r="M1088" s="304"/>
      <c r="N1088" s="304"/>
      <c r="O1088" s="304"/>
      <c r="P1088" s="304"/>
      <c r="Q1088" s="304"/>
      <c r="R1088" s="304"/>
      <c r="S1088" s="304"/>
      <c r="T1088" s="304"/>
      <c r="U1088" s="396"/>
      <c r="V1088" s="396"/>
      <c r="W1088" s="304"/>
      <c r="X1088" s="304"/>
      <c r="Y1088" s="304"/>
      <c r="Z1088" s="304"/>
      <c r="AA1088" s="304"/>
      <c r="AB1088" s="304"/>
      <c r="AC1088" s="304"/>
      <c r="AD1088" s="304"/>
      <c r="AG1088" s="110">
        <f t="shared" si="153"/>
        <v>18</v>
      </c>
      <c r="AH1088" s="110">
        <f t="shared" si="154"/>
        <v>0</v>
      </c>
      <c r="AI1088" s="100">
        <f t="shared" si="155"/>
        <v>-2</v>
      </c>
      <c r="AJ1088" s="100">
        <f t="shared" si="156"/>
        <v>0</v>
      </c>
      <c r="AK1088" s="110">
        <f t="shared" si="157"/>
        <v>0</v>
      </c>
      <c r="AL1088" s="110">
        <f t="shared" si="158"/>
        <v>0</v>
      </c>
      <c r="AM1088" s="110">
        <f t="shared" si="159"/>
        <v>0</v>
      </c>
      <c r="AN1088" s="110">
        <f t="shared" si="160"/>
        <v>0</v>
      </c>
      <c r="AO1088" s="87">
        <f t="shared" si="161"/>
        <v>0</v>
      </c>
    </row>
    <row r="1089" spans="3:41" ht="15.05" customHeight="1">
      <c r="C1089" s="128" t="s">
        <v>138</v>
      </c>
      <c r="D1089" s="294" t="str">
        <f t="shared" si="152"/>
        <v/>
      </c>
      <c r="E1089" s="294"/>
      <c r="F1089" s="294"/>
      <c r="G1089" s="294"/>
      <c r="H1089" s="294"/>
      <c r="I1089" s="294"/>
      <c r="J1089" s="294"/>
      <c r="K1089" s="304"/>
      <c r="L1089" s="304"/>
      <c r="M1089" s="304"/>
      <c r="N1089" s="304"/>
      <c r="O1089" s="304"/>
      <c r="P1089" s="304"/>
      <c r="Q1089" s="304"/>
      <c r="R1089" s="304"/>
      <c r="S1089" s="304"/>
      <c r="T1089" s="304"/>
      <c r="U1089" s="396"/>
      <c r="V1089" s="396"/>
      <c r="W1089" s="304"/>
      <c r="X1089" s="304"/>
      <c r="Y1089" s="304"/>
      <c r="Z1089" s="304"/>
      <c r="AA1089" s="304"/>
      <c r="AB1089" s="304"/>
      <c r="AC1089" s="304"/>
      <c r="AD1089" s="304"/>
      <c r="AG1089" s="110">
        <f t="shared" si="153"/>
        <v>18</v>
      </c>
      <c r="AH1089" s="110">
        <f t="shared" si="154"/>
        <v>0</v>
      </c>
      <c r="AI1089" s="100">
        <f t="shared" si="155"/>
        <v>-2</v>
      </c>
      <c r="AJ1089" s="100">
        <f t="shared" si="156"/>
        <v>0</v>
      </c>
      <c r="AK1089" s="110">
        <f t="shared" si="157"/>
        <v>0</v>
      </c>
      <c r="AL1089" s="110">
        <f t="shared" si="158"/>
        <v>0</v>
      </c>
      <c r="AM1089" s="110">
        <f t="shared" si="159"/>
        <v>0</v>
      </c>
      <c r="AN1089" s="110">
        <f t="shared" si="160"/>
        <v>0</v>
      </c>
      <c r="AO1089" s="87">
        <f t="shared" si="161"/>
        <v>0</v>
      </c>
    </row>
    <row r="1090" spans="3:41" ht="15.05" customHeight="1">
      <c r="C1090" s="128" t="s">
        <v>139</v>
      </c>
      <c r="D1090" s="294" t="str">
        <f t="shared" si="152"/>
        <v/>
      </c>
      <c r="E1090" s="294"/>
      <c r="F1090" s="294"/>
      <c r="G1090" s="294"/>
      <c r="H1090" s="294"/>
      <c r="I1090" s="294"/>
      <c r="J1090" s="294"/>
      <c r="K1090" s="304"/>
      <c r="L1090" s="304"/>
      <c r="M1090" s="304"/>
      <c r="N1090" s="304"/>
      <c r="O1090" s="304"/>
      <c r="P1090" s="304"/>
      <c r="Q1090" s="304"/>
      <c r="R1090" s="304"/>
      <c r="S1090" s="304"/>
      <c r="T1090" s="304"/>
      <c r="U1090" s="396"/>
      <c r="V1090" s="396"/>
      <c r="W1090" s="304"/>
      <c r="X1090" s="304"/>
      <c r="Y1090" s="304"/>
      <c r="Z1090" s="304"/>
      <c r="AA1090" s="304"/>
      <c r="AB1090" s="304"/>
      <c r="AC1090" s="304"/>
      <c r="AD1090" s="304"/>
      <c r="AG1090" s="110">
        <f t="shared" si="153"/>
        <v>18</v>
      </c>
      <c r="AH1090" s="110">
        <f t="shared" si="154"/>
        <v>0</v>
      </c>
      <c r="AI1090" s="100">
        <f t="shared" si="155"/>
        <v>-2</v>
      </c>
      <c r="AJ1090" s="100">
        <f t="shared" si="156"/>
        <v>0</v>
      </c>
      <c r="AK1090" s="110">
        <f t="shared" si="157"/>
        <v>0</v>
      </c>
      <c r="AL1090" s="110">
        <f t="shared" si="158"/>
        <v>0</v>
      </c>
      <c r="AM1090" s="110">
        <f t="shared" si="159"/>
        <v>0</v>
      </c>
      <c r="AN1090" s="110">
        <f t="shared" si="160"/>
        <v>0</v>
      </c>
      <c r="AO1090" s="87">
        <f t="shared" si="161"/>
        <v>0</v>
      </c>
    </row>
    <row r="1091" spans="3:41" ht="15.05" customHeight="1">
      <c r="C1091" s="128" t="s">
        <v>140</v>
      </c>
      <c r="D1091" s="294" t="str">
        <f t="shared" si="152"/>
        <v/>
      </c>
      <c r="E1091" s="294"/>
      <c r="F1091" s="294"/>
      <c r="G1091" s="294"/>
      <c r="H1091" s="294"/>
      <c r="I1091" s="294"/>
      <c r="J1091" s="294"/>
      <c r="K1091" s="304"/>
      <c r="L1091" s="304"/>
      <c r="M1091" s="304"/>
      <c r="N1091" s="304"/>
      <c r="O1091" s="304"/>
      <c r="P1091" s="304"/>
      <c r="Q1091" s="304"/>
      <c r="R1091" s="304"/>
      <c r="S1091" s="304"/>
      <c r="T1091" s="304"/>
      <c r="U1091" s="396"/>
      <c r="V1091" s="396"/>
      <c r="W1091" s="304"/>
      <c r="X1091" s="304"/>
      <c r="Y1091" s="304"/>
      <c r="Z1091" s="304"/>
      <c r="AA1091" s="304"/>
      <c r="AB1091" s="304"/>
      <c r="AC1091" s="304"/>
      <c r="AD1091" s="304"/>
      <c r="AG1091" s="110">
        <f t="shared" si="153"/>
        <v>18</v>
      </c>
      <c r="AH1091" s="110">
        <f t="shared" si="154"/>
        <v>0</v>
      </c>
      <c r="AI1091" s="100">
        <f t="shared" si="155"/>
        <v>-2</v>
      </c>
      <c r="AJ1091" s="100">
        <f t="shared" si="156"/>
        <v>0</v>
      </c>
      <c r="AK1091" s="110">
        <f t="shared" si="157"/>
        <v>0</v>
      </c>
      <c r="AL1091" s="110">
        <f t="shared" si="158"/>
        <v>0</v>
      </c>
      <c r="AM1091" s="110">
        <f t="shared" si="159"/>
        <v>0</v>
      </c>
      <c r="AN1091" s="110">
        <f t="shared" si="160"/>
        <v>0</v>
      </c>
      <c r="AO1091" s="87">
        <f t="shared" si="161"/>
        <v>0</v>
      </c>
    </row>
    <row r="1092" spans="3:41" ht="15.05" customHeight="1">
      <c r="C1092" s="128" t="s">
        <v>141</v>
      </c>
      <c r="D1092" s="294" t="str">
        <f t="shared" si="152"/>
        <v/>
      </c>
      <c r="E1092" s="294"/>
      <c r="F1092" s="294"/>
      <c r="G1092" s="294"/>
      <c r="H1092" s="294"/>
      <c r="I1092" s="294"/>
      <c r="J1092" s="294"/>
      <c r="K1092" s="304"/>
      <c r="L1092" s="304"/>
      <c r="M1092" s="304"/>
      <c r="N1092" s="304"/>
      <c r="O1092" s="304"/>
      <c r="P1092" s="304"/>
      <c r="Q1092" s="304"/>
      <c r="R1092" s="304"/>
      <c r="S1092" s="304"/>
      <c r="T1092" s="304"/>
      <c r="U1092" s="396"/>
      <c r="V1092" s="396"/>
      <c r="W1092" s="304"/>
      <c r="X1092" s="304"/>
      <c r="Y1092" s="304"/>
      <c r="Z1092" s="304"/>
      <c r="AA1092" s="304"/>
      <c r="AB1092" s="304"/>
      <c r="AC1092" s="304"/>
      <c r="AD1092" s="304"/>
      <c r="AG1092" s="110">
        <f t="shared" si="153"/>
        <v>18</v>
      </c>
      <c r="AH1092" s="110">
        <f t="shared" si="154"/>
        <v>0</v>
      </c>
      <c r="AI1092" s="100">
        <f t="shared" si="155"/>
        <v>-2</v>
      </c>
      <c r="AJ1092" s="100">
        <f t="shared" si="156"/>
        <v>0</v>
      </c>
      <c r="AK1092" s="110">
        <f t="shared" si="157"/>
        <v>0</v>
      </c>
      <c r="AL1092" s="110">
        <f t="shared" si="158"/>
        <v>0</v>
      </c>
      <c r="AM1092" s="110">
        <f t="shared" si="159"/>
        <v>0</v>
      </c>
      <c r="AN1092" s="110">
        <f t="shared" si="160"/>
        <v>0</v>
      </c>
      <c r="AO1092" s="87">
        <f t="shared" si="161"/>
        <v>0</v>
      </c>
    </row>
    <row r="1093" spans="3:41" ht="15.05" customHeight="1">
      <c r="C1093" s="128" t="s">
        <v>142</v>
      </c>
      <c r="D1093" s="294" t="str">
        <f t="shared" si="152"/>
        <v/>
      </c>
      <c r="E1093" s="294"/>
      <c r="F1093" s="294"/>
      <c r="G1093" s="294"/>
      <c r="H1093" s="294"/>
      <c r="I1093" s="294"/>
      <c r="J1093" s="294"/>
      <c r="K1093" s="304"/>
      <c r="L1093" s="304"/>
      <c r="M1093" s="304"/>
      <c r="N1093" s="304"/>
      <c r="O1093" s="304"/>
      <c r="P1093" s="304"/>
      <c r="Q1093" s="304"/>
      <c r="R1093" s="304"/>
      <c r="S1093" s="304"/>
      <c r="T1093" s="304"/>
      <c r="U1093" s="396"/>
      <c r="V1093" s="396"/>
      <c r="W1093" s="304"/>
      <c r="X1093" s="304"/>
      <c r="Y1093" s="304"/>
      <c r="Z1093" s="304"/>
      <c r="AA1093" s="304"/>
      <c r="AB1093" s="304"/>
      <c r="AC1093" s="304"/>
      <c r="AD1093" s="304"/>
      <c r="AG1093" s="110">
        <f t="shared" si="153"/>
        <v>18</v>
      </c>
      <c r="AH1093" s="110">
        <f t="shared" si="154"/>
        <v>0</v>
      </c>
      <c r="AI1093" s="100">
        <f t="shared" si="155"/>
        <v>-2</v>
      </c>
      <c r="AJ1093" s="100">
        <f t="shared" si="156"/>
        <v>0</v>
      </c>
      <c r="AK1093" s="110">
        <f t="shared" si="157"/>
        <v>0</v>
      </c>
      <c r="AL1093" s="110">
        <f t="shared" si="158"/>
        <v>0</v>
      </c>
      <c r="AM1093" s="110">
        <f t="shared" si="159"/>
        <v>0</v>
      </c>
      <c r="AN1093" s="110">
        <f t="shared" si="160"/>
        <v>0</v>
      </c>
      <c r="AO1093" s="87">
        <f t="shared" si="161"/>
        <v>0</v>
      </c>
    </row>
    <row r="1094" spans="3:41" ht="15.05" customHeight="1">
      <c r="C1094" s="128" t="s">
        <v>143</v>
      </c>
      <c r="D1094" s="294" t="str">
        <f t="shared" si="152"/>
        <v/>
      </c>
      <c r="E1094" s="294"/>
      <c r="F1094" s="294"/>
      <c r="G1094" s="294"/>
      <c r="H1094" s="294"/>
      <c r="I1094" s="294"/>
      <c r="J1094" s="294"/>
      <c r="K1094" s="304"/>
      <c r="L1094" s="304"/>
      <c r="M1094" s="304"/>
      <c r="N1094" s="304"/>
      <c r="O1094" s="304"/>
      <c r="P1094" s="304"/>
      <c r="Q1094" s="304"/>
      <c r="R1094" s="304"/>
      <c r="S1094" s="304"/>
      <c r="T1094" s="304"/>
      <c r="U1094" s="396"/>
      <c r="V1094" s="396"/>
      <c r="W1094" s="304"/>
      <c r="X1094" s="304"/>
      <c r="Y1094" s="304"/>
      <c r="Z1094" s="304"/>
      <c r="AA1094" s="304"/>
      <c r="AB1094" s="304"/>
      <c r="AC1094" s="304"/>
      <c r="AD1094" s="304"/>
      <c r="AG1094" s="110">
        <f t="shared" si="153"/>
        <v>18</v>
      </c>
      <c r="AH1094" s="110">
        <f t="shared" si="154"/>
        <v>0</v>
      </c>
      <c r="AI1094" s="100">
        <f t="shared" si="155"/>
        <v>-2</v>
      </c>
      <c r="AJ1094" s="100">
        <f t="shared" si="156"/>
        <v>0</v>
      </c>
      <c r="AK1094" s="110">
        <f t="shared" si="157"/>
        <v>0</v>
      </c>
      <c r="AL1094" s="110">
        <f t="shared" si="158"/>
        <v>0</v>
      </c>
      <c r="AM1094" s="110">
        <f t="shared" si="159"/>
        <v>0</v>
      </c>
      <c r="AN1094" s="110">
        <f t="shared" si="160"/>
        <v>0</v>
      </c>
      <c r="AO1094" s="87">
        <f t="shared" si="161"/>
        <v>0</v>
      </c>
    </row>
    <row r="1095" spans="3:41" ht="15.05" customHeight="1">
      <c r="C1095" s="128" t="s">
        <v>144</v>
      </c>
      <c r="D1095" s="294" t="str">
        <f t="shared" si="152"/>
        <v/>
      </c>
      <c r="E1095" s="294"/>
      <c r="F1095" s="294"/>
      <c r="G1095" s="294"/>
      <c r="H1095" s="294"/>
      <c r="I1095" s="294"/>
      <c r="J1095" s="294"/>
      <c r="K1095" s="304"/>
      <c r="L1095" s="304"/>
      <c r="M1095" s="304"/>
      <c r="N1095" s="304"/>
      <c r="O1095" s="304"/>
      <c r="P1095" s="304"/>
      <c r="Q1095" s="304"/>
      <c r="R1095" s="304"/>
      <c r="S1095" s="304"/>
      <c r="T1095" s="304"/>
      <c r="U1095" s="396"/>
      <c r="V1095" s="396"/>
      <c r="W1095" s="304"/>
      <c r="X1095" s="304"/>
      <c r="Y1095" s="304"/>
      <c r="Z1095" s="304"/>
      <c r="AA1095" s="304"/>
      <c r="AB1095" s="304"/>
      <c r="AC1095" s="304"/>
      <c r="AD1095" s="304"/>
      <c r="AG1095" s="110">
        <f t="shared" si="153"/>
        <v>18</v>
      </c>
      <c r="AH1095" s="110">
        <f t="shared" si="154"/>
        <v>0</v>
      </c>
      <c r="AI1095" s="100">
        <f t="shared" si="155"/>
        <v>-2</v>
      </c>
      <c r="AJ1095" s="100">
        <f t="shared" si="156"/>
        <v>0</v>
      </c>
      <c r="AK1095" s="110">
        <f t="shared" si="157"/>
        <v>0</v>
      </c>
      <c r="AL1095" s="110">
        <f t="shared" si="158"/>
        <v>0</v>
      </c>
      <c r="AM1095" s="110">
        <f t="shared" si="159"/>
        <v>0</v>
      </c>
      <c r="AN1095" s="110">
        <f t="shared" si="160"/>
        <v>0</v>
      </c>
      <c r="AO1095" s="87">
        <f t="shared" si="161"/>
        <v>0</v>
      </c>
    </row>
    <row r="1096" spans="3:41" ht="15.05" customHeight="1">
      <c r="C1096" s="128" t="s">
        <v>145</v>
      </c>
      <c r="D1096" s="294" t="str">
        <f t="shared" si="152"/>
        <v/>
      </c>
      <c r="E1096" s="294"/>
      <c r="F1096" s="294"/>
      <c r="G1096" s="294"/>
      <c r="H1096" s="294"/>
      <c r="I1096" s="294"/>
      <c r="J1096" s="294"/>
      <c r="K1096" s="304"/>
      <c r="L1096" s="304"/>
      <c r="M1096" s="304"/>
      <c r="N1096" s="304"/>
      <c r="O1096" s="304"/>
      <c r="P1096" s="304"/>
      <c r="Q1096" s="304"/>
      <c r="R1096" s="304"/>
      <c r="S1096" s="304"/>
      <c r="T1096" s="304"/>
      <c r="U1096" s="396"/>
      <c r="V1096" s="396"/>
      <c r="W1096" s="304"/>
      <c r="X1096" s="304"/>
      <c r="Y1096" s="304"/>
      <c r="Z1096" s="304"/>
      <c r="AA1096" s="304"/>
      <c r="AB1096" s="304"/>
      <c r="AC1096" s="304"/>
      <c r="AD1096" s="304"/>
      <c r="AG1096" s="110">
        <f t="shared" si="153"/>
        <v>18</v>
      </c>
      <c r="AH1096" s="110">
        <f t="shared" si="154"/>
        <v>0</v>
      </c>
      <c r="AI1096" s="100">
        <f t="shared" si="155"/>
        <v>-2</v>
      </c>
      <c r="AJ1096" s="100">
        <f t="shared" si="156"/>
        <v>0</v>
      </c>
      <c r="AK1096" s="110">
        <f t="shared" si="157"/>
        <v>0</v>
      </c>
      <c r="AL1096" s="110">
        <f t="shared" si="158"/>
        <v>0</v>
      </c>
      <c r="AM1096" s="110">
        <f t="shared" si="159"/>
        <v>0</v>
      </c>
      <c r="AN1096" s="110">
        <f t="shared" si="160"/>
        <v>0</v>
      </c>
      <c r="AO1096" s="87">
        <f t="shared" si="161"/>
        <v>0</v>
      </c>
    </row>
    <row r="1097" spans="3:41" ht="15.05" customHeight="1">
      <c r="C1097" s="128" t="s">
        <v>146</v>
      </c>
      <c r="D1097" s="294" t="str">
        <f t="shared" si="152"/>
        <v/>
      </c>
      <c r="E1097" s="294"/>
      <c r="F1097" s="294"/>
      <c r="G1097" s="294"/>
      <c r="H1097" s="294"/>
      <c r="I1097" s="294"/>
      <c r="J1097" s="294"/>
      <c r="K1097" s="304"/>
      <c r="L1097" s="304"/>
      <c r="M1097" s="304"/>
      <c r="N1097" s="304"/>
      <c r="O1097" s="304"/>
      <c r="P1097" s="304"/>
      <c r="Q1097" s="304"/>
      <c r="R1097" s="304"/>
      <c r="S1097" s="304"/>
      <c r="T1097" s="304"/>
      <c r="U1097" s="396"/>
      <c r="V1097" s="396"/>
      <c r="W1097" s="304"/>
      <c r="X1097" s="304"/>
      <c r="Y1097" s="304"/>
      <c r="Z1097" s="304"/>
      <c r="AA1097" s="304"/>
      <c r="AB1097" s="304"/>
      <c r="AC1097" s="304"/>
      <c r="AD1097" s="304"/>
      <c r="AG1097" s="110">
        <f t="shared" si="153"/>
        <v>18</v>
      </c>
      <c r="AH1097" s="110">
        <f t="shared" si="154"/>
        <v>0</v>
      </c>
      <c r="AI1097" s="100">
        <f t="shared" si="155"/>
        <v>-2</v>
      </c>
      <c r="AJ1097" s="100">
        <f t="shared" si="156"/>
        <v>0</v>
      </c>
      <c r="AK1097" s="110">
        <f t="shared" si="157"/>
        <v>0</v>
      </c>
      <c r="AL1097" s="110">
        <f t="shared" si="158"/>
        <v>0</v>
      </c>
      <c r="AM1097" s="110">
        <f t="shared" si="159"/>
        <v>0</v>
      </c>
      <c r="AN1097" s="110">
        <f t="shared" si="160"/>
        <v>0</v>
      </c>
      <c r="AO1097" s="87">
        <f t="shared" si="161"/>
        <v>0</v>
      </c>
    </row>
    <row r="1098" spans="3:41" ht="15.05" customHeight="1">
      <c r="C1098" s="128" t="s">
        <v>147</v>
      </c>
      <c r="D1098" s="294" t="str">
        <f t="shared" si="152"/>
        <v/>
      </c>
      <c r="E1098" s="294"/>
      <c r="F1098" s="294"/>
      <c r="G1098" s="294"/>
      <c r="H1098" s="294"/>
      <c r="I1098" s="294"/>
      <c r="J1098" s="294"/>
      <c r="K1098" s="304"/>
      <c r="L1098" s="304"/>
      <c r="M1098" s="304"/>
      <c r="N1098" s="304"/>
      <c r="O1098" s="304"/>
      <c r="P1098" s="304"/>
      <c r="Q1098" s="304"/>
      <c r="R1098" s="304"/>
      <c r="S1098" s="304"/>
      <c r="T1098" s="304"/>
      <c r="U1098" s="396"/>
      <c r="V1098" s="396"/>
      <c r="W1098" s="304"/>
      <c r="X1098" s="304"/>
      <c r="Y1098" s="304"/>
      <c r="Z1098" s="304"/>
      <c r="AA1098" s="304"/>
      <c r="AB1098" s="304"/>
      <c r="AC1098" s="304"/>
      <c r="AD1098" s="304"/>
      <c r="AG1098" s="110">
        <f t="shared" si="153"/>
        <v>18</v>
      </c>
      <c r="AH1098" s="110">
        <f t="shared" si="154"/>
        <v>0</v>
      </c>
      <c r="AI1098" s="100">
        <f t="shared" si="155"/>
        <v>-2</v>
      </c>
      <c r="AJ1098" s="100">
        <f t="shared" si="156"/>
        <v>0</v>
      </c>
      <c r="AK1098" s="110">
        <f t="shared" si="157"/>
        <v>0</v>
      </c>
      <c r="AL1098" s="110">
        <f t="shared" si="158"/>
        <v>0</v>
      </c>
      <c r="AM1098" s="110">
        <f t="shared" si="159"/>
        <v>0</v>
      </c>
      <c r="AN1098" s="110">
        <f t="shared" si="160"/>
        <v>0</v>
      </c>
      <c r="AO1098" s="87">
        <f t="shared" si="161"/>
        <v>0</v>
      </c>
    </row>
    <row r="1099" spans="3:41" ht="15.05" customHeight="1">
      <c r="C1099" s="128" t="s">
        <v>148</v>
      </c>
      <c r="D1099" s="294" t="str">
        <f t="shared" si="152"/>
        <v/>
      </c>
      <c r="E1099" s="294"/>
      <c r="F1099" s="294"/>
      <c r="G1099" s="294"/>
      <c r="H1099" s="294"/>
      <c r="I1099" s="294"/>
      <c r="J1099" s="294"/>
      <c r="K1099" s="304"/>
      <c r="L1099" s="304"/>
      <c r="M1099" s="304"/>
      <c r="N1099" s="304"/>
      <c r="O1099" s="304"/>
      <c r="P1099" s="304"/>
      <c r="Q1099" s="304"/>
      <c r="R1099" s="304"/>
      <c r="S1099" s="304"/>
      <c r="T1099" s="304"/>
      <c r="U1099" s="396"/>
      <c r="V1099" s="396"/>
      <c r="W1099" s="304"/>
      <c r="X1099" s="304"/>
      <c r="Y1099" s="304"/>
      <c r="Z1099" s="304"/>
      <c r="AA1099" s="304"/>
      <c r="AB1099" s="304"/>
      <c r="AC1099" s="304"/>
      <c r="AD1099" s="304"/>
      <c r="AG1099" s="110">
        <f t="shared" si="153"/>
        <v>18</v>
      </c>
      <c r="AH1099" s="110">
        <f t="shared" si="154"/>
        <v>0</v>
      </c>
      <c r="AI1099" s="100">
        <f t="shared" si="155"/>
        <v>-2</v>
      </c>
      <c r="AJ1099" s="100">
        <f t="shared" si="156"/>
        <v>0</v>
      </c>
      <c r="AK1099" s="110">
        <f t="shared" si="157"/>
        <v>0</v>
      </c>
      <c r="AL1099" s="110">
        <f t="shared" si="158"/>
        <v>0</v>
      </c>
      <c r="AM1099" s="110">
        <f t="shared" si="159"/>
        <v>0</v>
      </c>
      <c r="AN1099" s="110">
        <f t="shared" si="160"/>
        <v>0</v>
      </c>
      <c r="AO1099" s="87">
        <f t="shared" si="161"/>
        <v>0</v>
      </c>
    </row>
    <row r="1100" spans="3:41" ht="15.05" customHeight="1">
      <c r="C1100" s="128" t="s">
        <v>149</v>
      </c>
      <c r="D1100" s="294" t="str">
        <f t="shared" si="152"/>
        <v/>
      </c>
      <c r="E1100" s="294"/>
      <c r="F1100" s="294"/>
      <c r="G1100" s="294"/>
      <c r="H1100" s="294"/>
      <c r="I1100" s="294"/>
      <c r="J1100" s="294"/>
      <c r="K1100" s="304"/>
      <c r="L1100" s="304"/>
      <c r="M1100" s="304"/>
      <c r="N1100" s="304"/>
      <c r="O1100" s="304"/>
      <c r="P1100" s="304"/>
      <c r="Q1100" s="304"/>
      <c r="R1100" s="304"/>
      <c r="S1100" s="304"/>
      <c r="T1100" s="304"/>
      <c r="U1100" s="396"/>
      <c r="V1100" s="396"/>
      <c r="W1100" s="304"/>
      <c r="X1100" s="304"/>
      <c r="Y1100" s="304"/>
      <c r="Z1100" s="304"/>
      <c r="AA1100" s="304"/>
      <c r="AB1100" s="304"/>
      <c r="AC1100" s="304"/>
      <c r="AD1100" s="304"/>
      <c r="AG1100" s="110">
        <f t="shared" si="153"/>
        <v>18</v>
      </c>
      <c r="AH1100" s="110">
        <f t="shared" si="154"/>
        <v>0</v>
      </c>
      <c r="AI1100" s="100">
        <f t="shared" si="155"/>
        <v>-2</v>
      </c>
      <c r="AJ1100" s="100">
        <f t="shared" si="156"/>
        <v>0</v>
      </c>
      <c r="AK1100" s="110">
        <f t="shared" si="157"/>
        <v>0</v>
      </c>
      <c r="AL1100" s="110">
        <f t="shared" si="158"/>
        <v>0</v>
      </c>
      <c r="AM1100" s="110">
        <f t="shared" si="159"/>
        <v>0</v>
      </c>
      <c r="AN1100" s="110">
        <f t="shared" si="160"/>
        <v>0</v>
      </c>
      <c r="AO1100" s="87">
        <f t="shared" si="161"/>
        <v>0</v>
      </c>
    </row>
    <row r="1101" spans="3:41" ht="15.05" customHeight="1">
      <c r="C1101" s="128" t="s">
        <v>150</v>
      </c>
      <c r="D1101" s="294" t="str">
        <f t="shared" si="152"/>
        <v/>
      </c>
      <c r="E1101" s="294"/>
      <c r="F1101" s="294"/>
      <c r="G1101" s="294"/>
      <c r="H1101" s="294"/>
      <c r="I1101" s="294"/>
      <c r="J1101" s="294"/>
      <c r="K1101" s="304"/>
      <c r="L1101" s="304"/>
      <c r="M1101" s="304"/>
      <c r="N1101" s="304"/>
      <c r="O1101" s="304"/>
      <c r="P1101" s="304"/>
      <c r="Q1101" s="304"/>
      <c r="R1101" s="304"/>
      <c r="S1101" s="304"/>
      <c r="T1101" s="304"/>
      <c r="U1101" s="396"/>
      <c r="V1101" s="396"/>
      <c r="W1101" s="304"/>
      <c r="X1101" s="304"/>
      <c r="Y1101" s="304"/>
      <c r="Z1101" s="304"/>
      <c r="AA1101" s="304"/>
      <c r="AB1101" s="304"/>
      <c r="AC1101" s="304"/>
      <c r="AD1101" s="304"/>
      <c r="AG1101" s="110">
        <f t="shared" si="153"/>
        <v>18</v>
      </c>
      <c r="AH1101" s="110">
        <f t="shared" si="154"/>
        <v>0</v>
      </c>
      <c r="AI1101" s="100">
        <f t="shared" si="155"/>
        <v>-2</v>
      </c>
      <c r="AJ1101" s="100">
        <f t="shared" si="156"/>
        <v>0</v>
      </c>
      <c r="AK1101" s="110">
        <f t="shared" si="157"/>
        <v>0</v>
      </c>
      <c r="AL1101" s="110">
        <f t="shared" si="158"/>
        <v>0</v>
      </c>
      <c r="AM1101" s="110">
        <f t="shared" si="159"/>
        <v>0</v>
      </c>
      <c r="AN1101" s="110">
        <f t="shared" si="160"/>
        <v>0</v>
      </c>
      <c r="AO1101" s="87">
        <f t="shared" si="161"/>
        <v>0</v>
      </c>
    </row>
    <row r="1102" spans="3:41" ht="15.05" customHeight="1">
      <c r="C1102" s="128" t="s">
        <v>151</v>
      </c>
      <c r="D1102" s="294" t="str">
        <f t="shared" si="152"/>
        <v/>
      </c>
      <c r="E1102" s="294"/>
      <c r="F1102" s="294"/>
      <c r="G1102" s="294"/>
      <c r="H1102" s="294"/>
      <c r="I1102" s="294"/>
      <c r="J1102" s="294"/>
      <c r="K1102" s="304"/>
      <c r="L1102" s="304"/>
      <c r="M1102" s="304"/>
      <c r="N1102" s="304"/>
      <c r="O1102" s="304"/>
      <c r="P1102" s="304"/>
      <c r="Q1102" s="304"/>
      <c r="R1102" s="304"/>
      <c r="S1102" s="304"/>
      <c r="T1102" s="304"/>
      <c r="U1102" s="396"/>
      <c r="V1102" s="396"/>
      <c r="W1102" s="304"/>
      <c r="X1102" s="304"/>
      <c r="Y1102" s="304"/>
      <c r="Z1102" s="304"/>
      <c r="AA1102" s="304"/>
      <c r="AB1102" s="304"/>
      <c r="AC1102" s="304"/>
      <c r="AD1102" s="304"/>
      <c r="AG1102" s="110">
        <f t="shared" si="153"/>
        <v>18</v>
      </c>
      <c r="AH1102" s="110">
        <f t="shared" si="154"/>
        <v>0</v>
      </c>
      <c r="AI1102" s="100">
        <f t="shared" si="155"/>
        <v>-2</v>
      </c>
      <c r="AJ1102" s="100">
        <f t="shared" si="156"/>
        <v>0</v>
      </c>
      <c r="AK1102" s="110">
        <f t="shared" si="157"/>
        <v>0</v>
      </c>
      <c r="AL1102" s="110">
        <f t="shared" si="158"/>
        <v>0</v>
      </c>
      <c r="AM1102" s="110">
        <f t="shared" si="159"/>
        <v>0</v>
      </c>
      <c r="AN1102" s="110">
        <f t="shared" si="160"/>
        <v>0</v>
      </c>
      <c r="AO1102" s="87">
        <f t="shared" si="161"/>
        <v>0</v>
      </c>
    </row>
    <row r="1103" spans="3:41" ht="15.05" customHeight="1">
      <c r="C1103" s="128" t="s">
        <v>152</v>
      </c>
      <c r="D1103" s="294" t="str">
        <f t="shared" si="152"/>
        <v/>
      </c>
      <c r="E1103" s="294"/>
      <c r="F1103" s="294"/>
      <c r="G1103" s="294"/>
      <c r="H1103" s="294"/>
      <c r="I1103" s="294"/>
      <c r="J1103" s="294"/>
      <c r="K1103" s="304"/>
      <c r="L1103" s="304"/>
      <c r="M1103" s="304"/>
      <c r="N1103" s="304"/>
      <c r="O1103" s="304"/>
      <c r="P1103" s="304"/>
      <c r="Q1103" s="304"/>
      <c r="R1103" s="304"/>
      <c r="S1103" s="304"/>
      <c r="T1103" s="304"/>
      <c r="U1103" s="396"/>
      <c r="V1103" s="396"/>
      <c r="W1103" s="304"/>
      <c r="X1103" s="304"/>
      <c r="Y1103" s="304"/>
      <c r="Z1103" s="304"/>
      <c r="AA1103" s="304"/>
      <c r="AB1103" s="304"/>
      <c r="AC1103" s="304"/>
      <c r="AD1103" s="304"/>
      <c r="AG1103" s="110">
        <f t="shared" si="153"/>
        <v>18</v>
      </c>
      <c r="AH1103" s="110">
        <f t="shared" si="154"/>
        <v>0</v>
      </c>
      <c r="AI1103" s="100">
        <f t="shared" si="155"/>
        <v>-2</v>
      </c>
      <c r="AJ1103" s="100">
        <f t="shared" si="156"/>
        <v>0</v>
      </c>
      <c r="AK1103" s="110">
        <f t="shared" si="157"/>
        <v>0</v>
      </c>
      <c r="AL1103" s="110">
        <f t="shared" si="158"/>
        <v>0</v>
      </c>
      <c r="AM1103" s="110">
        <f t="shared" si="159"/>
        <v>0</v>
      </c>
      <c r="AN1103" s="110">
        <f t="shared" si="160"/>
        <v>0</v>
      </c>
      <c r="AO1103" s="87">
        <f t="shared" si="161"/>
        <v>0</v>
      </c>
    </row>
    <row r="1104" spans="3:41" ht="15.05" customHeight="1">
      <c r="C1104" s="128" t="s">
        <v>153</v>
      </c>
      <c r="D1104" s="294" t="str">
        <f t="shared" si="152"/>
        <v/>
      </c>
      <c r="E1104" s="294"/>
      <c r="F1104" s="294"/>
      <c r="G1104" s="294"/>
      <c r="H1104" s="294"/>
      <c r="I1104" s="294"/>
      <c r="J1104" s="294"/>
      <c r="K1104" s="304"/>
      <c r="L1104" s="304"/>
      <c r="M1104" s="304"/>
      <c r="N1104" s="304"/>
      <c r="O1104" s="304"/>
      <c r="P1104" s="304"/>
      <c r="Q1104" s="304"/>
      <c r="R1104" s="304"/>
      <c r="S1104" s="304"/>
      <c r="T1104" s="304"/>
      <c r="U1104" s="396"/>
      <c r="V1104" s="396"/>
      <c r="W1104" s="304"/>
      <c r="X1104" s="304"/>
      <c r="Y1104" s="304"/>
      <c r="Z1104" s="304"/>
      <c r="AA1104" s="304"/>
      <c r="AB1104" s="304"/>
      <c r="AC1104" s="304"/>
      <c r="AD1104" s="304"/>
      <c r="AG1104" s="110">
        <f t="shared" si="153"/>
        <v>18</v>
      </c>
      <c r="AH1104" s="110">
        <f t="shared" si="154"/>
        <v>0</v>
      </c>
      <c r="AI1104" s="100">
        <f t="shared" si="155"/>
        <v>-2</v>
      </c>
      <c r="AJ1104" s="100">
        <f t="shared" si="156"/>
        <v>0</v>
      </c>
      <c r="AK1104" s="110">
        <f t="shared" si="157"/>
        <v>0</v>
      </c>
      <c r="AL1104" s="110">
        <f t="shared" si="158"/>
        <v>0</v>
      </c>
      <c r="AM1104" s="110">
        <f t="shared" si="159"/>
        <v>0</v>
      </c>
      <c r="AN1104" s="110">
        <f t="shared" si="160"/>
        <v>0</v>
      </c>
      <c r="AO1104" s="87">
        <f t="shared" si="161"/>
        <v>0</v>
      </c>
    </row>
    <row r="1105" spans="3:41" ht="15.05" customHeight="1">
      <c r="C1105" s="128" t="s">
        <v>154</v>
      </c>
      <c r="D1105" s="294" t="str">
        <f t="shared" si="152"/>
        <v/>
      </c>
      <c r="E1105" s="294"/>
      <c r="F1105" s="294"/>
      <c r="G1105" s="294"/>
      <c r="H1105" s="294"/>
      <c r="I1105" s="294"/>
      <c r="J1105" s="294"/>
      <c r="K1105" s="304"/>
      <c r="L1105" s="304"/>
      <c r="M1105" s="304"/>
      <c r="N1105" s="304"/>
      <c r="O1105" s="304"/>
      <c r="P1105" s="304"/>
      <c r="Q1105" s="304"/>
      <c r="R1105" s="304"/>
      <c r="S1105" s="304"/>
      <c r="T1105" s="304"/>
      <c r="U1105" s="396"/>
      <c r="V1105" s="396"/>
      <c r="W1105" s="304"/>
      <c r="X1105" s="304"/>
      <c r="Y1105" s="304"/>
      <c r="Z1105" s="304"/>
      <c r="AA1105" s="304"/>
      <c r="AB1105" s="304"/>
      <c r="AC1105" s="304"/>
      <c r="AD1105" s="304"/>
      <c r="AG1105" s="110">
        <f t="shared" si="153"/>
        <v>18</v>
      </c>
      <c r="AH1105" s="110">
        <f t="shared" si="154"/>
        <v>0</v>
      </c>
      <c r="AI1105" s="100">
        <f t="shared" si="155"/>
        <v>-2</v>
      </c>
      <c r="AJ1105" s="100">
        <f t="shared" si="156"/>
        <v>0</v>
      </c>
      <c r="AK1105" s="110">
        <f t="shared" si="157"/>
        <v>0</v>
      </c>
      <c r="AL1105" s="110">
        <f t="shared" si="158"/>
        <v>0</v>
      </c>
      <c r="AM1105" s="110">
        <f t="shared" si="159"/>
        <v>0</v>
      </c>
      <c r="AN1105" s="110">
        <f t="shared" si="160"/>
        <v>0</v>
      </c>
      <c r="AO1105" s="87">
        <f t="shared" si="161"/>
        <v>0</v>
      </c>
    </row>
    <row r="1106" spans="3:41" ht="15.05" customHeight="1">
      <c r="C1106" s="128" t="s">
        <v>155</v>
      </c>
      <c r="D1106" s="294" t="str">
        <f t="shared" si="152"/>
        <v/>
      </c>
      <c r="E1106" s="294"/>
      <c r="F1106" s="294"/>
      <c r="G1106" s="294"/>
      <c r="H1106" s="294"/>
      <c r="I1106" s="294"/>
      <c r="J1106" s="294"/>
      <c r="K1106" s="304"/>
      <c r="L1106" s="304"/>
      <c r="M1106" s="304"/>
      <c r="N1106" s="304"/>
      <c r="O1106" s="304"/>
      <c r="P1106" s="304"/>
      <c r="Q1106" s="304"/>
      <c r="R1106" s="304"/>
      <c r="S1106" s="304"/>
      <c r="T1106" s="304"/>
      <c r="U1106" s="396"/>
      <c r="V1106" s="396"/>
      <c r="W1106" s="304"/>
      <c r="X1106" s="304"/>
      <c r="Y1106" s="304"/>
      <c r="Z1106" s="304"/>
      <c r="AA1106" s="304"/>
      <c r="AB1106" s="304"/>
      <c r="AC1106" s="304"/>
      <c r="AD1106" s="304"/>
      <c r="AG1106" s="110">
        <f t="shared" si="153"/>
        <v>18</v>
      </c>
      <c r="AH1106" s="110">
        <f t="shared" si="154"/>
        <v>0</v>
      </c>
      <c r="AI1106" s="100">
        <f t="shared" si="155"/>
        <v>-2</v>
      </c>
      <c r="AJ1106" s="100">
        <f t="shared" si="156"/>
        <v>0</v>
      </c>
      <c r="AK1106" s="110">
        <f t="shared" si="157"/>
        <v>0</v>
      </c>
      <c r="AL1106" s="110">
        <f t="shared" si="158"/>
        <v>0</v>
      </c>
      <c r="AM1106" s="110">
        <f t="shared" si="159"/>
        <v>0</v>
      </c>
      <c r="AN1106" s="110">
        <f t="shared" si="160"/>
        <v>0</v>
      </c>
      <c r="AO1106" s="87">
        <f t="shared" si="161"/>
        <v>0</v>
      </c>
    </row>
    <row r="1107" spans="3:41" ht="15.05" customHeight="1">
      <c r="C1107" s="128" t="s">
        <v>156</v>
      </c>
      <c r="D1107" s="294" t="str">
        <f t="shared" si="152"/>
        <v/>
      </c>
      <c r="E1107" s="294"/>
      <c r="F1107" s="294"/>
      <c r="G1107" s="294"/>
      <c r="H1107" s="294"/>
      <c r="I1107" s="294"/>
      <c r="J1107" s="294"/>
      <c r="K1107" s="304"/>
      <c r="L1107" s="304"/>
      <c r="M1107" s="304"/>
      <c r="N1107" s="304"/>
      <c r="O1107" s="304"/>
      <c r="P1107" s="304"/>
      <c r="Q1107" s="304"/>
      <c r="R1107" s="304"/>
      <c r="S1107" s="304"/>
      <c r="T1107" s="304"/>
      <c r="U1107" s="396"/>
      <c r="V1107" s="396"/>
      <c r="W1107" s="304"/>
      <c r="X1107" s="304"/>
      <c r="Y1107" s="304"/>
      <c r="Z1107" s="304"/>
      <c r="AA1107" s="304"/>
      <c r="AB1107" s="304"/>
      <c r="AC1107" s="304"/>
      <c r="AD1107" s="304"/>
      <c r="AG1107" s="110">
        <f t="shared" si="153"/>
        <v>18</v>
      </c>
      <c r="AH1107" s="110">
        <f t="shared" si="154"/>
        <v>0</v>
      </c>
      <c r="AI1107" s="100">
        <f t="shared" si="155"/>
        <v>-2</v>
      </c>
      <c r="AJ1107" s="100">
        <f t="shared" si="156"/>
        <v>0</v>
      </c>
      <c r="AK1107" s="110">
        <f t="shared" si="157"/>
        <v>0</v>
      </c>
      <c r="AL1107" s="110">
        <f t="shared" si="158"/>
        <v>0</v>
      </c>
      <c r="AM1107" s="110">
        <f t="shared" si="159"/>
        <v>0</v>
      </c>
      <c r="AN1107" s="110">
        <f t="shared" si="160"/>
        <v>0</v>
      </c>
      <c r="AO1107" s="87">
        <f t="shared" si="161"/>
        <v>0</v>
      </c>
    </row>
    <row r="1108" spans="3:41" ht="15.05" customHeight="1">
      <c r="C1108" s="128" t="s">
        <v>157</v>
      </c>
      <c r="D1108" s="294" t="str">
        <f t="shared" si="152"/>
        <v/>
      </c>
      <c r="E1108" s="294"/>
      <c r="F1108" s="294"/>
      <c r="G1108" s="294"/>
      <c r="H1108" s="294"/>
      <c r="I1108" s="294"/>
      <c r="J1108" s="294"/>
      <c r="K1108" s="304"/>
      <c r="L1108" s="304"/>
      <c r="M1108" s="304"/>
      <c r="N1108" s="304"/>
      <c r="O1108" s="304"/>
      <c r="P1108" s="304"/>
      <c r="Q1108" s="304"/>
      <c r="R1108" s="304"/>
      <c r="S1108" s="304"/>
      <c r="T1108" s="304"/>
      <c r="U1108" s="396"/>
      <c r="V1108" s="396"/>
      <c r="W1108" s="304"/>
      <c r="X1108" s="304"/>
      <c r="Y1108" s="304"/>
      <c r="Z1108" s="304"/>
      <c r="AA1108" s="304"/>
      <c r="AB1108" s="304"/>
      <c r="AC1108" s="304"/>
      <c r="AD1108" s="304"/>
      <c r="AG1108" s="110">
        <f t="shared" si="153"/>
        <v>18</v>
      </c>
      <c r="AH1108" s="110">
        <f t="shared" si="154"/>
        <v>0</v>
      </c>
      <c r="AI1108" s="100">
        <f t="shared" si="155"/>
        <v>-2</v>
      </c>
      <c r="AJ1108" s="100">
        <f t="shared" si="156"/>
        <v>0</v>
      </c>
      <c r="AK1108" s="110">
        <f t="shared" si="157"/>
        <v>0</v>
      </c>
      <c r="AL1108" s="110">
        <f t="shared" si="158"/>
        <v>0</v>
      </c>
      <c r="AM1108" s="110">
        <f t="shared" si="159"/>
        <v>0</v>
      </c>
      <c r="AN1108" s="110">
        <f t="shared" si="160"/>
        <v>0</v>
      </c>
      <c r="AO1108" s="87">
        <f t="shared" si="161"/>
        <v>0</v>
      </c>
    </row>
    <row r="1109" spans="3:41" ht="15.05" customHeight="1">
      <c r="C1109" s="128" t="s">
        <v>158</v>
      </c>
      <c r="D1109" s="294" t="str">
        <f t="shared" si="152"/>
        <v/>
      </c>
      <c r="E1109" s="294"/>
      <c r="F1109" s="294"/>
      <c r="G1109" s="294"/>
      <c r="H1109" s="294"/>
      <c r="I1109" s="294"/>
      <c r="J1109" s="294"/>
      <c r="K1109" s="304"/>
      <c r="L1109" s="304"/>
      <c r="M1109" s="304"/>
      <c r="N1109" s="304"/>
      <c r="O1109" s="304"/>
      <c r="P1109" s="304"/>
      <c r="Q1109" s="304"/>
      <c r="R1109" s="304"/>
      <c r="S1109" s="304"/>
      <c r="T1109" s="304"/>
      <c r="U1109" s="396"/>
      <c r="V1109" s="396"/>
      <c r="W1109" s="304"/>
      <c r="X1109" s="304"/>
      <c r="Y1109" s="304"/>
      <c r="Z1109" s="304"/>
      <c r="AA1109" s="304"/>
      <c r="AB1109" s="304"/>
      <c r="AC1109" s="304"/>
      <c r="AD1109" s="304"/>
      <c r="AG1109" s="110">
        <f t="shared" si="153"/>
        <v>18</v>
      </c>
      <c r="AH1109" s="110">
        <f t="shared" si="154"/>
        <v>0</v>
      </c>
      <c r="AI1109" s="100">
        <f t="shared" si="155"/>
        <v>-2</v>
      </c>
      <c r="AJ1109" s="100">
        <f t="shared" si="156"/>
        <v>0</v>
      </c>
      <c r="AK1109" s="110">
        <f t="shared" si="157"/>
        <v>0</v>
      </c>
      <c r="AL1109" s="110">
        <f t="shared" si="158"/>
        <v>0</v>
      </c>
      <c r="AM1109" s="110">
        <f t="shared" si="159"/>
        <v>0</v>
      </c>
      <c r="AN1109" s="110">
        <f t="shared" si="160"/>
        <v>0</v>
      </c>
      <c r="AO1109" s="87">
        <f t="shared" si="161"/>
        <v>0</v>
      </c>
    </row>
    <row r="1110" spans="3:41" ht="15.05" customHeight="1">
      <c r="C1110" s="121" t="s">
        <v>159</v>
      </c>
      <c r="D1110" s="294" t="str">
        <f t="shared" si="152"/>
        <v/>
      </c>
      <c r="E1110" s="294"/>
      <c r="F1110" s="294"/>
      <c r="G1110" s="294"/>
      <c r="H1110" s="294"/>
      <c r="I1110" s="294"/>
      <c r="J1110" s="294"/>
      <c r="K1110" s="304"/>
      <c r="L1110" s="304"/>
      <c r="M1110" s="304"/>
      <c r="N1110" s="304"/>
      <c r="O1110" s="304"/>
      <c r="P1110" s="304"/>
      <c r="Q1110" s="304"/>
      <c r="R1110" s="304"/>
      <c r="S1110" s="304"/>
      <c r="T1110" s="304"/>
      <c r="U1110" s="396"/>
      <c r="V1110" s="396"/>
      <c r="W1110" s="304"/>
      <c r="X1110" s="304"/>
      <c r="Y1110" s="304"/>
      <c r="Z1110" s="304"/>
      <c r="AA1110" s="304"/>
      <c r="AB1110" s="304"/>
      <c r="AC1110" s="304"/>
      <c r="AD1110" s="304"/>
      <c r="AG1110" s="110">
        <f t="shared" si="153"/>
        <v>18</v>
      </c>
      <c r="AH1110" s="110">
        <f t="shared" si="154"/>
        <v>0</v>
      </c>
      <c r="AI1110" s="100">
        <f t="shared" si="155"/>
        <v>-2</v>
      </c>
      <c r="AJ1110" s="100">
        <f t="shared" si="156"/>
        <v>0</v>
      </c>
      <c r="AK1110" s="110">
        <f t="shared" si="157"/>
        <v>0</v>
      </c>
      <c r="AL1110" s="110">
        <f t="shared" si="158"/>
        <v>0</v>
      </c>
      <c r="AM1110" s="110">
        <f t="shared" si="159"/>
        <v>0</v>
      </c>
      <c r="AN1110" s="110">
        <f t="shared" si="160"/>
        <v>0</v>
      </c>
      <c r="AO1110" s="87">
        <f t="shared" si="161"/>
        <v>0</v>
      </c>
    </row>
    <row r="1111" spans="3:41" ht="15.05" customHeight="1">
      <c r="C1111" s="121" t="s">
        <v>160</v>
      </c>
      <c r="D1111" s="294" t="str">
        <f t="shared" si="152"/>
        <v/>
      </c>
      <c r="E1111" s="294"/>
      <c r="F1111" s="294"/>
      <c r="G1111" s="294"/>
      <c r="H1111" s="294"/>
      <c r="I1111" s="294"/>
      <c r="J1111" s="294"/>
      <c r="K1111" s="304"/>
      <c r="L1111" s="304"/>
      <c r="M1111" s="304"/>
      <c r="N1111" s="304"/>
      <c r="O1111" s="304"/>
      <c r="P1111" s="304"/>
      <c r="Q1111" s="304"/>
      <c r="R1111" s="304"/>
      <c r="S1111" s="304"/>
      <c r="T1111" s="304"/>
      <c r="U1111" s="396"/>
      <c r="V1111" s="396"/>
      <c r="W1111" s="304"/>
      <c r="X1111" s="304"/>
      <c r="Y1111" s="304"/>
      <c r="Z1111" s="304"/>
      <c r="AA1111" s="304"/>
      <c r="AB1111" s="304"/>
      <c r="AC1111" s="304"/>
      <c r="AD1111" s="304"/>
      <c r="AG1111" s="110">
        <f t="shared" si="153"/>
        <v>18</v>
      </c>
      <c r="AH1111" s="110">
        <f t="shared" si="154"/>
        <v>0</v>
      </c>
      <c r="AI1111" s="100">
        <f t="shared" si="155"/>
        <v>-2</v>
      </c>
      <c r="AJ1111" s="100">
        <f t="shared" si="156"/>
        <v>0</v>
      </c>
      <c r="AK1111" s="110">
        <f t="shared" si="157"/>
        <v>0</v>
      </c>
      <c r="AL1111" s="110">
        <f t="shared" si="158"/>
        <v>0</v>
      </c>
      <c r="AM1111" s="110">
        <f t="shared" si="159"/>
        <v>0</v>
      </c>
      <c r="AN1111" s="110">
        <f t="shared" si="160"/>
        <v>0</v>
      </c>
      <c r="AO1111" s="87">
        <f t="shared" si="161"/>
        <v>0</v>
      </c>
    </row>
    <row r="1112" spans="3:41" ht="15.05" customHeight="1">
      <c r="C1112" s="121" t="s">
        <v>161</v>
      </c>
      <c r="D1112" s="294" t="str">
        <f t="shared" si="152"/>
        <v/>
      </c>
      <c r="E1112" s="294"/>
      <c r="F1112" s="294"/>
      <c r="G1112" s="294"/>
      <c r="H1112" s="294"/>
      <c r="I1112" s="294"/>
      <c r="J1112" s="294"/>
      <c r="K1112" s="304"/>
      <c r="L1112" s="304"/>
      <c r="M1112" s="304"/>
      <c r="N1112" s="304"/>
      <c r="O1112" s="304"/>
      <c r="P1112" s="304"/>
      <c r="Q1112" s="304"/>
      <c r="R1112" s="304"/>
      <c r="S1112" s="304"/>
      <c r="T1112" s="304"/>
      <c r="U1112" s="396"/>
      <c r="V1112" s="396"/>
      <c r="W1112" s="304"/>
      <c r="X1112" s="304"/>
      <c r="Y1112" s="304"/>
      <c r="Z1112" s="304"/>
      <c r="AA1112" s="304"/>
      <c r="AB1112" s="304"/>
      <c r="AC1112" s="304"/>
      <c r="AD1112" s="304"/>
      <c r="AG1112" s="110">
        <f t="shared" si="153"/>
        <v>18</v>
      </c>
      <c r="AH1112" s="110">
        <f t="shared" si="154"/>
        <v>0</v>
      </c>
      <c r="AI1112" s="100">
        <f t="shared" si="155"/>
        <v>-2</v>
      </c>
      <c r="AJ1112" s="100">
        <f t="shared" si="156"/>
        <v>0</v>
      </c>
      <c r="AK1112" s="110">
        <f t="shared" si="157"/>
        <v>0</v>
      </c>
      <c r="AL1112" s="110">
        <f t="shared" si="158"/>
        <v>0</v>
      </c>
      <c r="AM1112" s="110">
        <f t="shared" si="159"/>
        <v>0</v>
      </c>
      <c r="AN1112" s="110">
        <f t="shared" si="160"/>
        <v>0</v>
      </c>
      <c r="AO1112" s="87">
        <f t="shared" si="161"/>
        <v>0</v>
      </c>
    </row>
    <row r="1113" spans="3:41" ht="15.05" customHeight="1">
      <c r="C1113" s="121" t="s">
        <v>162</v>
      </c>
      <c r="D1113" s="294" t="str">
        <f t="shared" si="152"/>
        <v/>
      </c>
      <c r="E1113" s="294"/>
      <c r="F1113" s="294"/>
      <c r="G1113" s="294"/>
      <c r="H1113" s="294"/>
      <c r="I1113" s="294"/>
      <c r="J1113" s="294"/>
      <c r="K1113" s="304"/>
      <c r="L1113" s="304"/>
      <c r="M1113" s="304"/>
      <c r="N1113" s="304"/>
      <c r="O1113" s="304"/>
      <c r="P1113" s="304"/>
      <c r="Q1113" s="304"/>
      <c r="R1113" s="304"/>
      <c r="S1113" s="304"/>
      <c r="T1113" s="304"/>
      <c r="U1113" s="396"/>
      <c r="V1113" s="396"/>
      <c r="W1113" s="304"/>
      <c r="X1113" s="304"/>
      <c r="Y1113" s="304"/>
      <c r="Z1113" s="304"/>
      <c r="AA1113" s="304"/>
      <c r="AB1113" s="304"/>
      <c r="AC1113" s="304"/>
      <c r="AD1113" s="304"/>
      <c r="AG1113" s="110">
        <f t="shared" si="153"/>
        <v>18</v>
      </c>
      <c r="AH1113" s="110">
        <f t="shared" si="154"/>
        <v>0</v>
      </c>
      <c r="AI1113" s="100">
        <f t="shared" si="155"/>
        <v>-2</v>
      </c>
      <c r="AJ1113" s="100">
        <f t="shared" si="156"/>
        <v>0</v>
      </c>
      <c r="AK1113" s="110">
        <f t="shared" si="157"/>
        <v>0</v>
      </c>
      <c r="AL1113" s="110">
        <f t="shared" si="158"/>
        <v>0</v>
      </c>
      <c r="AM1113" s="110">
        <f t="shared" si="159"/>
        <v>0</v>
      </c>
      <c r="AN1113" s="110">
        <f t="shared" si="160"/>
        <v>0</v>
      </c>
      <c r="AO1113" s="87">
        <f t="shared" si="161"/>
        <v>0</v>
      </c>
    </row>
    <row r="1114" spans="3:41" ht="15.05" customHeight="1">
      <c r="C1114" s="121" t="s">
        <v>163</v>
      </c>
      <c r="D1114" s="294" t="str">
        <f t="shared" si="152"/>
        <v/>
      </c>
      <c r="E1114" s="294"/>
      <c r="F1114" s="294"/>
      <c r="G1114" s="294"/>
      <c r="H1114" s="294"/>
      <c r="I1114" s="294"/>
      <c r="J1114" s="294"/>
      <c r="K1114" s="304"/>
      <c r="L1114" s="304"/>
      <c r="M1114" s="304"/>
      <c r="N1114" s="304"/>
      <c r="O1114" s="304"/>
      <c r="P1114" s="304"/>
      <c r="Q1114" s="304"/>
      <c r="R1114" s="304"/>
      <c r="S1114" s="304"/>
      <c r="T1114" s="304"/>
      <c r="U1114" s="396"/>
      <c r="V1114" s="396"/>
      <c r="W1114" s="304"/>
      <c r="X1114" s="304"/>
      <c r="Y1114" s="304"/>
      <c r="Z1114" s="304"/>
      <c r="AA1114" s="304"/>
      <c r="AB1114" s="304"/>
      <c r="AC1114" s="304"/>
      <c r="AD1114" s="304"/>
      <c r="AG1114" s="110">
        <f t="shared" si="153"/>
        <v>18</v>
      </c>
      <c r="AH1114" s="110">
        <f t="shared" si="154"/>
        <v>0</v>
      </c>
      <c r="AI1114" s="100">
        <f t="shared" si="155"/>
        <v>-2</v>
      </c>
      <c r="AJ1114" s="100">
        <f t="shared" si="156"/>
        <v>0</v>
      </c>
      <c r="AK1114" s="110">
        <f t="shared" si="157"/>
        <v>0</v>
      </c>
      <c r="AL1114" s="110">
        <f t="shared" si="158"/>
        <v>0</v>
      </c>
      <c r="AM1114" s="110">
        <f t="shared" si="159"/>
        <v>0</v>
      </c>
      <c r="AN1114" s="110">
        <f t="shared" si="160"/>
        <v>0</v>
      </c>
      <c r="AO1114" s="87">
        <f t="shared" si="161"/>
        <v>0</v>
      </c>
    </row>
    <row r="1115" spans="3:41" ht="15.05" customHeight="1">
      <c r="C1115" s="121" t="s">
        <v>164</v>
      </c>
      <c r="D1115" s="294" t="str">
        <f t="shared" si="152"/>
        <v/>
      </c>
      <c r="E1115" s="294"/>
      <c r="F1115" s="294"/>
      <c r="G1115" s="294"/>
      <c r="H1115" s="294"/>
      <c r="I1115" s="294"/>
      <c r="J1115" s="294"/>
      <c r="K1115" s="304"/>
      <c r="L1115" s="304"/>
      <c r="M1115" s="304"/>
      <c r="N1115" s="304"/>
      <c r="O1115" s="304"/>
      <c r="P1115" s="304"/>
      <c r="Q1115" s="304"/>
      <c r="R1115" s="304"/>
      <c r="S1115" s="304"/>
      <c r="T1115" s="304"/>
      <c r="U1115" s="396"/>
      <c r="V1115" s="396"/>
      <c r="W1115" s="304"/>
      <c r="X1115" s="304"/>
      <c r="Y1115" s="304"/>
      <c r="Z1115" s="304"/>
      <c r="AA1115" s="304"/>
      <c r="AB1115" s="304"/>
      <c r="AC1115" s="304"/>
      <c r="AD1115" s="304"/>
      <c r="AG1115" s="110">
        <f t="shared" si="153"/>
        <v>18</v>
      </c>
      <c r="AH1115" s="110">
        <f t="shared" si="154"/>
        <v>0</v>
      </c>
      <c r="AI1115" s="100">
        <f t="shared" si="155"/>
        <v>-2</v>
      </c>
      <c r="AJ1115" s="100">
        <f t="shared" si="156"/>
        <v>0</v>
      </c>
      <c r="AK1115" s="110">
        <f t="shared" si="157"/>
        <v>0</v>
      </c>
      <c r="AL1115" s="110">
        <f t="shared" si="158"/>
        <v>0</v>
      </c>
      <c r="AM1115" s="110">
        <f t="shared" si="159"/>
        <v>0</v>
      </c>
      <c r="AN1115" s="110">
        <f t="shared" si="160"/>
        <v>0</v>
      </c>
      <c r="AO1115" s="87">
        <f t="shared" si="161"/>
        <v>0</v>
      </c>
    </row>
    <row r="1116" spans="3:41" ht="15.05" customHeight="1">
      <c r="C1116" s="121" t="s">
        <v>165</v>
      </c>
      <c r="D1116" s="294" t="str">
        <f t="shared" si="152"/>
        <v/>
      </c>
      <c r="E1116" s="294"/>
      <c r="F1116" s="294"/>
      <c r="G1116" s="294"/>
      <c r="H1116" s="294"/>
      <c r="I1116" s="294"/>
      <c r="J1116" s="294"/>
      <c r="K1116" s="304"/>
      <c r="L1116" s="304"/>
      <c r="M1116" s="304"/>
      <c r="N1116" s="304"/>
      <c r="O1116" s="304"/>
      <c r="P1116" s="304"/>
      <c r="Q1116" s="304"/>
      <c r="R1116" s="304"/>
      <c r="S1116" s="304"/>
      <c r="T1116" s="304"/>
      <c r="U1116" s="396"/>
      <c r="V1116" s="396"/>
      <c r="W1116" s="304"/>
      <c r="X1116" s="304"/>
      <c r="Y1116" s="304"/>
      <c r="Z1116" s="304"/>
      <c r="AA1116" s="304"/>
      <c r="AB1116" s="304"/>
      <c r="AC1116" s="304"/>
      <c r="AD1116" s="304"/>
      <c r="AG1116" s="110">
        <f t="shared" si="153"/>
        <v>18</v>
      </c>
      <c r="AH1116" s="110">
        <f t="shared" si="154"/>
        <v>0</v>
      </c>
      <c r="AI1116" s="100">
        <f t="shared" si="155"/>
        <v>-2</v>
      </c>
      <c r="AJ1116" s="100">
        <f t="shared" si="156"/>
        <v>0</v>
      </c>
      <c r="AK1116" s="110">
        <f t="shared" si="157"/>
        <v>0</v>
      </c>
      <c r="AL1116" s="110">
        <f t="shared" si="158"/>
        <v>0</v>
      </c>
      <c r="AM1116" s="110">
        <f t="shared" si="159"/>
        <v>0</v>
      </c>
      <c r="AN1116" s="110">
        <f t="shared" si="160"/>
        <v>0</v>
      </c>
      <c r="AO1116" s="87">
        <f t="shared" si="161"/>
        <v>0</v>
      </c>
    </row>
    <row r="1117" spans="3:41" ht="15.05" customHeight="1">
      <c r="C1117" s="121" t="s">
        <v>166</v>
      </c>
      <c r="D1117" s="294" t="str">
        <f t="shared" si="152"/>
        <v/>
      </c>
      <c r="E1117" s="294"/>
      <c r="F1117" s="294"/>
      <c r="G1117" s="294"/>
      <c r="H1117" s="294"/>
      <c r="I1117" s="294"/>
      <c r="J1117" s="294"/>
      <c r="K1117" s="304"/>
      <c r="L1117" s="304"/>
      <c r="M1117" s="304"/>
      <c r="N1117" s="304"/>
      <c r="O1117" s="304"/>
      <c r="P1117" s="304"/>
      <c r="Q1117" s="304"/>
      <c r="R1117" s="304"/>
      <c r="S1117" s="304"/>
      <c r="T1117" s="304"/>
      <c r="U1117" s="396"/>
      <c r="V1117" s="396"/>
      <c r="W1117" s="304"/>
      <c r="X1117" s="304"/>
      <c r="Y1117" s="304"/>
      <c r="Z1117" s="304"/>
      <c r="AA1117" s="304"/>
      <c r="AB1117" s="304"/>
      <c r="AC1117" s="304"/>
      <c r="AD1117" s="304"/>
      <c r="AG1117" s="110">
        <f t="shared" si="153"/>
        <v>18</v>
      </c>
      <c r="AH1117" s="110">
        <f t="shared" si="154"/>
        <v>0</v>
      </c>
      <c r="AI1117" s="100">
        <f t="shared" si="155"/>
        <v>-2</v>
      </c>
      <c r="AJ1117" s="100">
        <f t="shared" si="156"/>
        <v>0</v>
      </c>
      <c r="AK1117" s="110">
        <f t="shared" si="157"/>
        <v>0</v>
      </c>
      <c r="AL1117" s="110">
        <f t="shared" si="158"/>
        <v>0</v>
      </c>
      <c r="AM1117" s="110">
        <f t="shared" si="159"/>
        <v>0</v>
      </c>
      <c r="AN1117" s="110">
        <f t="shared" si="160"/>
        <v>0</v>
      </c>
      <c r="AO1117" s="87">
        <f t="shared" si="161"/>
        <v>0</v>
      </c>
    </row>
    <row r="1118" spans="3:41" ht="15.05" customHeight="1">
      <c r="C1118" s="121" t="s">
        <v>167</v>
      </c>
      <c r="D1118" s="294" t="str">
        <f t="shared" si="152"/>
        <v/>
      </c>
      <c r="E1118" s="294"/>
      <c r="F1118" s="294"/>
      <c r="G1118" s="294"/>
      <c r="H1118" s="294"/>
      <c r="I1118" s="294"/>
      <c r="J1118" s="294"/>
      <c r="K1118" s="304"/>
      <c r="L1118" s="304"/>
      <c r="M1118" s="304"/>
      <c r="N1118" s="304"/>
      <c r="O1118" s="304"/>
      <c r="P1118" s="304"/>
      <c r="Q1118" s="304"/>
      <c r="R1118" s="304"/>
      <c r="S1118" s="304"/>
      <c r="T1118" s="304"/>
      <c r="U1118" s="396"/>
      <c r="V1118" s="396"/>
      <c r="W1118" s="304"/>
      <c r="X1118" s="304"/>
      <c r="Y1118" s="304"/>
      <c r="Z1118" s="304"/>
      <c r="AA1118" s="304"/>
      <c r="AB1118" s="304"/>
      <c r="AC1118" s="304"/>
      <c r="AD1118" s="304"/>
      <c r="AG1118" s="110">
        <f t="shared" si="153"/>
        <v>18</v>
      </c>
      <c r="AH1118" s="110">
        <f t="shared" si="154"/>
        <v>0</v>
      </c>
      <c r="AI1118" s="100">
        <f t="shared" si="155"/>
        <v>-2</v>
      </c>
      <c r="AJ1118" s="100">
        <f t="shared" si="156"/>
        <v>0</v>
      </c>
      <c r="AK1118" s="110">
        <f t="shared" si="157"/>
        <v>0</v>
      </c>
      <c r="AL1118" s="110">
        <f t="shared" si="158"/>
        <v>0</v>
      </c>
      <c r="AM1118" s="110">
        <f t="shared" si="159"/>
        <v>0</v>
      </c>
      <c r="AN1118" s="110">
        <f t="shared" si="160"/>
        <v>0</v>
      </c>
      <c r="AO1118" s="87">
        <f t="shared" si="161"/>
        <v>0</v>
      </c>
    </row>
    <row r="1119" spans="3:41" ht="15.05" customHeight="1">
      <c r="C1119" s="121" t="s">
        <v>168</v>
      </c>
      <c r="D1119" s="294" t="str">
        <f t="shared" si="152"/>
        <v/>
      </c>
      <c r="E1119" s="294"/>
      <c r="F1119" s="294"/>
      <c r="G1119" s="294"/>
      <c r="H1119" s="294"/>
      <c r="I1119" s="294"/>
      <c r="J1119" s="294"/>
      <c r="K1119" s="304"/>
      <c r="L1119" s="304"/>
      <c r="M1119" s="304"/>
      <c r="N1119" s="304"/>
      <c r="O1119" s="304"/>
      <c r="P1119" s="304"/>
      <c r="Q1119" s="304"/>
      <c r="R1119" s="304"/>
      <c r="S1119" s="304"/>
      <c r="T1119" s="304"/>
      <c r="U1119" s="396"/>
      <c r="V1119" s="396"/>
      <c r="W1119" s="304"/>
      <c r="X1119" s="304"/>
      <c r="Y1119" s="304"/>
      <c r="Z1119" s="304"/>
      <c r="AA1119" s="304"/>
      <c r="AB1119" s="304"/>
      <c r="AC1119" s="304"/>
      <c r="AD1119" s="304"/>
      <c r="AG1119" s="110">
        <f t="shared" si="153"/>
        <v>18</v>
      </c>
      <c r="AH1119" s="110">
        <f t="shared" si="154"/>
        <v>0</v>
      </c>
      <c r="AI1119" s="100">
        <f t="shared" si="155"/>
        <v>-2</v>
      </c>
      <c r="AJ1119" s="100">
        <f t="shared" si="156"/>
        <v>0</v>
      </c>
      <c r="AK1119" s="110">
        <f t="shared" si="157"/>
        <v>0</v>
      </c>
      <c r="AL1119" s="110">
        <f t="shared" si="158"/>
        <v>0</v>
      </c>
      <c r="AM1119" s="110">
        <f t="shared" si="159"/>
        <v>0</v>
      </c>
      <c r="AN1119" s="110">
        <f t="shared" si="160"/>
        <v>0</v>
      </c>
      <c r="AO1119" s="87">
        <f t="shared" si="161"/>
        <v>0</v>
      </c>
    </row>
    <row r="1120" spans="3:41" ht="15.05" customHeight="1">
      <c r="C1120" s="121" t="s">
        <v>169</v>
      </c>
      <c r="D1120" s="294" t="str">
        <f t="shared" si="152"/>
        <v/>
      </c>
      <c r="E1120" s="294"/>
      <c r="F1120" s="294"/>
      <c r="G1120" s="294"/>
      <c r="H1120" s="294"/>
      <c r="I1120" s="294"/>
      <c r="J1120" s="294"/>
      <c r="K1120" s="304"/>
      <c r="L1120" s="304"/>
      <c r="M1120" s="304"/>
      <c r="N1120" s="304"/>
      <c r="O1120" s="304"/>
      <c r="P1120" s="304"/>
      <c r="Q1120" s="304"/>
      <c r="R1120" s="304"/>
      <c r="S1120" s="304"/>
      <c r="T1120" s="304"/>
      <c r="U1120" s="396"/>
      <c r="V1120" s="396"/>
      <c r="W1120" s="304"/>
      <c r="X1120" s="304"/>
      <c r="Y1120" s="304"/>
      <c r="Z1120" s="304"/>
      <c r="AA1120" s="304"/>
      <c r="AB1120" s="304"/>
      <c r="AC1120" s="304"/>
      <c r="AD1120" s="304"/>
      <c r="AG1120" s="110">
        <f t="shared" si="153"/>
        <v>18</v>
      </c>
      <c r="AH1120" s="110">
        <f t="shared" si="154"/>
        <v>0</v>
      </c>
      <c r="AI1120" s="100">
        <f t="shared" si="155"/>
        <v>-2</v>
      </c>
      <c r="AJ1120" s="100">
        <f t="shared" si="156"/>
        <v>0</v>
      </c>
      <c r="AK1120" s="110">
        <f t="shared" si="157"/>
        <v>0</v>
      </c>
      <c r="AL1120" s="110">
        <f t="shared" si="158"/>
        <v>0</v>
      </c>
      <c r="AM1120" s="110">
        <f t="shared" si="159"/>
        <v>0</v>
      </c>
      <c r="AN1120" s="110">
        <f t="shared" si="160"/>
        <v>0</v>
      </c>
      <c r="AO1120" s="87">
        <f t="shared" si="161"/>
        <v>0</v>
      </c>
    </row>
    <row r="1121" spans="3:41" ht="15.05" customHeight="1">
      <c r="C1121" s="121" t="s">
        <v>170</v>
      </c>
      <c r="D1121" s="294" t="str">
        <f t="shared" si="152"/>
        <v/>
      </c>
      <c r="E1121" s="294"/>
      <c r="F1121" s="294"/>
      <c r="G1121" s="294"/>
      <c r="H1121" s="294"/>
      <c r="I1121" s="294"/>
      <c r="J1121" s="294"/>
      <c r="K1121" s="304"/>
      <c r="L1121" s="304"/>
      <c r="M1121" s="304"/>
      <c r="N1121" s="304"/>
      <c r="O1121" s="304"/>
      <c r="P1121" s="304"/>
      <c r="Q1121" s="304"/>
      <c r="R1121" s="304"/>
      <c r="S1121" s="304"/>
      <c r="T1121" s="304"/>
      <c r="U1121" s="396"/>
      <c r="V1121" s="396"/>
      <c r="W1121" s="304"/>
      <c r="X1121" s="304"/>
      <c r="Y1121" s="304"/>
      <c r="Z1121" s="304"/>
      <c r="AA1121" s="304"/>
      <c r="AB1121" s="304"/>
      <c r="AC1121" s="304"/>
      <c r="AD1121" s="304"/>
      <c r="AG1121" s="110">
        <f t="shared" si="153"/>
        <v>18</v>
      </c>
      <c r="AH1121" s="110">
        <f t="shared" si="154"/>
        <v>0</v>
      </c>
      <c r="AI1121" s="100">
        <f t="shared" si="155"/>
        <v>-2</v>
      </c>
      <c r="AJ1121" s="100">
        <f t="shared" si="156"/>
        <v>0</v>
      </c>
      <c r="AK1121" s="110">
        <f t="shared" si="157"/>
        <v>0</v>
      </c>
      <c r="AL1121" s="110">
        <f t="shared" si="158"/>
        <v>0</v>
      </c>
      <c r="AM1121" s="110">
        <f t="shared" si="159"/>
        <v>0</v>
      </c>
      <c r="AN1121" s="110">
        <f t="shared" si="160"/>
        <v>0</v>
      </c>
      <c r="AO1121" s="87">
        <f t="shared" si="161"/>
        <v>0</v>
      </c>
    </row>
    <row r="1122" spans="3:41" ht="15.05" customHeight="1">
      <c r="C1122" s="121" t="s">
        <v>171</v>
      </c>
      <c r="D1122" s="294" t="str">
        <f t="shared" si="152"/>
        <v/>
      </c>
      <c r="E1122" s="294"/>
      <c r="F1122" s="294"/>
      <c r="G1122" s="294"/>
      <c r="H1122" s="294"/>
      <c r="I1122" s="294"/>
      <c r="J1122" s="294"/>
      <c r="K1122" s="304"/>
      <c r="L1122" s="304"/>
      <c r="M1122" s="304"/>
      <c r="N1122" s="304"/>
      <c r="O1122" s="304"/>
      <c r="P1122" s="304"/>
      <c r="Q1122" s="304"/>
      <c r="R1122" s="304"/>
      <c r="S1122" s="304"/>
      <c r="T1122" s="304"/>
      <c r="U1122" s="396"/>
      <c r="V1122" s="396"/>
      <c r="W1122" s="304"/>
      <c r="X1122" s="304"/>
      <c r="Y1122" s="304"/>
      <c r="Z1122" s="304"/>
      <c r="AA1122" s="304"/>
      <c r="AB1122" s="304"/>
      <c r="AC1122" s="304"/>
      <c r="AD1122" s="304"/>
      <c r="AG1122" s="110">
        <f t="shared" si="153"/>
        <v>18</v>
      </c>
      <c r="AH1122" s="110">
        <f t="shared" si="154"/>
        <v>0</v>
      </c>
      <c r="AI1122" s="100">
        <f t="shared" si="155"/>
        <v>-2</v>
      </c>
      <c r="AJ1122" s="100">
        <f t="shared" si="156"/>
        <v>0</v>
      </c>
      <c r="AK1122" s="110">
        <f t="shared" si="157"/>
        <v>0</v>
      </c>
      <c r="AL1122" s="110">
        <f t="shared" si="158"/>
        <v>0</v>
      </c>
      <c r="AM1122" s="110">
        <f t="shared" si="159"/>
        <v>0</v>
      </c>
      <c r="AN1122" s="110">
        <f t="shared" si="160"/>
        <v>0</v>
      </c>
      <c r="AO1122" s="87">
        <f t="shared" si="161"/>
        <v>0</v>
      </c>
    </row>
    <row r="1123" spans="3:41" ht="15.05" customHeight="1">
      <c r="C1123" s="121" t="s">
        <v>172</v>
      </c>
      <c r="D1123" s="294" t="str">
        <f t="shared" si="152"/>
        <v/>
      </c>
      <c r="E1123" s="294"/>
      <c r="F1123" s="294"/>
      <c r="G1123" s="294"/>
      <c r="H1123" s="294"/>
      <c r="I1123" s="294"/>
      <c r="J1123" s="294"/>
      <c r="K1123" s="304"/>
      <c r="L1123" s="304"/>
      <c r="M1123" s="304"/>
      <c r="N1123" s="304"/>
      <c r="O1123" s="304"/>
      <c r="P1123" s="304"/>
      <c r="Q1123" s="304"/>
      <c r="R1123" s="304"/>
      <c r="S1123" s="304"/>
      <c r="T1123" s="304"/>
      <c r="U1123" s="396"/>
      <c r="V1123" s="396"/>
      <c r="W1123" s="304"/>
      <c r="X1123" s="304"/>
      <c r="Y1123" s="304"/>
      <c r="Z1123" s="304"/>
      <c r="AA1123" s="304"/>
      <c r="AB1123" s="304"/>
      <c r="AC1123" s="304"/>
      <c r="AD1123" s="304"/>
      <c r="AG1123" s="110">
        <f t="shared" si="153"/>
        <v>18</v>
      </c>
      <c r="AH1123" s="110">
        <f t="shared" si="154"/>
        <v>0</v>
      </c>
      <c r="AI1123" s="100">
        <f t="shared" si="155"/>
        <v>-2</v>
      </c>
      <c r="AJ1123" s="100">
        <f t="shared" si="156"/>
        <v>0</v>
      </c>
      <c r="AK1123" s="110">
        <f t="shared" si="157"/>
        <v>0</v>
      </c>
      <c r="AL1123" s="110">
        <f t="shared" si="158"/>
        <v>0</v>
      </c>
      <c r="AM1123" s="110">
        <f t="shared" si="159"/>
        <v>0</v>
      </c>
      <c r="AN1123" s="110">
        <f t="shared" si="160"/>
        <v>0</v>
      </c>
      <c r="AO1123" s="87">
        <f t="shared" si="161"/>
        <v>0</v>
      </c>
    </row>
    <row r="1124" spans="3:41" ht="15.05" customHeight="1">
      <c r="C1124" s="121" t="s">
        <v>173</v>
      </c>
      <c r="D1124" s="294" t="str">
        <f t="shared" si="152"/>
        <v/>
      </c>
      <c r="E1124" s="294"/>
      <c r="F1124" s="294"/>
      <c r="G1124" s="294"/>
      <c r="H1124" s="294"/>
      <c r="I1124" s="294"/>
      <c r="J1124" s="294"/>
      <c r="K1124" s="304"/>
      <c r="L1124" s="304"/>
      <c r="M1124" s="304"/>
      <c r="N1124" s="304"/>
      <c r="O1124" s="304"/>
      <c r="P1124" s="304"/>
      <c r="Q1124" s="304"/>
      <c r="R1124" s="304"/>
      <c r="S1124" s="304"/>
      <c r="T1124" s="304"/>
      <c r="U1124" s="396"/>
      <c r="V1124" s="396"/>
      <c r="W1124" s="304"/>
      <c r="X1124" s="304"/>
      <c r="Y1124" s="304"/>
      <c r="Z1124" s="304"/>
      <c r="AA1124" s="304"/>
      <c r="AB1124" s="304"/>
      <c r="AC1124" s="304"/>
      <c r="AD1124" s="304"/>
      <c r="AG1124" s="110">
        <f t="shared" si="153"/>
        <v>18</v>
      </c>
      <c r="AH1124" s="110">
        <f t="shared" si="154"/>
        <v>0</v>
      </c>
      <c r="AI1124" s="100">
        <f t="shared" si="155"/>
        <v>-2</v>
      </c>
      <c r="AJ1124" s="100">
        <f t="shared" si="156"/>
        <v>0</v>
      </c>
      <c r="AK1124" s="110">
        <f t="shared" si="157"/>
        <v>0</v>
      </c>
      <c r="AL1124" s="110">
        <f t="shared" si="158"/>
        <v>0</v>
      </c>
      <c r="AM1124" s="110">
        <f t="shared" si="159"/>
        <v>0</v>
      </c>
      <c r="AN1124" s="110">
        <f t="shared" si="160"/>
        <v>0</v>
      </c>
      <c r="AO1124" s="87">
        <f t="shared" si="161"/>
        <v>0</v>
      </c>
    </row>
    <row r="1125" spans="3:41" ht="15.05" customHeight="1">
      <c r="C1125" s="121" t="s">
        <v>174</v>
      </c>
      <c r="D1125" s="294" t="str">
        <f t="shared" si="152"/>
        <v/>
      </c>
      <c r="E1125" s="294"/>
      <c r="F1125" s="294"/>
      <c r="G1125" s="294"/>
      <c r="H1125" s="294"/>
      <c r="I1125" s="294"/>
      <c r="J1125" s="294"/>
      <c r="K1125" s="304"/>
      <c r="L1125" s="304"/>
      <c r="M1125" s="304"/>
      <c r="N1125" s="304"/>
      <c r="O1125" s="304"/>
      <c r="P1125" s="304"/>
      <c r="Q1125" s="304"/>
      <c r="R1125" s="304"/>
      <c r="S1125" s="304"/>
      <c r="T1125" s="304"/>
      <c r="U1125" s="396"/>
      <c r="V1125" s="396"/>
      <c r="W1125" s="304"/>
      <c r="X1125" s="304"/>
      <c r="Y1125" s="304"/>
      <c r="Z1125" s="304"/>
      <c r="AA1125" s="304"/>
      <c r="AB1125" s="304"/>
      <c r="AC1125" s="304"/>
      <c r="AD1125" s="304"/>
      <c r="AG1125" s="110">
        <f t="shared" si="153"/>
        <v>18</v>
      </c>
      <c r="AH1125" s="110">
        <f t="shared" si="154"/>
        <v>0</v>
      </c>
      <c r="AI1125" s="100">
        <f t="shared" si="155"/>
        <v>-2</v>
      </c>
      <c r="AJ1125" s="100">
        <f t="shared" si="156"/>
        <v>0</v>
      </c>
      <c r="AK1125" s="110">
        <f t="shared" si="157"/>
        <v>0</v>
      </c>
      <c r="AL1125" s="110">
        <f t="shared" si="158"/>
        <v>0</v>
      </c>
      <c r="AM1125" s="110">
        <f t="shared" si="159"/>
        <v>0</v>
      </c>
      <c r="AN1125" s="110">
        <f t="shared" si="160"/>
        <v>0</v>
      </c>
      <c r="AO1125" s="87">
        <f t="shared" si="161"/>
        <v>0</v>
      </c>
    </row>
    <row r="1126" spans="3:41" ht="15.05" customHeight="1">
      <c r="C1126" s="121" t="s">
        <v>175</v>
      </c>
      <c r="D1126" s="294" t="str">
        <f t="shared" si="152"/>
        <v/>
      </c>
      <c r="E1126" s="294"/>
      <c r="F1126" s="294"/>
      <c r="G1126" s="294"/>
      <c r="H1126" s="294"/>
      <c r="I1126" s="294"/>
      <c r="J1126" s="294"/>
      <c r="K1126" s="304"/>
      <c r="L1126" s="304"/>
      <c r="M1126" s="304"/>
      <c r="N1126" s="304"/>
      <c r="O1126" s="304"/>
      <c r="P1126" s="304"/>
      <c r="Q1126" s="304"/>
      <c r="R1126" s="304"/>
      <c r="S1126" s="304"/>
      <c r="T1126" s="304"/>
      <c r="U1126" s="396"/>
      <c r="V1126" s="396"/>
      <c r="W1126" s="304"/>
      <c r="X1126" s="304"/>
      <c r="Y1126" s="304"/>
      <c r="Z1126" s="304"/>
      <c r="AA1126" s="304"/>
      <c r="AB1126" s="304"/>
      <c r="AC1126" s="304"/>
      <c r="AD1126" s="304"/>
      <c r="AG1126" s="110">
        <f t="shared" si="153"/>
        <v>18</v>
      </c>
      <c r="AH1126" s="110">
        <f t="shared" si="154"/>
        <v>0</v>
      </c>
      <c r="AI1126" s="100">
        <f t="shared" si="155"/>
        <v>-2</v>
      </c>
      <c r="AJ1126" s="100">
        <f t="shared" si="156"/>
        <v>0</v>
      </c>
      <c r="AK1126" s="110">
        <f t="shared" si="157"/>
        <v>0</v>
      </c>
      <c r="AL1126" s="110">
        <f t="shared" si="158"/>
        <v>0</v>
      </c>
      <c r="AM1126" s="110">
        <f t="shared" si="159"/>
        <v>0</v>
      </c>
      <c r="AN1126" s="110">
        <f t="shared" si="160"/>
        <v>0</v>
      </c>
      <c r="AO1126" s="87">
        <f t="shared" si="161"/>
        <v>0</v>
      </c>
    </row>
    <row r="1127" spans="3:41" ht="15.05" customHeight="1">
      <c r="C1127" s="121" t="s">
        <v>176</v>
      </c>
      <c r="D1127" s="294" t="str">
        <f t="shared" si="152"/>
        <v/>
      </c>
      <c r="E1127" s="294"/>
      <c r="F1127" s="294"/>
      <c r="G1127" s="294"/>
      <c r="H1127" s="294"/>
      <c r="I1127" s="294"/>
      <c r="J1127" s="294"/>
      <c r="K1127" s="304"/>
      <c r="L1127" s="304"/>
      <c r="M1127" s="304"/>
      <c r="N1127" s="304"/>
      <c r="O1127" s="304"/>
      <c r="P1127" s="304"/>
      <c r="Q1127" s="304"/>
      <c r="R1127" s="304"/>
      <c r="S1127" s="304"/>
      <c r="T1127" s="304"/>
      <c r="U1127" s="396"/>
      <c r="V1127" s="396"/>
      <c r="W1127" s="304"/>
      <c r="X1127" s="304"/>
      <c r="Y1127" s="304"/>
      <c r="Z1127" s="304"/>
      <c r="AA1127" s="304"/>
      <c r="AB1127" s="304"/>
      <c r="AC1127" s="304"/>
      <c r="AD1127" s="304"/>
      <c r="AG1127" s="110">
        <f t="shared" si="153"/>
        <v>18</v>
      </c>
      <c r="AH1127" s="110">
        <f t="shared" si="154"/>
        <v>0</v>
      </c>
      <c r="AI1127" s="100">
        <f t="shared" si="155"/>
        <v>-2</v>
      </c>
      <c r="AJ1127" s="100">
        <f t="shared" si="156"/>
        <v>0</v>
      </c>
      <c r="AK1127" s="110">
        <f t="shared" si="157"/>
        <v>0</v>
      </c>
      <c r="AL1127" s="110">
        <f t="shared" si="158"/>
        <v>0</v>
      </c>
      <c r="AM1127" s="110">
        <f t="shared" si="159"/>
        <v>0</v>
      </c>
      <c r="AN1127" s="110">
        <f t="shared" si="160"/>
        <v>0</v>
      </c>
      <c r="AO1127" s="87">
        <f t="shared" si="161"/>
        <v>0</v>
      </c>
    </row>
    <row r="1128" spans="3:41" ht="15.05" customHeight="1">
      <c r="C1128" s="121" t="s">
        <v>177</v>
      </c>
      <c r="D1128" s="294" t="str">
        <f t="shared" si="152"/>
        <v/>
      </c>
      <c r="E1128" s="294"/>
      <c r="F1128" s="294"/>
      <c r="G1128" s="294"/>
      <c r="H1128" s="294"/>
      <c r="I1128" s="294"/>
      <c r="J1128" s="294"/>
      <c r="K1128" s="304"/>
      <c r="L1128" s="304"/>
      <c r="M1128" s="304"/>
      <c r="N1128" s="304"/>
      <c r="O1128" s="304"/>
      <c r="P1128" s="304"/>
      <c r="Q1128" s="304"/>
      <c r="R1128" s="304"/>
      <c r="S1128" s="304"/>
      <c r="T1128" s="304"/>
      <c r="U1128" s="396"/>
      <c r="V1128" s="396"/>
      <c r="W1128" s="304"/>
      <c r="X1128" s="304"/>
      <c r="Y1128" s="304"/>
      <c r="Z1128" s="304"/>
      <c r="AA1128" s="304"/>
      <c r="AB1128" s="304"/>
      <c r="AC1128" s="304"/>
      <c r="AD1128" s="304"/>
      <c r="AG1128" s="110">
        <f t="shared" si="153"/>
        <v>18</v>
      </c>
      <c r="AH1128" s="110">
        <f t="shared" si="154"/>
        <v>0</v>
      </c>
      <c r="AI1128" s="100">
        <f t="shared" si="155"/>
        <v>-2</v>
      </c>
      <c r="AJ1128" s="100">
        <f t="shared" si="156"/>
        <v>0</v>
      </c>
      <c r="AK1128" s="110">
        <f t="shared" si="157"/>
        <v>0</v>
      </c>
      <c r="AL1128" s="110">
        <f t="shared" si="158"/>
        <v>0</v>
      </c>
      <c r="AM1128" s="110">
        <f t="shared" si="159"/>
        <v>0</v>
      </c>
      <c r="AN1128" s="110">
        <f t="shared" si="160"/>
        <v>0</v>
      </c>
      <c r="AO1128" s="87">
        <f t="shared" si="161"/>
        <v>0</v>
      </c>
    </row>
    <row r="1129" spans="3:41" ht="15.05" customHeight="1">
      <c r="C1129" s="121" t="s">
        <v>178</v>
      </c>
      <c r="D1129" s="294" t="str">
        <f t="shared" si="152"/>
        <v/>
      </c>
      <c r="E1129" s="294"/>
      <c r="F1129" s="294"/>
      <c r="G1129" s="294"/>
      <c r="H1129" s="294"/>
      <c r="I1129" s="294"/>
      <c r="J1129" s="294"/>
      <c r="K1129" s="304"/>
      <c r="L1129" s="304"/>
      <c r="M1129" s="304"/>
      <c r="N1129" s="304"/>
      <c r="O1129" s="304"/>
      <c r="P1129" s="304"/>
      <c r="Q1129" s="304"/>
      <c r="R1129" s="304"/>
      <c r="S1129" s="304"/>
      <c r="T1129" s="304"/>
      <c r="U1129" s="396"/>
      <c r="V1129" s="396"/>
      <c r="W1129" s="304"/>
      <c r="X1129" s="304"/>
      <c r="Y1129" s="304"/>
      <c r="Z1129" s="304"/>
      <c r="AA1129" s="304"/>
      <c r="AB1129" s="304"/>
      <c r="AC1129" s="304"/>
      <c r="AD1129" s="304"/>
      <c r="AG1129" s="110">
        <f t="shared" si="153"/>
        <v>18</v>
      </c>
      <c r="AH1129" s="110">
        <f t="shared" si="154"/>
        <v>0</v>
      </c>
      <c r="AI1129" s="100">
        <f t="shared" si="155"/>
        <v>-2</v>
      </c>
      <c r="AJ1129" s="100">
        <f t="shared" si="156"/>
        <v>0</v>
      </c>
      <c r="AK1129" s="110">
        <f t="shared" si="157"/>
        <v>0</v>
      </c>
      <c r="AL1129" s="110">
        <f t="shared" si="158"/>
        <v>0</v>
      </c>
      <c r="AM1129" s="110">
        <f t="shared" si="159"/>
        <v>0</v>
      </c>
      <c r="AN1129" s="110">
        <f t="shared" si="160"/>
        <v>0</v>
      </c>
      <c r="AO1129" s="87">
        <f t="shared" si="161"/>
        <v>0</v>
      </c>
    </row>
    <row r="1130" spans="3:41" ht="15.05" customHeight="1">
      <c r="C1130" s="121" t="s">
        <v>179</v>
      </c>
      <c r="D1130" s="294" t="str">
        <f t="shared" si="152"/>
        <v/>
      </c>
      <c r="E1130" s="294"/>
      <c r="F1130" s="294"/>
      <c r="G1130" s="294"/>
      <c r="H1130" s="294"/>
      <c r="I1130" s="294"/>
      <c r="J1130" s="294"/>
      <c r="K1130" s="304"/>
      <c r="L1130" s="304"/>
      <c r="M1130" s="304"/>
      <c r="N1130" s="304"/>
      <c r="O1130" s="304"/>
      <c r="P1130" s="304"/>
      <c r="Q1130" s="304"/>
      <c r="R1130" s="304"/>
      <c r="S1130" s="304"/>
      <c r="T1130" s="304"/>
      <c r="U1130" s="396"/>
      <c r="V1130" s="396"/>
      <c r="W1130" s="304"/>
      <c r="X1130" s="304"/>
      <c r="Y1130" s="304"/>
      <c r="Z1130" s="304"/>
      <c r="AA1130" s="304"/>
      <c r="AB1130" s="304"/>
      <c r="AC1130" s="304"/>
      <c r="AD1130" s="304"/>
      <c r="AG1130" s="110">
        <f t="shared" si="153"/>
        <v>18</v>
      </c>
      <c r="AH1130" s="110">
        <f t="shared" si="154"/>
        <v>0</v>
      </c>
      <c r="AI1130" s="100">
        <f t="shared" si="155"/>
        <v>-2</v>
      </c>
      <c r="AJ1130" s="100">
        <f t="shared" si="156"/>
        <v>0</v>
      </c>
      <c r="AK1130" s="110">
        <f t="shared" si="157"/>
        <v>0</v>
      </c>
      <c r="AL1130" s="110">
        <f t="shared" si="158"/>
        <v>0</v>
      </c>
      <c r="AM1130" s="110">
        <f t="shared" si="159"/>
        <v>0</v>
      </c>
      <c r="AN1130" s="110">
        <f t="shared" si="160"/>
        <v>0</v>
      </c>
      <c r="AO1130" s="87">
        <f t="shared" si="161"/>
        <v>0</v>
      </c>
    </row>
    <row r="1131" spans="3:41" ht="15.05" customHeight="1">
      <c r="AH1131" s="87">
        <f>SUM(AH1011:AH1130)</f>
        <v>0</v>
      </c>
      <c r="AJ1131" s="87">
        <f t="shared" ref="AJ1131:AO1131" si="162">SUM(AJ1011:AJ1130)</f>
        <v>0</v>
      </c>
      <c r="AK1131" s="87">
        <f t="shared" si="162"/>
        <v>0</v>
      </c>
      <c r="AL1131" s="87">
        <f t="shared" si="162"/>
        <v>0</v>
      </c>
      <c r="AM1131" s="87">
        <f t="shared" si="162"/>
        <v>0</v>
      </c>
      <c r="AN1131" s="87">
        <f t="shared" si="162"/>
        <v>0</v>
      </c>
      <c r="AO1131" s="87">
        <f t="shared" si="162"/>
        <v>0</v>
      </c>
    </row>
    <row r="1132" spans="3:41" ht="45.2" customHeight="1">
      <c r="C1132" s="402" t="s">
        <v>426</v>
      </c>
      <c r="D1132" s="403"/>
      <c r="E1132" s="403"/>
      <c r="F1132" s="304"/>
      <c r="G1132" s="304"/>
      <c r="H1132" s="304"/>
      <c r="I1132" s="304"/>
      <c r="J1132" s="304"/>
      <c r="K1132" s="304"/>
      <c r="L1132" s="304"/>
      <c r="M1132" s="304"/>
      <c r="N1132" s="304"/>
      <c r="O1132" s="304"/>
      <c r="P1132" s="304"/>
      <c r="Q1132" s="304"/>
      <c r="R1132" s="304"/>
      <c r="S1132" s="304"/>
      <c r="T1132" s="304"/>
      <c r="U1132" s="304"/>
      <c r="V1132" s="304"/>
      <c r="W1132" s="304"/>
      <c r="X1132" s="304"/>
      <c r="Y1132" s="304"/>
      <c r="Z1132" s="304"/>
      <c r="AA1132" s="304"/>
      <c r="AB1132" s="304"/>
      <c r="AC1132" s="304"/>
      <c r="AD1132" s="304"/>
      <c r="AG1132" s="110">
        <f>IF(
OR(
AND(COUNTIF(S1011:T1130, 11)&gt;0, F1132=""),
AND(COUNTIF(S1011:T1130, 11)=0, F1132&lt;&gt;"")
), 1,0
)</f>
        <v>0</v>
      </c>
    </row>
    <row r="1133" spans="3:41" ht="15.05" customHeight="1"/>
    <row r="1134" spans="3:41" ht="15.05" customHeight="1">
      <c r="C1134" s="404" t="s">
        <v>427</v>
      </c>
      <c r="D1134" s="404"/>
      <c r="E1134" s="404"/>
      <c r="F1134" s="404"/>
      <c r="G1134" s="404"/>
      <c r="H1134" s="404"/>
      <c r="I1134" s="404"/>
      <c r="J1134" s="404"/>
      <c r="L1134" s="404" t="s">
        <v>435</v>
      </c>
      <c r="M1134" s="404"/>
      <c r="N1134" s="404"/>
      <c r="O1134" s="404"/>
      <c r="P1134" s="404"/>
      <c r="Q1134" s="404"/>
      <c r="R1134" s="404"/>
      <c r="S1134" s="404"/>
      <c r="U1134" s="354" t="s">
        <v>448</v>
      </c>
      <c r="V1134" s="354"/>
      <c r="W1134" s="354"/>
      <c r="X1134" s="354"/>
      <c r="Y1134" s="354"/>
      <c r="Z1134" s="354"/>
      <c r="AA1134" s="354"/>
      <c r="AB1134" s="354"/>
      <c r="AC1134" s="354"/>
      <c r="AD1134" s="354"/>
    </row>
    <row r="1135" spans="3:41" ht="15.05" customHeight="1">
      <c r="C1135" s="156" t="s">
        <v>60</v>
      </c>
      <c r="D1135" s="405" t="s">
        <v>428</v>
      </c>
      <c r="E1135" s="406"/>
      <c r="F1135" s="406"/>
      <c r="G1135" s="406"/>
      <c r="H1135" s="406"/>
      <c r="I1135" s="406"/>
      <c r="J1135" s="407"/>
      <c r="L1135" s="156" t="s">
        <v>60</v>
      </c>
      <c r="M1135" s="305" t="s">
        <v>436</v>
      </c>
      <c r="N1135" s="305"/>
      <c r="O1135" s="305"/>
      <c r="P1135" s="305"/>
      <c r="Q1135" s="305"/>
      <c r="R1135" s="305"/>
      <c r="S1135" s="305"/>
      <c r="U1135" s="2" t="s">
        <v>60</v>
      </c>
      <c r="V1135" s="397" t="s">
        <v>449</v>
      </c>
      <c r="W1135" s="397"/>
      <c r="X1135" s="397"/>
      <c r="Y1135" s="397"/>
      <c r="Z1135" s="397"/>
      <c r="AA1135" s="397"/>
      <c r="AB1135" s="397"/>
      <c r="AC1135" s="397"/>
      <c r="AD1135" s="397"/>
    </row>
    <row r="1136" spans="3:41" ht="24.75" customHeight="1">
      <c r="C1136" s="156" t="s">
        <v>61</v>
      </c>
      <c r="D1136" s="405" t="s">
        <v>429</v>
      </c>
      <c r="E1136" s="406"/>
      <c r="F1136" s="406"/>
      <c r="G1136" s="406"/>
      <c r="H1136" s="406"/>
      <c r="I1136" s="406"/>
      <c r="J1136" s="407"/>
      <c r="L1136" s="156" t="s">
        <v>437</v>
      </c>
      <c r="M1136" s="294" t="s">
        <v>438</v>
      </c>
      <c r="N1136" s="294"/>
      <c r="O1136" s="294"/>
      <c r="P1136" s="294"/>
      <c r="Q1136" s="294"/>
      <c r="R1136" s="294"/>
      <c r="S1136" s="294"/>
      <c r="U1136" s="2" t="s">
        <v>61</v>
      </c>
      <c r="V1136" s="398" t="s">
        <v>7886</v>
      </c>
      <c r="W1136" s="398"/>
      <c r="X1136" s="398"/>
      <c r="Y1136" s="398"/>
      <c r="Z1136" s="398"/>
      <c r="AA1136" s="398"/>
      <c r="AB1136" s="398"/>
      <c r="AC1136" s="398"/>
      <c r="AD1136" s="398"/>
    </row>
    <row r="1137" spans="3:30" ht="25.55" customHeight="1">
      <c r="C1137" s="156" t="s">
        <v>68</v>
      </c>
      <c r="D1137" s="405" t="s">
        <v>290</v>
      </c>
      <c r="E1137" s="406"/>
      <c r="F1137" s="406"/>
      <c r="G1137" s="406"/>
      <c r="H1137" s="406"/>
      <c r="I1137" s="406"/>
      <c r="J1137" s="407"/>
      <c r="L1137" s="156" t="s">
        <v>62</v>
      </c>
      <c r="M1137" s="294" t="s">
        <v>439</v>
      </c>
      <c r="N1137" s="294"/>
      <c r="O1137" s="294"/>
      <c r="P1137" s="294"/>
      <c r="Q1137" s="294"/>
      <c r="R1137" s="294"/>
      <c r="S1137" s="294"/>
      <c r="U1137" s="2" t="s">
        <v>62</v>
      </c>
      <c r="V1137" s="397" t="s">
        <v>450</v>
      </c>
      <c r="W1137" s="397"/>
      <c r="X1137" s="397"/>
      <c r="Y1137" s="397"/>
      <c r="Z1137" s="397"/>
      <c r="AA1137" s="397"/>
      <c r="AB1137" s="397"/>
      <c r="AC1137" s="397"/>
      <c r="AD1137" s="397"/>
    </row>
    <row r="1138" spans="3:30" ht="15.05" customHeight="1">
      <c r="L1138" s="156" t="s">
        <v>63</v>
      </c>
      <c r="M1138" s="305" t="s">
        <v>440</v>
      </c>
      <c r="N1138" s="305"/>
      <c r="O1138" s="305"/>
      <c r="P1138" s="305"/>
      <c r="Q1138" s="305"/>
      <c r="R1138" s="305"/>
      <c r="S1138" s="305"/>
      <c r="U1138" s="2" t="s">
        <v>63</v>
      </c>
      <c r="V1138" s="397" t="s">
        <v>451</v>
      </c>
      <c r="W1138" s="397"/>
      <c r="X1138" s="397"/>
      <c r="Y1138" s="397"/>
      <c r="Z1138" s="397"/>
      <c r="AA1138" s="397"/>
      <c r="AB1138" s="397"/>
      <c r="AC1138" s="397"/>
      <c r="AD1138" s="397"/>
    </row>
    <row r="1139" spans="3:30" ht="24.05" customHeight="1">
      <c r="C1139" s="234" t="s">
        <v>7883</v>
      </c>
      <c r="D1139" s="234"/>
      <c r="E1139" s="234"/>
      <c r="F1139" s="234"/>
      <c r="G1139" s="234"/>
      <c r="H1139" s="234"/>
      <c r="I1139" s="234"/>
      <c r="J1139" s="234"/>
      <c r="L1139" s="156" t="s">
        <v>64</v>
      </c>
      <c r="M1139" s="294" t="s">
        <v>441</v>
      </c>
      <c r="N1139" s="294"/>
      <c r="O1139" s="294"/>
      <c r="P1139" s="294"/>
      <c r="Q1139" s="294"/>
      <c r="R1139" s="294"/>
      <c r="S1139" s="294"/>
      <c r="U1139" s="2" t="s">
        <v>64</v>
      </c>
      <c r="V1139" s="398" t="s">
        <v>452</v>
      </c>
      <c r="W1139" s="398"/>
      <c r="X1139" s="398"/>
      <c r="Y1139" s="398"/>
      <c r="Z1139" s="398"/>
      <c r="AA1139" s="398"/>
      <c r="AB1139" s="398"/>
      <c r="AC1139" s="398"/>
      <c r="AD1139" s="398"/>
    </row>
    <row r="1140" spans="3:30" ht="15.05" customHeight="1">
      <c r="C1140" s="156" t="s">
        <v>60</v>
      </c>
      <c r="D1140" s="408" t="s">
        <v>430</v>
      </c>
      <c r="E1140" s="408"/>
      <c r="F1140" s="408"/>
      <c r="G1140" s="408"/>
      <c r="H1140" s="408"/>
      <c r="I1140" s="408"/>
      <c r="J1140" s="408"/>
      <c r="L1140" s="156" t="s">
        <v>65</v>
      </c>
      <c r="M1140" s="305" t="s">
        <v>442</v>
      </c>
      <c r="N1140" s="305"/>
      <c r="O1140" s="305"/>
      <c r="P1140" s="305"/>
      <c r="Q1140" s="305"/>
      <c r="R1140" s="305"/>
      <c r="S1140" s="305"/>
      <c r="U1140" s="2" t="s">
        <v>65</v>
      </c>
      <c r="V1140" s="397" t="s">
        <v>453</v>
      </c>
      <c r="W1140" s="397"/>
      <c r="X1140" s="397"/>
      <c r="Y1140" s="397"/>
      <c r="Z1140" s="397"/>
      <c r="AA1140" s="397"/>
      <c r="AB1140" s="397"/>
      <c r="AC1140" s="397"/>
      <c r="AD1140" s="397"/>
    </row>
    <row r="1141" spans="3:30" ht="15.05" customHeight="1">
      <c r="C1141" s="156" t="s">
        <v>61</v>
      </c>
      <c r="D1141" s="408" t="s">
        <v>431</v>
      </c>
      <c r="E1141" s="408"/>
      <c r="F1141" s="408"/>
      <c r="G1141" s="408"/>
      <c r="H1141" s="408"/>
      <c r="I1141" s="408"/>
      <c r="J1141" s="408"/>
      <c r="L1141" s="156" t="s">
        <v>66</v>
      </c>
      <c r="M1141" s="305" t="s">
        <v>443</v>
      </c>
      <c r="N1141" s="305"/>
      <c r="O1141" s="305"/>
      <c r="P1141" s="305"/>
      <c r="Q1141" s="305"/>
      <c r="R1141" s="305"/>
      <c r="S1141" s="305"/>
      <c r="U1141" s="2" t="s">
        <v>66</v>
      </c>
      <c r="V1141" s="398" t="s">
        <v>454</v>
      </c>
      <c r="W1141" s="398"/>
      <c r="X1141" s="398"/>
      <c r="Y1141" s="398"/>
      <c r="Z1141" s="398"/>
      <c r="AA1141" s="398"/>
      <c r="AB1141" s="398"/>
      <c r="AC1141" s="398"/>
      <c r="AD1141" s="398"/>
    </row>
    <row r="1142" spans="3:30" ht="15.05" customHeight="1">
      <c r="C1142" s="157" t="s">
        <v>62</v>
      </c>
      <c r="D1142" s="408" t="s">
        <v>432</v>
      </c>
      <c r="E1142" s="408"/>
      <c r="F1142" s="408"/>
      <c r="G1142" s="408"/>
      <c r="H1142" s="408"/>
      <c r="I1142" s="408"/>
      <c r="J1142" s="408"/>
      <c r="L1142" s="156" t="s">
        <v>67</v>
      </c>
      <c r="M1142" s="305" t="s">
        <v>444</v>
      </c>
      <c r="N1142" s="305"/>
      <c r="O1142" s="305"/>
      <c r="P1142" s="305"/>
      <c r="Q1142" s="305"/>
      <c r="R1142" s="305"/>
      <c r="S1142" s="305"/>
      <c r="U1142" s="2" t="s">
        <v>67</v>
      </c>
      <c r="V1142" s="399" t="s">
        <v>455</v>
      </c>
      <c r="W1142" s="400"/>
      <c r="X1142" s="400"/>
      <c r="Y1142" s="400"/>
      <c r="Z1142" s="400"/>
      <c r="AA1142" s="400"/>
      <c r="AB1142" s="400"/>
      <c r="AC1142" s="400"/>
      <c r="AD1142" s="401"/>
    </row>
    <row r="1143" spans="3:30" ht="15.05" customHeight="1">
      <c r="C1143" s="157" t="s">
        <v>63</v>
      </c>
      <c r="D1143" s="408" t="s">
        <v>433</v>
      </c>
      <c r="E1143" s="408"/>
      <c r="F1143" s="408"/>
      <c r="G1143" s="408"/>
      <c r="H1143" s="408"/>
      <c r="I1143" s="408"/>
      <c r="J1143" s="408"/>
      <c r="L1143" s="156" t="s">
        <v>68</v>
      </c>
      <c r="M1143" s="305" t="s">
        <v>445</v>
      </c>
      <c r="N1143" s="305"/>
      <c r="O1143" s="305"/>
      <c r="P1143" s="305"/>
      <c r="Q1143" s="305"/>
      <c r="R1143" s="305"/>
      <c r="S1143" s="305"/>
      <c r="U1143" s="2" t="s">
        <v>68</v>
      </c>
      <c r="V1143" s="399" t="s">
        <v>290</v>
      </c>
      <c r="W1143" s="400"/>
      <c r="X1143" s="400"/>
      <c r="Y1143" s="400"/>
      <c r="Z1143" s="400"/>
      <c r="AA1143" s="400"/>
      <c r="AB1143" s="400"/>
      <c r="AC1143" s="400"/>
      <c r="AD1143" s="401"/>
    </row>
    <row r="1144" spans="3:30" ht="15.05" customHeight="1">
      <c r="C1144" s="157" t="s">
        <v>64</v>
      </c>
      <c r="D1144" s="408" t="s">
        <v>434</v>
      </c>
      <c r="E1144" s="408"/>
      <c r="F1144" s="408"/>
      <c r="G1144" s="408"/>
      <c r="H1144" s="408"/>
      <c r="I1144" s="408"/>
      <c r="J1144" s="408"/>
      <c r="L1144" s="156" t="s">
        <v>69</v>
      </c>
      <c r="M1144" s="305" t="s">
        <v>446</v>
      </c>
      <c r="N1144" s="305"/>
      <c r="O1144" s="305"/>
      <c r="P1144" s="305"/>
      <c r="Q1144" s="305"/>
      <c r="R1144" s="305"/>
      <c r="S1144" s="305"/>
    </row>
    <row r="1145" spans="3:30" ht="24.05" customHeight="1">
      <c r="C1145" s="157" t="s">
        <v>68</v>
      </c>
      <c r="D1145" s="408" t="s">
        <v>290</v>
      </c>
      <c r="E1145" s="408"/>
      <c r="F1145" s="408"/>
      <c r="G1145" s="408"/>
      <c r="H1145" s="408"/>
      <c r="I1145" s="408"/>
      <c r="J1145" s="408"/>
      <c r="L1145" s="156" t="s">
        <v>70</v>
      </c>
      <c r="M1145" s="305" t="s">
        <v>447</v>
      </c>
      <c r="N1145" s="305"/>
      <c r="O1145" s="305"/>
      <c r="P1145" s="305"/>
      <c r="Q1145" s="305"/>
      <c r="R1145" s="305"/>
      <c r="S1145" s="305"/>
      <c r="U1145" s="354" t="s">
        <v>456</v>
      </c>
      <c r="V1145" s="354"/>
      <c r="W1145" s="354"/>
      <c r="X1145" s="354"/>
      <c r="Y1145" s="354"/>
      <c r="Z1145" s="354"/>
      <c r="AA1145" s="354"/>
      <c r="AB1145" s="354"/>
      <c r="AC1145" s="354"/>
      <c r="AD1145" s="354"/>
    </row>
    <row r="1146" spans="3:30" ht="15.05" customHeight="1">
      <c r="L1146" s="156" t="s">
        <v>158</v>
      </c>
      <c r="M1146" s="408" t="s">
        <v>290</v>
      </c>
      <c r="N1146" s="408"/>
      <c r="O1146" s="408"/>
      <c r="P1146" s="408"/>
      <c r="Q1146" s="408"/>
      <c r="R1146" s="408"/>
      <c r="S1146" s="408"/>
      <c r="U1146" s="3" t="s">
        <v>60</v>
      </c>
      <c r="V1146" s="399" t="s">
        <v>457</v>
      </c>
      <c r="W1146" s="400"/>
      <c r="X1146" s="400"/>
      <c r="Y1146" s="400"/>
      <c r="Z1146" s="400"/>
      <c r="AA1146" s="400"/>
      <c r="AB1146" s="400"/>
      <c r="AC1146" s="400"/>
      <c r="AD1146" s="401"/>
    </row>
    <row r="1147" spans="3:30" ht="15.05" customHeight="1">
      <c r="U1147" s="4" t="s">
        <v>61</v>
      </c>
      <c r="V1147" s="399" t="s">
        <v>458</v>
      </c>
      <c r="W1147" s="400"/>
      <c r="X1147" s="400"/>
      <c r="Y1147" s="400"/>
      <c r="Z1147" s="400"/>
      <c r="AA1147" s="400"/>
      <c r="AB1147" s="400"/>
      <c r="AC1147" s="400"/>
      <c r="AD1147" s="401"/>
    </row>
    <row r="1148" spans="3:30" ht="15.05" customHeight="1">
      <c r="U1148" s="4" t="s">
        <v>62</v>
      </c>
      <c r="V1148" s="399" t="s">
        <v>459</v>
      </c>
      <c r="W1148" s="400"/>
      <c r="X1148" s="400"/>
      <c r="Y1148" s="400"/>
      <c r="Z1148" s="400"/>
      <c r="AA1148" s="400"/>
      <c r="AB1148" s="400"/>
      <c r="AC1148" s="400"/>
      <c r="AD1148" s="401"/>
    </row>
    <row r="1149" spans="3:30" ht="24.05" customHeight="1">
      <c r="U1149" s="2" t="s">
        <v>63</v>
      </c>
      <c r="V1149" s="399" t="s">
        <v>460</v>
      </c>
      <c r="W1149" s="400"/>
      <c r="X1149" s="400"/>
      <c r="Y1149" s="400"/>
      <c r="Z1149" s="400"/>
      <c r="AA1149" s="400"/>
      <c r="AB1149" s="400"/>
      <c r="AC1149" s="400"/>
      <c r="AD1149" s="401"/>
    </row>
    <row r="1150" spans="3:30" ht="24.05" customHeight="1">
      <c r="U1150" s="2" t="s">
        <v>67</v>
      </c>
      <c r="V1150" s="399" t="s">
        <v>289</v>
      </c>
      <c r="W1150" s="400"/>
      <c r="X1150" s="400"/>
      <c r="Y1150" s="400"/>
      <c r="Z1150" s="400"/>
      <c r="AA1150" s="400"/>
      <c r="AB1150" s="400"/>
      <c r="AC1150" s="400"/>
      <c r="AD1150" s="401"/>
    </row>
    <row r="1151" spans="3:30" ht="15.05" customHeight="1">
      <c r="U1151" s="2" t="s">
        <v>68</v>
      </c>
      <c r="V1151" s="399" t="s">
        <v>290</v>
      </c>
      <c r="W1151" s="400"/>
      <c r="X1151" s="400"/>
      <c r="Y1151" s="400"/>
      <c r="Z1151" s="400"/>
      <c r="AA1151" s="400"/>
      <c r="AB1151" s="400"/>
      <c r="AC1151" s="400"/>
      <c r="AD1151" s="401"/>
    </row>
    <row r="1152" spans="3:30" ht="6.05" customHeight="1"/>
    <row r="1153" spans="2:30" ht="6.05" customHeight="1"/>
    <row r="1154" spans="2:30" ht="6.05" customHeight="1"/>
    <row r="1155" spans="2:30" ht="6.05" customHeight="1"/>
    <row r="1156" spans="2:30" ht="6.05" customHeight="1"/>
    <row r="1157" spans="2:30" ht="6.05" customHeight="1"/>
    <row r="1158" spans="2:30" ht="6.05" customHeight="1"/>
    <row r="1159" spans="2:30" ht="6.05" customHeight="1"/>
    <row r="1160" spans="2:30" ht="15.05" customHeight="1"/>
    <row r="1161" spans="2:30" ht="24.05" customHeight="1">
      <c r="C1161" s="348" t="s">
        <v>284</v>
      </c>
      <c r="D1161" s="348"/>
      <c r="E1161" s="348"/>
      <c r="F1161" s="348"/>
      <c r="G1161" s="348"/>
      <c r="H1161" s="348"/>
      <c r="I1161" s="348"/>
      <c r="J1161" s="348"/>
      <c r="K1161" s="348"/>
      <c r="L1161" s="348"/>
      <c r="M1161" s="348"/>
      <c r="N1161" s="348"/>
      <c r="O1161" s="348"/>
      <c r="P1161" s="348"/>
      <c r="Q1161" s="348"/>
      <c r="R1161" s="348"/>
      <c r="S1161" s="348"/>
      <c r="T1161" s="348"/>
      <c r="U1161" s="348"/>
      <c r="V1161" s="348"/>
      <c r="W1161" s="348"/>
      <c r="X1161" s="348"/>
      <c r="Y1161" s="348"/>
      <c r="Z1161" s="348"/>
      <c r="AA1161" s="348"/>
      <c r="AB1161" s="348"/>
      <c r="AC1161" s="348"/>
      <c r="AD1161" s="348"/>
    </row>
    <row r="1162" spans="2:30" ht="60.05" customHeight="1">
      <c r="C1162" s="357"/>
      <c r="D1162" s="358"/>
      <c r="E1162" s="358"/>
      <c r="F1162" s="358"/>
      <c r="G1162" s="358"/>
      <c r="H1162" s="358"/>
      <c r="I1162" s="358"/>
      <c r="J1162" s="358"/>
      <c r="K1162" s="358"/>
      <c r="L1162" s="358"/>
      <c r="M1162" s="358"/>
      <c r="N1162" s="358"/>
      <c r="O1162" s="358"/>
      <c r="P1162" s="358"/>
      <c r="Q1162" s="358"/>
      <c r="R1162" s="358"/>
      <c r="S1162" s="358"/>
      <c r="T1162" s="358"/>
      <c r="U1162" s="358"/>
      <c r="V1162" s="358"/>
      <c r="W1162" s="358"/>
      <c r="X1162" s="358"/>
      <c r="Y1162" s="358"/>
      <c r="Z1162" s="358"/>
      <c r="AA1162" s="358"/>
      <c r="AB1162" s="358"/>
      <c r="AC1162" s="358"/>
      <c r="AD1162" s="359"/>
    </row>
    <row r="1163" spans="2:30" ht="15.05" customHeight="1">
      <c r="B1163" s="424" t="str">
        <f>IF(AH1131=0, "", "Error: debe verificar la consistencia de las respuestas con código 2 o 9.")</f>
        <v/>
      </c>
      <c r="C1163" s="424"/>
      <c r="D1163" s="424"/>
      <c r="E1163" s="424"/>
      <c r="F1163" s="424"/>
      <c r="G1163" s="424"/>
      <c r="H1163" s="424"/>
      <c r="I1163" s="424"/>
      <c r="J1163" s="424"/>
      <c r="K1163" s="424"/>
      <c r="L1163" s="424"/>
      <c r="M1163" s="424"/>
      <c r="N1163" s="424"/>
      <c r="O1163" s="424"/>
      <c r="P1163" s="424"/>
      <c r="Q1163" s="424"/>
      <c r="R1163" s="424"/>
      <c r="S1163" s="424"/>
      <c r="T1163" s="424"/>
      <c r="U1163" s="424"/>
      <c r="V1163" s="424"/>
      <c r="W1163" s="424"/>
      <c r="X1163" s="424"/>
      <c r="Y1163" s="424"/>
      <c r="Z1163" s="424"/>
      <c r="AA1163" s="424"/>
      <c r="AB1163" s="424"/>
      <c r="AC1163" s="424"/>
      <c r="AD1163" s="424"/>
    </row>
    <row r="1164" spans="2:30" ht="15.05" customHeight="1">
      <c r="B1164" s="428" t="str">
        <f>IF(AG1132=0, "", "Error: debe especificar el otro grupo de mando.")</f>
        <v/>
      </c>
      <c r="C1164" s="428"/>
      <c r="D1164" s="428"/>
      <c r="E1164" s="428"/>
      <c r="F1164" s="428"/>
      <c r="G1164" s="428"/>
      <c r="H1164" s="428"/>
      <c r="I1164" s="428"/>
      <c r="J1164" s="428"/>
      <c r="K1164" s="428"/>
      <c r="L1164" s="428"/>
      <c r="M1164" s="428"/>
      <c r="N1164" s="428"/>
      <c r="O1164" s="428"/>
      <c r="P1164" s="428"/>
      <c r="Q1164" s="428"/>
      <c r="R1164" s="428"/>
      <c r="S1164" s="428"/>
      <c r="T1164" s="428"/>
      <c r="U1164" s="428"/>
      <c r="V1164" s="428"/>
      <c r="W1164" s="428"/>
      <c r="X1164" s="428"/>
      <c r="Y1164" s="428"/>
      <c r="Z1164" s="428"/>
      <c r="AA1164" s="428"/>
      <c r="AB1164" s="428"/>
      <c r="AC1164" s="428"/>
      <c r="AD1164" s="428"/>
    </row>
    <row r="1165" spans="2:30" ht="15.05" customHeight="1">
      <c r="B1165" s="429" t="str">
        <f>IF(AJ1131=0,"","Error: la cantidad de decimales no debe ser mayor a dos.")</f>
        <v/>
      </c>
      <c r="C1165" s="429"/>
      <c r="D1165" s="429"/>
      <c r="E1165" s="429"/>
      <c r="F1165" s="429"/>
      <c r="G1165" s="429"/>
      <c r="H1165" s="429"/>
      <c r="I1165" s="429"/>
      <c r="J1165" s="429"/>
      <c r="K1165" s="429"/>
      <c r="L1165" s="429"/>
      <c r="M1165" s="429"/>
      <c r="N1165" s="429"/>
      <c r="O1165" s="429"/>
      <c r="P1165" s="429"/>
      <c r="Q1165" s="429"/>
      <c r="R1165" s="429"/>
      <c r="S1165" s="429"/>
      <c r="T1165" s="429"/>
      <c r="U1165" s="429"/>
      <c r="V1165" s="429"/>
      <c r="W1165" s="429"/>
      <c r="X1165" s="429"/>
      <c r="Y1165" s="429"/>
      <c r="Z1165" s="429"/>
      <c r="AA1165" s="429"/>
      <c r="AB1165" s="429"/>
      <c r="AC1165" s="429"/>
      <c r="AD1165" s="429"/>
    </row>
    <row r="1166" spans="2:30" ht="24.05" customHeight="1">
      <c r="B1166" s="424" t="str">
        <f>IF(AK1131=0, "", "Error: debe verificar la consistencia de las respuestas con la 6ª instrucción de la pregunta.")</f>
        <v/>
      </c>
      <c r="C1166" s="424"/>
      <c r="D1166" s="424"/>
      <c r="E1166" s="424"/>
      <c r="F1166" s="424"/>
      <c r="G1166" s="424"/>
      <c r="H1166" s="424"/>
      <c r="I1166" s="424"/>
      <c r="J1166" s="424"/>
      <c r="K1166" s="424"/>
      <c r="L1166" s="424"/>
      <c r="M1166" s="424"/>
      <c r="N1166" s="424"/>
      <c r="O1166" s="424"/>
      <c r="P1166" s="108"/>
      <c r="Q1166" s="424" t="str">
        <f>IF(AL1131=0, "", "Error: debe verificar la consistencia de las respuestas con la 7ª instrucción de la pregunta.")</f>
        <v/>
      </c>
      <c r="R1166" s="424"/>
      <c r="S1166" s="424"/>
      <c r="T1166" s="424"/>
      <c r="U1166" s="424"/>
      <c r="V1166" s="424"/>
      <c r="W1166" s="424"/>
      <c r="X1166" s="424"/>
      <c r="Y1166" s="424"/>
      <c r="Z1166" s="424"/>
      <c r="AA1166" s="424"/>
      <c r="AB1166" s="424"/>
      <c r="AC1166" s="424"/>
      <c r="AD1166" s="424"/>
    </row>
    <row r="1167" spans="2:30" ht="15.05" customHeight="1">
      <c r="B1167" s="431" t="str">
        <f>IF(SUM(AM1131, AN1131)=0, "", "Error: verificar la antigüedad en el servicio público y/o la antigüedad en el cargo, si el registro es correcto ignorar esta alerta.")</f>
        <v/>
      </c>
      <c r="C1167" s="431"/>
      <c r="D1167" s="431"/>
      <c r="E1167" s="431"/>
      <c r="F1167" s="431"/>
      <c r="G1167" s="431"/>
      <c r="H1167" s="431"/>
      <c r="I1167" s="431"/>
      <c r="J1167" s="431"/>
      <c r="K1167" s="431"/>
      <c r="L1167" s="431"/>
      <c r="M1167" s="431"/>
      <c r="N1167" s="431"/>
      <c r="O1167" s="431"/>
      <c r="P1167" s="431"/>
      <c r="Q1167" s="431"/>
      <c r="R1167" s="431"/>
      <c r="S1167" s="431"/>
      <c r="T1167" s="431"/>
      <c r="U1167" s="431"/>
      <c r="V1167" s="431"/>
      <c r="W1167" s="431"/>
      <c r="X1167" s="431"/>
      <c r="Y1167" s="431"/>
      <c r="Z1167" s="431"/>
      <c r="AA1167" s="431"/>
      <c r="AB1167" s="431"/>
      <c r="AC1167" s="431"/>
      <c r="AD1167" s="431"/>
    </row>
    <row r="1168" spans="2:30" ht="15.05" customHeight="1">
      <c r="B1168" s="423" t="str">
        <f>IF(AO1131=0, "", "Error: debe completar toda la información requerida.")</f>
        <v/>
      </c>
      <c r="C1168" s="423"/>
      <c r="D1168" s="423"/>
      <c r="E1168" s="423"/>
      <c r="F1168" s="423"/>
      <c r="G1168" s="423"/>
      <c r="H1168" s="423"/>
      <c r="I1168" s="423"/>
      <c r="J1168" s="423"/>
      <c r="K1168" s="423"/>
      <c r="L1168" s="423"/>
      <c r="M1168" s="423"/>
      <c r="N1168" s="423"/>
      <c r="O1168" s="423"/>
      <c r="P1168" s="423"/>
      <c r="Q1168" s="423"/>
      <c r="R1168" s="423"/>
      <c r="S1168" s="423"/>
      <c r="T1168" s="423"/>
      <c r="U1168" s="423"/>
      <c r="V1168" s="423"/>
      <c r="W1168" s="423"/>
      <c r="X1168" s="423"/>
      <c r="Y1168" s="423"/>
      <c r="Z1168" s="423"/>
      <c r="AA1168" s="423"/>
      <c r="AB1168" s="423"/>
      <c r="AC1168" s="423"/>
      <c r="AD1168" s="423"/>
    </row>
    <row r="1169" spans="1:39" ht="36" customHeight="1">
      <c r="A1169" s="130" t="s">
        <v>391</v>
      </c>
      <c r="B1169" s="360" t="s">
        <v>355</v>
      </c>
      <c r="C1169" s="360"/>
      <c r="D1169" s="360"/>
      <c r="E1169" s="360"/>
      <c r="F1169" s="360"/>
      <c r="G1169" s="360"/>
      <c r="H1169" s="360"/>
      <c r="I1169" s="360"/>
      <c r="J1169" s="360"/>
      <c r="K1169" s="360"/>
      <c r="L1169" s="360"/>
      <c r="M1169" s="360"/>
      <c r="N1169" s="360"/>
      <c r="O1169" s="360"/>
      <c r="P1169" s="360"/>
      <c r="Q1169" s="360"/>
      <c r="R1169" s="360"/>
      <c r="S1169" s="360"/>
      <c r="T1169" s="360"/>
      <c r="U1169" s="360"/>
      <c r="V1169" s="360"/>
      <c r="W1169" s="360"/>
      <c r="X1169" s="360"/>
      <c r="Y1169" s="360"/>
      <c r="Z1169" s="360"/>
      <c r="AA1169" s="360"/>
      <c r="AB1169" s="360"/>
      <c r="AC1169" s="360"/>
      <c r="AD1169" s="360"/>
    </row>
    <row r="1170" spans="1:39" ht="24.05" customHeight="1">
      <c r="A1170" s="12"/>
      <c r="B1170" s="12"/>
      <c r="C1170" s="306" t="s">
        <v>280</v>
      </c>
      <c r="D1170" s="306"/>
      <c r="E1170" s="306"/>
      <c r="F1170" s="306"/>
      <c r="G1170" s="306"/>
      <c r="H1170" s="306"/>
      <c r="I1170" s="306"/>
      <c r="J1170" s="306"/>
      <c r="K1170" s="306"/>
      <c r="L1170" s="306"/>
      <c r="M1170" s="306"/>
      <c r="N1170" s="306"/>
      <c r="O1170" s="306"/>
      <c r="P1170" s="306"/>
      <c r="Q1170" s="306"/>
      <c r="R1170" s="306"/>
      <c r="S1170" s="306"/>
      <c r="T1170" s="306"/>
      <c r="U1170" s="306"/>
      <c r="V1170" s="306"/>
      <c r="W1170" s="306"/>
      <c r="X1170" s="306"/>
      <c r="Y1170" s="306"/>
      <c r="Z1170" s="306"/>
      <c r="AA1170" s="306"/>
      <c r="AB1170" s="306"/>
      <c r="AC1170" s="306"/>
      <c r="AD1170" s="306"/>
      <c r="AG1170" s="152" t="s">
        <v>571</v>
      </c>
    </row>
    <row r="1171" spans="1:39" ht="36" customHeight="1">
      <c r="A1171" s="131"/>
      <c r="B1171" s="132"/>
      <c r="C1171" s="310" t="s">
        <v>388</v>
      </c>
      <c r="D1171" s="311"/>
      <c r="E1171" s="311"/>
      <c r="F1171" s="311"/>
      <c r="G1171" s="311"/>
      <c r="H1171" s="311"/>
      <c r="I1171" s="311"/>
      <c r="J1171" s="311"/>
      <c r="K1171" s="311"/>
      <c r="L1171" s="311"/>
      <c r="M1171" s="311"/>
      <c r="N1171" s="311"/>
      <c r="O1171" s="311"/>
      <c r="P1171" s="311"/>
      <c r="Q1171" s="311"/>
      <c r="R1171" s="311"/>
      <c r="S1171" s="311"/>
      <c r="T1171" s="311"/>
      <c r="U1171" s="311"/>
      <c r="V1171" s="311"/>
      <c r="W1171" s="311"/>
      <c r="X1171" s="311"/>
      <c r="Y1171" s="311"/>
      <c r="Z1171" s="311"/>
      <c r="AA1171" s="311"/>
      <c r="AB1171" s="311"/>
      <c r="AC1171" s="311"/>
      <c r="AD1171" s="311"/>
    </row>
    <row r="1172" spans="1:39" ht="24.05" customHeight="1">
      <c r="A1172" s="12"/>
      <c r="B1172" s="12"/>
      <c r="C1172" s="306" t="s">
        <v>498</v>
      </c>
      <c r="D1172" s="306"/>
      <c r="E1172" s="306"/>
      <c r="F1172" s="306"/>
      <c r="G1172" s="306"/>
      <c r="H1172" s="306"/>
      <c r="I1172" s="306"/>
      <c r="J1172" s="306"/>
      <c r="K1172" s="306"/>
      <c r="L1172" s="306"/>
      <c r="M1172" s="306"/>
      <c r="N1172" s="306"/>
      <c r="O1172" s="306"/>
      <c r="P1172" s="306"/>
      <c r="Q1172" s="306"/>
      <c r="R1172" s="306"/>
      <c r="S1172" s="306"/>
      <c r="T1172" s="306"/>
      <c r="U1172" s="306"/>
      <c r="V1172" s="306"/>
      <c r="W1172" s="306"/>
      <c r="X1172" s="306"/>
      <c r="Y1172" s="306"/>
      <c r="Z1172" s="306"/>
      <c r="AA1172" s="306"/>
      <c r="AB1172" s="306"/>
      <c r="AC1172" s="306"/>
      <c r="AD1172" s="306"/>
    </row>
    <row r="1173" spans="1:39" ht="15.05" customHeight="1">
      <c r="AG1173" s="94" t="s">
        <v>574</v>
      </c>
    </row>
    <row r="1174" spans="1:39" ht="15.05" customHeight="1">
      <c r="C1174" s="234" t="s">
        <v>58</v>
      </c>
      <c r="D1174" s="234"/>
      <c r="E1174" s="234"/>
      <c r="F1174" s="234"/>
      <c r="G1174" s="234"/>
      <c r="H1174" s="234"/>
      <c r="I1174" s="234"/>
      <c r="J1174" s="234"/>
      <c r="K1174" s="234" t="s">
        <v>288</v>
      </c>
      <c r="L1174" s="234"/>
      <c r="M1174" s="234"/>
      <c r="N1174" s="234"/>
      <c r="O1174" s="234"/>
      <c r="P1174" s="234"/>
      <c r="Q1174" s="234"/>
      <c r="R1174" s="234"/>
      <c r="S1174" s="234"/>
      <c r="T1174" s="234"/>
      <c r="U1174" s="333" t="s">
        <v>28</v>
      </c>
      <c r="V1174" s="334"/>
      <c r="W1174" s="334"/>
      <c r="X1174" s="334"/>
      <c r="Y1174" s="334"/>
      <c r="Z1174" s="334"/>
      <c r="AA1174" s="334"/>
      <c r="AB1174" s="334"/>
      <c r="AC1174" s="334"/>
      <c r="AD1174" s="335"/>
      <c r="AG1174" s="110">
        <v>8</v>
      </c>
    </row>
    <row r="1175" spans="1:39" ht="100.15" customHeight="1">
      <c r="C1175" s="234"/>
      <c r="D1175" s="234"/>
      <c r="E1175" s="234"/>
      <c r="F1175" s="234"/>
      <c r="G1175" s="234"/>
      <c r="H1175" s="234"/>
      <c r="I1175" s="234"/>
      <c r="J1175" s="234"/>
      <c r="K1175" s="371" t="s">
        <v>289</v>
      </c>
      <c r="L1175" s="372"/>
      <c r="M1175" s="224" t="s">
        <v>356</v>
      </c>
      <c r="N1175" s="225"/>
      <c r="O1175" s="225"/>
      <c r="P1175" s="226"/>
      <c r="Q1175" s="224" t="s">
        <v>311</v>
      </c>
      <c r="R1175" s="225"/>
      <c r="S1175" s="225"/>
      <c r="T1175" s="226"/>
      <c r="U1175" s="371" t="s">
        <v>289</v>
      </c>
      <c r="V1175" s="372"/>
      <c r="W1175" s="224" t="s">
        <v>356</v>
      </c>
      <c r="X1175" s="225"/>
      <c r="Y1175" s="225"/>
      <c r="Z1175" s="226"/>
      <c r="AA1175" s="224" t="s">
        <v>311</v>
      </c>
      <c r="AB1175" s="225"/>
      <c r="AC1175" s="225"/>
      <c r="AD1175" s="226"/>
      <c r="AG1175" s="93" t="s">
        <v>573</v>
      </c>
      <c r="AH1175" s="93" t="s">
        <v>573</v>
      </c>
      <c r="AI1175" s="110" t="s">
        <v>581</v>
      </c>
      <c r="AJ1175" s="98" t="s">
        <v>578</v>
      </c>
      <c r="AK1175" s="98" t="s">
        <v>578</v>
      </c>
      <c r="AL1175" s="110" t="s">
        <v>579</v>
      </c>
      <c r="AM1175" s="110" t="s">
        <v>580</v>
      </c>
    </row>
    <row r="1176" spans="1:39">
      <c r="A1176" s="12"/>
      <c r="B1176" s="12"/>
      <c r="C1176" s="121" t="s">
        <v>60</v>
      </c>
      <c r="D1176" s="368" t="str">
        <f>IF(D33="", "", D33)</f>
        <v/>
      </c>
      <c r="E1176" s="368"/>
      <c r="F1176" s="368"/>
      <c r="G1176" s="368"/>
      <c r="H1176" s="368"/>
      <c r="I1176" s="368"/>
      <c r="J1176" s="368"/>
      <c r="K1176" s="231" t="str">
        <f>IF(OR(U185=2, U185=9), "X", "")</f>
        <v/>
      </c>
      <c r="L1176" s="233"/>
      <c r="M1176" s="369"/>
      <c r="N1176" s="222"/>
      <c r="O1176" s="222"/>
      <c r="P1176" s="370"/>
      <c r="Q1176" s="369"/>
      <c r="R1176" s="222"/>
      <c r="S1176" s="222"/>
      <c r="T1176" s="370"/>
      <c r="U1176" s="231" t="str">
        <f>IF(OR(Z185=2, Z185=9), "X", "")</f>
        <v/>
      </c>
      <c r="V1176" s="233"/>
      <c r="W1176" s="369"/>
      <c r="X1176" s="222"/>
      <c r="Y1176" s="222"/>
      <c r="Z1176" s="370"/>
      <c r="AA1176" s="369"/>
      <c r="AB1176" s="222"/>
      <c r="AC1176" s="222"/>
      <c r="AD1176" s="370"/>
      <c r="AG1176" s="110">
        <f>COUNTBLANK(M1176:T1176)</f>
        <v>8</v>
      </c>
      <c r="AH1176" s="110">
        <f>COUNTBLANK(W1176:AD1176)</f>
        <v>8</v>
      </c>
      <c r="AI1176" s="110">
        <f>IF(
OR(
AND(K1176="X", AG1176&lt;$AG$1174),
AND(U1176="X", AH1176&lt;$AG$1174)
), 1, 0
)</f>
        <v>0</v>
      </c>
      <c r="AJ1176" s="87">
        <f>IF(
OR(
AND(OR(M1176=2, M1176=9), Q1176&lt;&gt;"")
), 1, 0
)</f>
        <v>0</v>
      </c>
      <c r="AK1176" s="87">
        <f>IF(
OR(
AND(OR(W1176=2, W1176=9), AA1176&lt;&gt;"")
), 1, 0
)</f>
        <v>0</v>
      </c>
      <c r="AL1176" s="110">
        <f>IF(
OR(
AND(D1176="", OR(M1176&lt;&gt;"", W1176&lt;&gt;"")),
AND(D1176&lt;&gt;"", OR(AND(K1176="", M1176=""), AND(U1176="", W1176="")))
), 1, 0
)</f>
        <v>0</v>
      </c>
      <c r="AM1176" s="110">
        <f>IF(
OR(
AND(M1176=1, Q1176=""),
AND(W1176=1, AA1176="")
), 1, 0
)</f>
        <v>0</v>
      </c>
    </row>
    <row r="1177" spans="1:39">
      <c r="A1177" s="12"/>
      <c r="B1177" s="12"/>
      <c r="C1177" s="121" t="s">
        <v>61</v>
      </c>
      <c r="D1177" s="368" t="str">
        <f t="shared" ref="D1177:D1240" si="163">IF(D34="", "", D34)</f>
        <v/>
      </c>
      <c r="E1177" s="368"/>
      <c r="F1177" s="368"/>
      <c r="G1177" s="368"/>
      <c r="H1177" s="368"/>
      <c r="I1177" s="368"/>
      <c r="J1177" s="368"/>
      <c r="K1177" s="231" t="str">
        <f t="shared" ref="K1177:K1240" si="164">IF(OR(U186=2, U186=9), "X", "")</f>
        <v/>
      </c>
      <c r="L1177" s="233"/>
      <c r="M1177" s="369"/>
      <c r="N1177" s="222"/>
      <c r="O1177" s="222"/>
      <c r="P1177" s="370"/>
      <c r="Q1177" s="369"/>
      <c r="R1177" s="222"/>
      <c r="S1177" s="222"/>
      <c r="T1177" s="370"/>
      <c r="U1177" s="231" t="str">
        <f t="shared" ref="U1177:U1240" si="165">IF(OR(Z186=2, Z186=9), "X", "")</f>
        <v/>
      </c>
      <c r="V1177" s="233"/>
      <c r="W1177" s="369"/>
      <c r="X1177" s="222"/>
      <c r="Y1177" s="222"/>
      <c r="Z1177" s="370"/>
      <c r="AA1177" s="369"/>
      <c r="AB1177" s="222"/>
      <c r="AC1177" s="222"/>
      <c r="AD1177" s="370"/>
      <c r="AG1177" s="110">
        <f t="shared" ref="AG1177:AG1240" si="166">COUNTBLANK(M1177:T1177)</f>
        <v>8</v>
      </c>
      <c r="AH1177" s="110">
        <f t="shared" ref="AH1177:AH1240" si="167">COUNTBLANK(W1177:AD1177)</f>
        <v>8</v>
      </c>
      <c r="AI1177" s="110">
        <f t="shared" ref="AI1177:AI1240" si="168">IF(
OR(
AND(K1177="X", AG1177&lt;$AG$1174),
AND(U1177="X", AH1177&lt;$AG$1174)
), 1, 0
)</f>
        <v>0</v>
      </c>
      <c r="AJ1177" s="87">
        <f t="shared" ref="AJ1177:AJ1240" si="169">IF(
OR(
AND(OR(M1177=2, M1177=9), Q1177&lt;&gt;"")
), 1, 0
)</f>
        <v>0</v>
      </c>
      <c r="AK1177" s="87">
        <f t="shared" ref="AK1177:AK1240" si="170">IF(
OR(
AND(OR(W1177=2, W1177=9), AA1177&lt;&gt;"")
), 1, 0
)</f>
        <v>0</v>
      </c>
      <c r="AL1177" s="110">
        <f t="shared" ref="AL1177:AL1240" si="171">IF(
OR(
AND(D1177="", OR(M1177&lt;&gt;"", W1177&lt;&gt;"")),
AND(D1177&lt;&gt;"", OR(AND(K1177="", M1177=""), AND(U1177="", W1177="")))
), 1, 0
)</f>
        <v>0</v>
      </c>
      <c r="AM1177" s="110">
        <f t="shared" ref="AM1177:AM1240" si="172">IF(
OR(
AND(M1177=1, Q1177=""),
AND(W1177=1, AA1177="")
), 1, 0
)</f>
        <v>0</v>
      </c>
    </row>
    <row r="1178" spans="1:39">
      <c r="A1178" s="12"/>
      <c r="B1178" s="12"/>
      <c r="C1178" s="121" t="s">
        <v>62</v>
      </c>
      <c r="D1178" s="368" t="str">
        <f t="shared" si="163"/>
        <v/>
      </c>
      <c r="E1178" s="368"/>
      <c r="F1178" s="368"/>
      <c r="G1178" s="368"/>
      <c r="H1178" s="368"/>
      <c r="I1178" s="368"/>
      <c r="J1178" s="368"/>
      <c r="K1178" s="231" t="str">
        <f t="shared" si="164"/>
        <v/>
      </c>
      <c r="L1178" s="233"/>
      <c r="M1178" s="369"/>
      <c r="N1178" s="222"/>
      <c r="O1178" s="222"/>
      <c r="P1178" s="370"/>
      <c r="Q1178" s="369"/>
      <c r="R1178" s="222"/>
      <c r="S1178" s="222"/>
      <c r="T1178" s="370"/>
      <c r="U1178" s="231" t="str">
        <f t="shared" si="165"/>
        <v/>
      </c>
      <c r="V1178" s="233"/>
      <c r="W1178" s="369"/>
      <c r="X1178" s="222"/>
      <c r="Y1178" s="222"/>
      <c r="Z1178" s="370"/>
      <c r="AA1178" s="369"/>
      <c r="AB1178" s="222"/>
      <c r="AC1178" s="222"/>
      <c r="AD1178" s="370"/>
      <c r="AG1178" s="110">
        <f t="shared" si="166"/>
        <v>8</v>
      </c>
      <c r="AH1178" s="110">
        <f t="shared" si="167"/>
        <v>8</v>
      </c>
      <c r="AI1178" s="110">
        <f t="shared" si="168"/>
        <v>0</v>
      </c>
      <c r="AJ1178" s="87">
        <f t="shared" si="169"/>
        <v>0</v>
      </c>
      <c r="AK1178" s="87">
        <f t="shared" si="170"/>
        <v>0</v>
      </c>
      <c r="AL1178" s="110">
        <f t="shared" si="171"/>
        <v>0</v>
      </c>
      <c r="AM1178" s="110">
        <f t="shared" si="172"/>
        <v>0</v>
      </c>
    </row>
    <row r="1179" spans="1:39">
      <c r="A1179" s="12"/>
      <c r="B1179" s="12"/>
      <c r="C1179" s="121" t="s">
        <v>63</v>
      </c>
      <c r="D1179" s="368" t="str">
        <f t="shared" si="163"/>
        <v/>
      </c>
      <c r="E1179" s="368"/>
      <c r="F1179" s="368"/>
      <c r="G1179" s="368"/>
      <c r="H1179" s="368"/>
      <c r="I1179" s="368"/>
      <c r="J1179" s="368"/>
      <c r="K1179" s="231" t="str">
        <f t="shared" si="164"/>
        <v/>
      </c>
      <c r="L1179" s="233"/>
      <c r="M1179" s="369"/>
      <c r="N1179" s="222"/>
      <c r="O1179" s="222"/>
      <c r="P1179" s="370"/>
      <c r="Q1179" s="369"/>
      <c r="R1179" s="222"/>
      <c r="S1179" s="222"/>
      <c r="T1179" s="370"/>
      <c r="U1179" s="231" t="str">
        <f t="shared" si="165"/>
        <v/>
      </c>
      <c r="V1179" s="233"/>
      <c r="W1179" s="369"/>
      <c r="X1179" s="222"/>
      <c r="Y1179" s="222"/>
      <c r="Z1179" s="370"/>
      <c r="AA1179" s="369"/>
      <c r="AB1179" s="222"/>
      <c r="AC1179" s="222"/>
      <c r="AD1179" s="370"/>
      <c r="AG1179" s="110">
        <f t="shared" si="166"/>
        <v>8</v>
      </c>
      <c r="AH1179" s="110">
        <f t="shared" si="167"/>
        <v>8</v>
      </c>
      <c r="AI1179" s="110">
        <f t="shared" si="168"/>
        <v>0</v>
      </c>
      <c r="AJ1179" s="87">
        <f t="shared" si="169"/>
        <v>0</v>
      </c>
      <c r="AK1179" s="87">
        <f t="shared" si="170"/>
        <v>0</v>
      </c>
      <c r="AL1179" s="110">
        <f t="shared" si="171"/>
        <v>0</v>
      </c>
      <c r="AM1179" s="110">
        <f t="shared" si="172"/>
        <v>0</v>
      </c>
    </row>
    <row r="1180" spans="1:39">
      <c r="A1180" s="12"/>
      <c r="B1180" s="12"/>
      <c r="C1180" s="121" t="s">
        <v>64</v>
      </c>
      <c r="D1180" s="368" t="str">
        <f t="shared" si="163"/>
        <v/>
      </c>
      <c r="E1180" s="368"/>
      <c r="F1180" s="368"/>
      <c r="G1180" s="368"/>
      <c r="H1180" s="368"/>
      <c r="I1180" s="368"/>
      <c r="J1180" s="368"/>
      <c r="K1180" s="231" t="str">
        <f t="shared" si="164"/>
        <v/>
      </c>
      <c r="L1180" s="233"/>
      <c r="M1180" s="369"/>
      <c r="N1180" s="222"/>
      <c r="O1180" s="222"/>
      <c r="P1180" s="370"/>
      <c r="Q1180" s="369"/>
      <c r="R1180" s="222"/>
      <c r="S1180" s="222"/>
      <c r="T1180" s="370"/>
      <c r="U1180" s="231" t="str">
        <f t="shared" si="165"/>
        <v/>
      </c>
      <c r="V1180" s="233"/>
      <c r="W1180" s="369"/>
      <c r="X1180" s="222"/>
      <c r="Y1180" s="222"/>
      <c r="Z1180" s="370"/>
      <c r="AA1180" s="369"/>
      <c r="AB1180" s="222"/>
      <c r="AC1180" s="222"/>
      <c r="AD1180" s="370"/>
      <c r="AG1180" s="110">
        <f t="shared" si="166"/>
        <v>8</v>
      </c>
      <c r="AH1180" s="110">
        <f t="shared" si="167"/>
        <v>8</v>
      </c>
      <c r="AI1180" s="110">
        <f t="shared" si="168"/>
        <v>0</v>
      </c>
      <c r="AJ1180" s="87">
        <f t="shared" si="169"/>
        <v>0</v>
      </c>
      <c r="AK1180" s="87">
        <f t="shared" si="170"/>
        <v>0</v>
      </c>
      <c r="AL1180" s="110">
        <f t="shared" si="171"/>
        <v>0</v>
      </c>
      <c r="AM1180" s="110">
        <f t="shared" si="172"/>
        <v>0</v>
      </c>
    </row>
    <row r="1181" spans="1:39">
      <c r="A1181" s="12"/>
      <c r="B1181" s="12"/>
      <c r="C1181" s="121" t="s">
        <v>65</v>
      </c>
      <c r="D1181" s="368" t="str">
        <f t="shared" si="163"/>
        <v/>
      </c>
      <c r="E1181" s="368"/>
      <c r="F1181" s="368"/>
      <c r="G1181" s="368"/>
      <c r="H1181" s="368"/>
      <c r="I1181" s="368"/>
      <c r="J1181" s="368"/>
      <c r="K1181" s="231" t="str">
        <f t="shared" si="164"/>
        <v/>
      </c>
      <c r="L1181" s="233"/>
      <c r="M1181" s="369"/>
      <c r="N1181" s="222"/>
      <c r="O1181" s="222"/>
      <c r="P1181" s="370"/>
      <c r="Q1181" s="369"/>
      <c r="R1181" s="222"/>
      <c r="S1181" s="222"/>
      <c r="T1181" s="370"/>
      <c r="U1181" s="231" t="str">
        <f t="shared" si="165"/>
        <v/>
      </c>
      <c r="V1181" s="233"/>
      <c r="W1181" s="369"/>
      <c r="X1181" s="222"/>
      <c r="Y1181" s="222"/>
      <c r="Z1181" s="370"/>
      <c r="AA1181" s="369"/>
      <c r="AB1181" s="222"/>
      <c r="AC1181" s="222"/>
      <c r="AD1181" s="370"/>
      <c r="AG1181" s="110">
        <f t="shared" si="166"/>
        <v>8</v>
      </c>
      <c r="AH1181" s="110">
        <f t="shared" si="167"/>
        <v>8</v>
      </c>
      <c r="AI1181" s="110">
        <f t="shared" si="168"/>
        <v>0</v>
      </c>
      <c r="AJ1181" s="87">
        <f t="shared" si="169"/>
        <v>0</v>
      </c>
      <c r="AK1181" s="87">
        <f t="shared" si="170"/>
        <v>0</v>
      </c>
      <c r="AL1181" s="110">
        <f t="shared" si="171"/>
        <v>0</v>
      </c>
      <c r="AM1181" s="110">
        <f t="shared" si="172"/>
        <v>0</v>
      </c>
    </row>
    <row r="1182" spans="1:39">
      <c r="A1182" s="12"/>
      <c r="B1182" s="12"/>
      <c r="C1182" s="121" t="s">
        <v>66</v>
      </c>
      <c r="D1182" s="368" t="str">
        <f t="shared" si="163"/>
        <v/>
      </c>
      <c r="E1182" s="368"/>
      <c r="F1182" s="368"/>
      <c r="G1182" s="368"/>
      <c r="H1182" s="368"/>
      <c r="I1182" s="368"/>
      <c r="J1182" s="368"/>
      <c r="K1182" s="231" t="str">
        <f t="shared" si="164"/>
        <v/>
      </c>
      <c r="L1182" s="233"/>
      <c r="M1182" s="369"/>
      <c r="N1182" s="222"/>
      <c r="O1182" s="222"/>
      <c r="P1182" s="370"/>
      <c r="Q1182" s="369"/>
      <c r="R1182" s="222"/>
      <c r="S1182" s="222"/>
      <c r="T1182" s="370"/>
      <c r="U1182" s="231" t="str">
        <f t="shared" si="165"/>
        <v/>
      </c>
      <c r="V1182" s="233"/>
      <c r="W1182" s="369"/>
      <c r="X1182" s="222"/>
      <c r="Y1182" s="222"/>
      <c r="Z1182" s="370"/>
      <c r="AA1182" s="369"/>
      <c r="AB1182" s="222"/>
      <c r="AC1182" s="222"/>
      <c r="AD1182" s="370"/>
      <c r="AG1182" s="110">
        <f t="shared" si="166"/>
        <v>8</v>
      </c>
      <c r="AH1182" s="110">
        <f t="shared" si="167"/>
        <v>8</v>
      </c>
      <c r="AI1182" s="110">
        <f t="shared" si="168"/>
        <v>0</v>
      </c>
      <c r="AJ1182" s="87">
        <f t="shared" si="169"/>
        <v>0</v>
      </c>
      <c r="AK1182" s="87">
        <f t="shared" si="170"/>
        <v>0</v>
      </c>
      <c r="AL1182" s="110">
        <f t="shared" si="171"/>
        <v>0</v>
      </c>
      <c r="AM1182" s="110">
        <f t="shared" si="172"/>
        <v>0</v>
      </c>
    </row>
    <row r="1183" spans="1:39">
      <c r="A1183" s="12"/>
      <c r="B1183" s="12"/>
      <c r="C1183" s="121" t="s">
        <v>67</v>
      </c>
      <c r="D1183" s="368" t="str">
        <f t="shared" si="163"/>
        <v/>
      </c>
      <c r="E1183" s="368"/>
      <c r="F1183" s="368"/>
      <c r="G1183" s="368"/>
      <c r="H1183" s="368"/>
      <c r="I1183" s="368"/>
      <c r="J1183" s="368"/>
      <c r="K1183" s="231" t="str">
        <f t="shared" si="164"/>
        <v/>
      </c>
      <c r="L1183" s="233"/>
      <c r="M1183" s="369"/>
      <c r="N1183" s="222"/>
      <c r="O1183" s="222"/>
      <c r="P1183" s="370"/>
      <c r="Q1183" s="369"/>
      <c r="R1183" s="222"/>
      <c r="S1183" s="222"/>
      <c r="T1183" s="370"/>
      <c r="U1183" s="231" t="str">
        <f t="shared" si="165"/>
        <v/>
      </c>
      <c r="V1183" s="233"/>
      <c r="W1183" s="369"/>
      <c r="X1183" s="222"/>
      <c r="Y1183" s="222"/>
      <c r="Z1183" s="370"/>
      <c r="AA1183" s="369"/>
      <c r="AB1183" s="222"/>
      <c r="AC1183" s="222"/>
      <c r="AD1183" s="370"/>
      <c r="AG1183" s="110">
        <f t="shared" si="166"/>
        <v>8</v>
      </c>
      <c r="AH1183" s="110">
        <f t="shared" si="167"/>
        <v>8</v>
      </c>
      <c r="AI1183" s="110">
        <f t="shared" si="168"/>
        <v>0</v>
      </c>
      <c r="AJ1183" s="87">
        <f t="shared" si="169"/>
        <v>0</v>
      </c>
      <c r="AK1183" s="87">
        <f t="shared" si="170"/>
        <v>0</v>
      </c>
      <c r="AL1183" s="110">
        <f t="shared" si="171"/>
        <v>0</v>
      </c>
      <c r="AM1183" s="110">
        <f t="shared" si="172"/>
        <v>0</v>
      </c>
    </row>
    <row r="1184" spans="1:39">
      <c r="A1184" s="12"/>
      <c r="B1184" s="12"/>
      <c r="C1184" s="121" t="s">
        <v>68</v>
      </c>
      <c r="D1184" s="368" t="str">
        <f t="shared" si="163"/>
        <v/>
      </c>
      <c r="E1184" s="368"/>
      <c r="F1184" s="368"/>
      <c r="G1184" s="368"/>
      <c r="H1184" s="368"/>
      <c r="I1184" s="368"/>
      <c r="J1184" s="368"/>
      <c r="K1184" s="231" t="str">
        <f t="shared" si="164"/>
        <v/>
      </c>
      <c r="L1184" s="233"/>
      <c r="M1184" s="369"/>
      <c r="N1184" s="222"/>
      <c r="O1184" s="222"/>
      <c r="P1184" s="370"/>
      <c r="Q1184" s="369"/>
      <c r="R1184" s="222"/>
      <c r="S1184" s="222"/>
      <c r="T1184" s="370"/>
      <c r="U1184" s="231" t="str">
        <f t="shared" si="165"/>
        <v/>
      </c>
      <c r="V1184" s="233"/>
      <c r="W1184" s="369"/>
      <c r="X1184" s="222"/>
      <c r="Y1184" s="222"/>
      <c r="Z1184" s="370"/>
      <c r="AA1184" s="369"/>
      <c r="AB1184" s="222"/>
      <c r="AC1184" s="222"/>
      <c r="AD1184" s="370"/>
      <c r="AG1184" s="110">
        <f t="shared" si="166"/>
        <v>8</v>
      </c>
      <c r="AH1184" s="110">
        <f t="shared" si="167"/>
        <v>8</v>
      </c>
      <c r="AI1184" s="110">
        <f t="shared" si="168"/>
        <v>0</v>
      </c>
      <c r="AJ1184" s="87">
        <f t="shared" si="169"/>
        <v>0</v>
      </c>
      <c r="AK1184" s="87">
        <f t="shared" si="170"/>
        <v>0</v>
      </c>
      <c r="AL1184" s="110">
        <f t="shared" si="171"/>
        <v>0</v>
      </c>
      <c r="AM1184" s="110">
        <f t="shared" si="172"/>
        <v>0</v>
      </c>
    </row>
    <row r="1185" spans="1:39">
      <c r="A1185" s="12"/>
      <c r="B1185" s="12"/>
      <c r="C1185" s="121" t="s">
        <v>69</v>
      </c>
      <c r="D1185" s="368" t="str">
        <f t="shared" si="163"/>
        <v/>
      </c>
      <c r="E1185" s="368"/>
      <c r="F1185" s="368"/>
      <c r="G1185" s="368"/>
      <c r="H1185" s="368"/>
      <c r="I1185" s="368"/>
      <c r="J1185" s="368"/>
      <c r="K1185" s="231" t="str">
        <f t="shared" si="164"/>
        <v/>
      </c>
      <c r="L1185" s="233"/>
      <c r="M1185" s="369"/>
      <c r="N1185" s="222"/>
      <c r="O1185" s="222"/>
      <c r="P1185" s="370"/>
      <c r="Q1185" s="369"/>
      <c r="R1185" s="222"/>
      <c r="S1185" s="222"/>
      <c r="T1185" s="370"/>
      <c r="U1185" s="231" t="str">
        <f t="shared" si="165"/>
        <v/>
      </c>
      <c r="V1185" s="233"/>
      <c r="W1185" s="369"/>
      <c r="X1185" s="222"/>
      <c r="Y1185" s="222"/>
      <c r="Z1185" s="370"/>
      <c r="AA1185" s="369"/>
      <c r="AB1185" s="222"/>
      <c r="AC1185" s="222"/>
      <c r="AD1185" s="370"/>
      <c r="AG1185" s="110">
        <f t="shared" si="166"/>
        <v>8</v>
      </c>
      <c r="AH1185" s="110">
        <f t="shared" si="167"/>
        <v>8</v>
      </c>
      <c r="AI1185" s="110">
        <f t="shared" si="168"/>
        <v>0</v>
      </c>
      <c r="AJ1185" s="87">
        <f t="shared" si="169"/>
        <v>0</v>
      </c>
      <c r="AK1185" s="87">
        <f t="shared" si="170"/>
        <v>0</v>
      </c>
      <c r="AL1185" s="110">
        <f t="shared" si="171"/>
        <v>0</v>
      </c>
      <c r="AM1185" s="110">
        <f t="shared" si="172"/>
        <v>0</v>
      </c>
    </row>
    <row r="1186" spans="1:39">
      <c r="A1186" s="12"/>
      <c r="B1186" s="12"/>
      <c r="C1186" s="121" t="s">
        <v>70</v>
      </c>
      <c r="D1186" s="368" t="str">
        <f t="shared" si="163"/>
        <v/>
      </c>
      <c r="E1186" s="368"/>
      <c r="F1186" s="368"/>
      <c r="G1186" s="368"/>
      <c r="H1186" s="368"/>
      <c r="I1186" s="368"/>
      <c r="J1186" s="368"/>
      <c r="K1186" s="231" t="str">
        <f t="shared" si="164"/>
        <v/>
      </c>
      <c r="L1186" s="233"/>
      <c r="M1186" s="369"/>
      <c r="N1186" s="222"/>
      <c r="O1186" s="222"/>
      <c r="P1186" s="370"/>
      <c r="Q1186" s="369"/>
      <c r="R1186" s="222"/>
      <c r="S1186" s="222"/>
      <c r="T1186" s="370"/>
      <c r="U1186" s="231" t="str">
        <f t="shared" si="165"/>
        <v/>
      </c>
      <c r="V1186" s="233"/>
      <c r="W1186" s="369"/>
      <c r="X1186" s="222"/>
      <c r="Y1186" s="222"/>
      <c r="Z1186" s="370"/>
      <c r="AA1186" s="369"/>
      <c r="AB1186" s="222"/>
      <c r="AC1186" s="222"/>
      <c r="AD1186" s="370"/>
      <c r="AG1186" s="110">
        <f t="shared" si="166"/>
        <v>8</v>
      </c>
      <c r="AH1186" s="110">
        <f t="shared" si="167"/>
        <v>8</v>
      </c>
      <c r="AI1186" s="110">
        <f t="shared" si="168"/>
        <v>0</v>
      </c>
      <c r="AJ1186" s="87">
        <f t="shared" si="169"/>
        <v>0</v>
      </c>
      <c r="AK1186" s="87">
        <f t="shared" si="170"/>
        <v>0</v>
      </c>
      <c r="AL1186" s="110">
        <f t="shared" si="171"/>
        <v>0</v>
      </c>
      <c r="AM1186" s="110">
        <f t="shared" si="172"/>
        <v>0</v>
      </c>
    </row>
    <row r="1187" spans="1:39">
      <c r="A1187" s="12"/>
      <c r="B1187" s="12"/>
      <c r="C1187" s="121" t="s">
        <v>71</v>
      </c>
      <c r="D1187" s="368" t="str">
        <f t="shared" si="163"/>
        <v/>
      </c>
      <c r="E1187" s="368"/>
      <c r="F1187" s="368"/>
      <c r="G1187" s="368"/>
      <c r="H1187" s="368"/>
      <c r="I1187" s="368"/>
      <c r="J1187" s="368"/>
      <c r="K1187" s="231" t="str">
        <f t="shared" si="164"/>
        <v/>
      </c>
      <c r="L1187" s="233"/>
      <c r="M1187" s="369"/>
      <c r="N1187" s="222"/>
      <c r="O1187" s="222"/>
      <c r="P1187" s="370"/>
      <c r="Q1187" s="369"/>
      <c r="R1187" s="222"/>
      <c r="S1187" s="222"/>
      <c r="T1187" s="370"/>
      <c r="U1187" s="231" t="str">
        <f t="shared" si="165"/>
        <v/>
      </c>
      <c r="V1187" s="233"/>
      <c r="W1187" s="369"/>
      <c r="X1187" s="222"/>
      <c r="Y1187" s="222"/>
      <c r="Z1187" s="370"/>
      <c r="AA1187" s="369"/>
      <c r="AB1187" s="222"/>
      <c r="AC1187" s="222"/>
      <c r="AD1187" s="370"/>
      <c r="AG1187" s="110">
        <f t="shared" si="166"/>
        <v>8</v>
      </c>
      <c r="AH1187" s="110">
        <f t="shared" si="167"/>
        <v>8</v>
      </c>
      <c r="AI1187" s="110">
        <f t="shared" si="168"/>
        <v>0</v>
      </c>
      <c r="AJ1187" s="87">
        <f t="shared" si="169"/>
        <v>0</v>
      </c>
      <c r="AK1187" s="87">
        <f t="shared" si="170"/>
        <v>0</v>
      </c>
      <c r="AL1187" s="110">
        <f t="shared" si="171"/>
        <v>0</v>
      </c>
      <c r="AM1187" s="110">
        <f t="shared" si="172"/>
        <v>0</v>
      </c>
    </row>
    <row r="1188" spans="1:39">
      <c r="A1188" s="12"/>
      <c r="B1188" s="12"/>
      <c r="C1188" s="121" t="s">
        <v>72</v>
      </c>
      <c r="D1188" s="368" t="str">
        <f t="shared" si="163"/>
        <v/>
      </c>
      <c r="E1188" s="368"/>
      <c r="F1188" s="368"/>
      <c r="G1188" s="368"/>
      <c r="H1188" s="368"/>
      <c r="I1188" s="368"/>
      <c r="J1188" s="368"/>
      <c r="K1188" s="231" t="str">
        <f t="shared" si="164"/>
        <v/>
      </c>
      <c r="L1188" s="233"/>
      <c r="M1188" s="369"/>
      <c r="N1188" s="222"/>
      <c r="O1188" s="222"/>
      <c r="P1188" s="370"/>
      <c r="Q1188" s="369"/>
      <c r="R1188" s="222"/>
      <c r="S1188" s="222"/>
      <c r="T1188" s="370"/>
      <c r="U1188" s="231" t="str">
        <f t="shared" si="165"/>
        <v/>
      </c>
      <c r="V1188" s="233"/>
      <c r="W1188" s="369"/>
      <c r="X1188" s="222"/>
      <c r="Y1188" s="222"/>
      <c r="Z1188" s="370"/>
      <c r="AA1188" s="369"/>
      <c r="AB1188" s="222"/>
      <c r="AC1188" s="222"/>
      <c r="AD1188" s="370"/>
      <c r="AG1188" s="110">
        <f t="shared" si="166"/>
        <v>8</v>
      </c>
      <c r="AH1188" s="110">
        <f t="shared" si="167"/>
        <v>8</v>
      </c>
      <c r="AI1188" s="110">
        <f t="shared" si="168"/>
        <v>0</v>
      </c>
      <c r="AJ1188" s="87">
        <f t="shared" si="169"/>
        <v>0</v>
      </c>
      <c r="AK1188" s="87">
        <f t="shared" si="170"/>
        <v>0</v>
      </c>
      <c r="AL1188" s="110">
        <f t="shared" si="171"/>
        <v>0</v>
      </c>
      <c r="AM1188" s="110">
        <f t="shared" si="172"/>
        <v>0</v>
      </c>
    </row>
    <row r="1189" spans="1:39">
      <c r="A1189" s="12"/>
      <c r="B1189" s="12"/>
      <c r="C1189" s="121" t="s">
        <v>73</v>
      </c>
      <c r="D1189" s="368" t="str">
        <f t="shared" si="163"/>
        <v/>
      </c>
      <c r="E1189" s="368"/>
      <c r="F1189" s="368"/>
      <c r="G1189" s="368"/>
      <c r="H1189" s="368"/>
      <c r="I1189" s="368"/>
      <c r="J1189" s="368"/>
      <c r="K1189" s="231" t="str">
        <f t="shared" si="164"/>
        <v/>
      </c>
      <c r="L1189" s="233"/>
      <c r="M1189" s="369"/>
      <c r="N1189" s="222"/>
      <c r="O1189" s="222"/>
      <c r="P1189" s="370"/>
      <c r="Q1189" s="369"/>
      <c r="R1189" s="222"/>
      <c r="S1189" s="222"/>
      <c r="T1189" s="370"/>
      <c r="U1189" s="231" t="str">
        <f t="shared" si="165"/>
        <v/>
      </c>
      <c r="V1189" s="233"/>
      <c r="W1189" s="369"/>
      <c r="X1189" s="222"/>
      <c r="Y1189" s="222"/>
      <c r="Z1189" s="370"/>
      <c r="AA1189" s="369"/>
      <c r="AB1189" s="222"/>
      <c r="AC1189" s="222"/>
      <c r="AD1189" s="370"/>
      <c r="AG1189" s="110">
        <f t="shared" si="166"/>
        <v>8</v>
      </c>
      <c r="AH1189" s="110">
        <f t="shared" si="167"/>
        <v>8</v>
      </c>
      <c r="AI1189" s="110">
        <f t="shared" si="168"/>
        <v>0</v>
      </c>
      <c r="AJ1189" s="87">
        <f t="shared" si="169"/>
        <v>0</v>
      </c>
      <c r="AK1189" s="87">
        <f t="shared" si="170"/>
        <v>0</v>
      </c>
      <c r="AL1189" s="110">
        <f t="shared" si="171"/>
        <v>0</v>
      </c>
      <c r="AM1189" s="110">
        <f t="shared" si="172"/>
        <v>0</v>
      </c>
    </row>
    <row r="1190" spans="1:39">
      <c r="A1190" s="12"/>
      <c r="B1190" s="12"/>
      <c r="C1190" s="121" t="s">
        <v>74</v>
      </c>
      <c r="D1190" s="368" t="str">
        <f t="shared" si="163"/>
        <v/>
      </c>
      <c r="E1190" s="368"/>
      <c r="F1190" s="368"/>
      <c r="G1190" s="368"/>
      <c r="H1190" s="368"/>
      <c r="I1190" s="368"/>
      <c r="J1190" s="368"/>
      <c r="K1190" s="231" t="str">
        <f t="shared" si="164"/>
        <v/>
      </c>
      <c r="L1190" s="233"/>
      <c r="M1190" s="369"/>
      <c r="N1190" s="222"/>
      <c r="O1190" s="222"/>
      <c r="P1190" s="370"/>
      <c r="Q1190" s="369"/>
      <c r="R1190" s="222"/>
      <c r="S1190" s="222"/>
      <c r="T1190" s="370"/>
      <c r="U1190" s="231" t="str">
        <f t="shared" si="165"/>
        <v/>
      </c>
      <c r="V1190" s="233"/>
      <c r="W1190" s="369"/>
      <c r="X1190" s="222"/>
      <c r="Y1190" s="222"/>
      <c r="Z1190" s="370"/>
      <c r="AA1190" s="369"/>
      <c r="AB1190" s="222"/>
      <c r="AC1190" s="222"/>
      <c r="AD1190" s="370"/>
      <c r="AG1190" s="110">
        <f t="shared" si="166"/>
        <v>8</v>
      </c>
      <c r="AH1190" s="110">
        <f t="shared" si="167"/>
        <v>8</v>
      </c>
      <c r="AI1190" s="110">
        <f t="shared" si="168"/>
        <v>0</v>
      </c>
      <c r="AJ1190" s="87">
        <f t="shared" si="169"/>
        <v>0</v>
      </c>
      <c r="AK1190" s="87">
        <f t="shared" si="170"/>
        <v>0</v>
      </c>
      <c r="AL1190" s="110">
        <f t="shared" si="171"/>
        <v>0</v>
      </c>
      <c r="AM1190" s="110">
        <f t="shared" si="172"/>
        <v>0</v>
      </c>
    </row>
    <row r="1191" spans="1:39">
      <c r="A1191" s="12"/>
      <c r="B1191" s="12"/>
      <c r="C1191" s="121" t="s">
        <v>75</v>
      </c>
      <c r="D1191" s="368" t="str">
        <f t="shared" si="163"/>
        <v/>
      </c>
      <c r="E1191" s="368"/>
      <c r="F1191" s="368"/>
      <c r="G1191" s="368"/>
      <c r="H1191" s="368"/>
      <c r="I1191" s="368"/>
      <c r="J1191" s="368"/>
      <c r="K1191" s="231" t="str">
        <f t="shared" si="164"/>
        <v/>
      </c>
      <c r="L1191" s="233"/>
      <c r="M1191" s="369"/>
      <c r="N1191" s="222"/>
      <c r="O1191" s="222"/>
      <c r="P1191" s="370"/>
      <c r="Q1191" s="369"/>
      <c r="R1191" s="222"/>
      <c r="S1191" s="222"/>
      <c r="T1191" s="370"/>
      <c r="U1191" s="231" t="str">
        <f t="shared" si="165"/>
        <v/>
      </c>
      <c r="V1191" s="233"/>
      <c r="W1191" s="369"/>
      <c r="X1191" s="222"/>
      <c r="Y1191" s="222"/>
      <c r="Z1191" s="370"/>
      <c r="AA1191" s="369"/>
      <c r="AB1191" s="222"/>
      <c r="AC1191" s="222"/>
      <c r="AD1191" s="370"/>
      <c r="AG1191" s="110">
        <f t="shared" si="166"/>
        <v>8</v>
      </c>
      <c r="AH1191" s="110">
        <f t="shared" si="167"/>
        <v>8</v>
      </c>
      <c r="AI1191" s="110">
        <f t="shared" si="168"/>
        <v>0</v>
      </c>
      <c r="AJ1191" s="87">
        <f t="shared" si="169"/>
        <v>0</v>
      </c>
      <c r="AK1191" s="87">
        <f t="shared" si="170"/>
        <v>0</v>
      </c>
      <c r="AL1191" s="110">
        <f t="shared" si="171"/>
        <v>0</v>
      </c>
      <c r="AM1191" s="110">
        <f t="shared" si="172"/>
        <v>0</v>
      </c>
    </row>
    <row r="1192" spans="1:39">
      <c r="A1192" s="12"/>
      <c r="B1192" s="12"/>
      <c r="C1192" s="121" t="s">
        <v>76</v>
      </c>
      <c r="D1192" s="368" t="str">
        <f t="shared" si="163"/>
        <v/>
      </c>
      <c r="E1192" s="368"/>
      <c r="F1192" s="368"/>
      <c r="G1192" s="368"/>
      <c r="H1192" s="368"/>
      <c r="I1192" s="368"/>
      <c r="J1192" s="368"/>
      <c r="K1192" s="231" t="str">
        <f t="shared" si="164"/>
        <v/>
      </c>
      <c r="L1192" s="233"/>
      <c r="M1192" s="369"/>
      <c r="N1192" s="222"/>
      <c r="O1192" s="222"/>
      <c r="P1192" s="370"/>
      <c r="Q1192" s="369"/>
      <c r="R1192" s="222"/>
      <c r="S1192" s="222"/>
      <c r="T1192" s="370"/>
      <c r="U1192" s="231" t="str">
        <f t="shared" si="165"/>
        <v/>
      </c>
      <c r="V1192" s="233"/>
      <c r="W1192" s="369"/>
      <c r="X1192" s="222"/>
      <c r="Y1192" s="222"/>
      <c r="Z1192" s="370"/>
      <c r="AA1192" s="369"/>
      <c r="AB1192" s="222"/>
      <c r="AC1192" s="222"/>
      <c r="AD1192" s="370"/>
      <c r="AG1192" s="110">
        <f t="shared" si="166"/>
        <v>8</v>
      </c>
      <c r="AH1192" s="110">
        <f t="shared" si="167"/>
        <v>8</v>
      </c>
      <c r="AI1192" s="110">
        <f t="shared" si="168"/>
        <v>0</v>
      </c>
      <c r="AJ1192" s="87">
        <f t="shared" si="169"/>
        <v>0</v>
      </c>
      <c r="AK1192" s="87">
        <f t="shared" si="170"/>
        <v>0</v>
      </c>
      <c r="AL1192" s="110">
        <f t="shared" si="171"/>
        <v>0</v>
      </c>
      <c r="AM1192" s="110">
        <f t="shared" si="172"/>
        <v>0</v>
      </c>
    </row>
    <row r="1193" spans="1:39">
      <c r="A1193" s="12"/>
      <c r="B1193" s="12"/>
      <c r="C1193" s="121" t="s">
        <v>77</v>
      </c>
      <c r="D1193" s="368" t="str">
        <f t="shared" si="163"/>
        <v/>
      </c>
      <c r="E1193" s="368"/>
      <c r="F1193" s="368"/>
      <c r="G1193" s="368"/>
      <c r="H1193" s="368"/>
      <c r="I1193" s="368"/>
      <c r="J1193" s="368"/>
      <c r="K1193" s="231" t="str">
        <f t="shared" si="164"/>
        <v/>
      </c>
      <c r="L1193" s="233"/>
      <c r="M1193" s="369"/>
      <c r="N1193" s="222"/>
      <c r="O1193" s="222"/>
      <c r="P1193" s="370"/>
      <c r="Q1193" s="369"/>
      <c r="R1193" s="222"/>
      <c r="S1193" s="222"/>
      <c r="T1193" s="370"/>
      <c r="U1193" s="231" t="str">
        <f t="shared" si="165"/>
        <v/>
      </c>
      <c r="V1193" s="233"/>
      <c r="W1193" s="369"/>
      <c r="X1193" s="222"/>
      <c r="Y1193" s="222"/>
      <c r="Z1193" s="370"/>
      <c r="AA1193" s="369"/>
      <c r="AB1193" s="222"/>
      <c r="AC1193" s="222"/>
      <c r="AD1193" s="370"/>
      <c r="AG1193" s="110">
        <f t="shared" si="166"/>
        <v>8</v>
      </c>
      <c r="AH1193" s="110">
        <f t="shared" si="167"/>
        <v>8</v>
      </c>
      <c r="AI1193" s="110">
        <f t="shared" si="168"/>
        <v>0</v>
      </c>
      <c r="AJ1193" s="87">
        <f t="shared" si="169"/>
        <v>0</v>
      </c>
      <c r="AK1193" s="87">
        <f t="shared" si="170"/>
        <v>0</v>
      </c>
      <c r="AL1193" s="110">
        <f t="shared" si="171"/>
        <v>0</v>
      </c>
      <c r="AM1193" s="110">
        <f t="shared" si="172"/>
        <v>0</v>
      </c>
    </row>
    <row r="1194" spans="1:39">
      <c r="A1194" s="12"/>
      <c r="B1194" s="12"/>
      <c r="C1194" s="121" t="s">
        <v>78</v>
      </c>
      <c r="D1194" s="368" t="str">
        <f t="shared" si="163"/>
        <v/>
      </c>
      <c r="E1194" s="368"/>
      <c r="F1194" s="368"/>
      <c r="G1194" s="368"/>
      <c r="H1194" s="368"/>
      <c r="I1194" s="368"/>
      <c r="J1194" s="368"/>
      <c r="K1194" s="231" t="str">
        <f t="shared" si="164"/>
        <v/>
      </c>
      <c r="L1194" s="233"/>
      <c r="M1194" s="369"/>
      <c r="N1194" s="222"/>
      <c r="O1194" s="222"/>
      <c r="P1194" s="370"/>
      <c r="Q1194" s="369"/>
      <c r="R1194" s="222"/>
      <c r="S1194" s="222"/>
      <c r="T1194" s="370"/>
      <c r="U1194" s="231" t="str">
        <f t="shared" si="165"/>
        <v/>
      </c>
      <c r="V1194" s="233"/>
      <c r="W1194" s="369"/>
      <c r="X1194" s="222"/>
      <c r="Y1194" s="222"/>
      <c r="Z1194" s="370"/>
      <c r="AA1194" s="369"/>
      <c r="AB1194" s="222"/>
      <c r="AC1194" s="222"/>
      <c r="AD1194" s="370"/>
      <c r="AG1194" s="110">
        <f t="shared" si="166"/>
        <v>8</v>
      </c>
      <c r="AH1194" s="110">
        <f t="shared" si="167"/>
        <v>8</v>
      </c>
      <c r="AI1194" s="110">
        <f t="shared" si="168"/>
        <v>0</v>
      </c>
      <c r="AJ1194" s="87">
        <f t="shared" si="169"/>
        <v>0</v>
      </c>
      <c r="AK1194" s="87">
        <f t="shared" si="170"/>
        <v>0</v>
      </c>
      <c r="AL1194" s="110">
        <f t="shared" si="171"/>
        <v>0</v>
      </c>
      <c r="AM1194" s="110">
        <f t="shared" si="172"/>
        <v>0</v>
      </c>
    </row>
    <row r="1195" spans="1:39">
      <c r="A1195" s="12"/>
      <c r="B1195" s="12"/>
      <c r="C1195" s="121" t="s">
        <v>79</v>
      </c>
      <c r="D1195" s="368" t="str">
        <f t="shared" si="163"/>
        <v/>
      </c>
      <c r="E1195" s="368"/>
      <c r="F1195" s="368"/>
      <c r="G1195" s="368"/>
      <c r="H1195" s="368"/>
      <c r="I1195" s="368"/>
      <c r="J1195" s="368"/>
      <c r="K1195" s="231" t="str">
        <f t="shared" si="164"/>
        <v/>
      </c>
      <c r="L1195" s="233"/>
      <c r="M1195" s="369"/>
      <c r="N1195" s="222"/>
      <c r="O1195" s="222"/>
      <c r="P1195" s="370"/>
      <c r="Q1195" s="369"/>
      <c r="R1195" s="222"/>
      <c r="S1195" s="222"/>
      <c r="T1195" s="370"/>
      <c r="U1195" s="231" t="str">
        <f t="shared" si="165"/>
        <v/>
      </c>
      <c r="V1195" s="233"/>
      <c r="W1195" s="369"/>
      <c r="X1195" s="222"/>
      <c r="Y1195" s="222"/>
      <c r="Z1195" s="370"/>
      <c r="AA1195" s="369"/>
      <c r="AB1195" s="222"/>
      <c r="AC1195" s="222"/>
      <c r="AD1195" s="370"/>
      <c r="AG1195" s="110">
        <f t="shared" si="166"/>
        <v>8</v>
      </c>
      <c r="AH1195" s="110">
        <f t="shared" si="167"/>
        <v>8</v>
      </c>
      <c r="AI1195" s="110">
        <f t="shared" si="168"/>
        <v>0</v>
      </c>
      <c r="AJ1195" s="87">
        <f t="shared" si="169"/>
        <v>0</v>
      </c>
      <c r="AK1195" s="87">
        <f t="shared" si="170"/>
        <v>0</v>
      </c>
      <c r="AL1195" s="110">
        <f t="shared" si="171"/>
        <v>0</v>
      </c>
      <c r="AM1195" s="110">
        <f t="shared" si="172"/>
        <v>0</v>
      </c>
    </row>
    <row r="1196" spans="1:39">
      <c r="A1196" s="12"/>
      <c r="B1196" s="12"/>
      <c r="C1196" s="121" t="s">
        <v>80</v>
      </c>
      <c r="D1196" s="368" t="str">
        <f t="shared" si="163"/>
        <v/>
      </c>
      <c r="E1196" s="368"/>
      <c r="F1196" s="368"/>
      <c r="G1196" s="368"/>
      <c r="H1196" s="368"/>
      <c r="I1196" s="368"/>
      <c r="J1196" s="368"/>
      <c r="K1196" s="231" t="str">
        <f t="shared" si="164"/>
        <v/>
      </c>
      <c r="L1196" s="233"/>
      <c r="M1196" s="369"/>
      <c r="N1196" s="222"/>
      <c r="O1196" s="222"/>
      <c r="P1196" s="370"/>
      <c r="Q1196" s="369"/>
      <c r="R1196" s="222"/>
      <c r="S1196" s="222"/>
      <c r="T1196" s="370"/>
      <c r="U1196" s="231" t="str">
        <f t="shared" si="165"/>
        <v/>
      </c>
      <c r="V1196" s="233"/>
      <c r="W1196" s="369"/>
      <c r="X1196" s="222"/>
      <c r="Y1196" s="222"/>
      <c r="Z1196" s="370"/>
      <c r="AA1196" s="369"/>
      <c r="AB1196" s="222"/>
      <c r="AC1196" s="222"/>
      <c r="AD1196" s="370"/>
      <c r="AG1196" s="110">
        <f t="shared" si="166"/>
        <v>8</v>
      </c>
      <c r="AH1196" s="110">
        <f t="shared" si="167"/>
        <v>8</v>
      </c>
      <c r="AI1196" s="110">
        <f t="shared" si="168"/>
        <v>0</v>
      </c>
      <c r="AJ1196" s="87">
        <f t="shared" si="169"/>
        <v>0</v>
      </c>
      <c r="AK1196" s="87">
        <f t="shared" si="170"/>
        <v>0</v>
      </c>
      <c r="AL1196" s="110">
        <f t="shared" si="171"/>
        <v>0</v>
      </c>
      <c r="AM1196" s="110">
        <f t="shared" si="172"/>
        <v>0</v>
      </c>
    </row>
    <row r="1197" spans="1:39">
      <c r="A1197" s="12"/>
      <c r="B1197" s="12"/>
      <c r="C1197" s="121" t="s">
        <v>81</v>
      </c>
      <c r="D1197" s="368" t="str">
        <f t="shared" si="163"/>
        <v/>
      </c>
      <c r="E1197" s="368"/>
      <c r="F1197" s="368"/>
      <c r="G1197" s="368"/>
      <c r="H1197" s="368"/>
      <c r="I1197" s="368"/>
      <c r="J1197" s="368"/>
      <c r="K1197" s="231" t="str">
        <f t="shared" si="164"/>
        <v/>
      </c>
      <c r="L1197" s="233"/>
      <c r="M1197" s="369"/>
      <c r="N1197" s="222"/>
      <c r="O1197" s="222"/>
      <c r="P1197" s="370"/>
      <c r="Q1197" s="369"/>
      <c r="R1197" s="222"/>
      <c r="S1197" s="222"/>
      <c r="T1197" s="370"/>
      <c r="U1197" s="231" t="str">
        <f t="shared" si="165"/>
        <v/>
      </c>
      <c r="V1197" s="233"/>
      <c r="W1197" s="369"/>
      <c r="X1197" s="222"/>
      <c r="Y1197" s="222"/>
      <c r="Z1197" s="370"/>
      <c r="AA1197" s="369"/>
      <c r="AB1197" s="222"/>
      <c r="AC1197" s="222"/>
      <c r="AD1197" s="370"/>
      <c r="AG1197" s="110">
        <f t="shared" si="166"/>
        <v>8</v>
      </c>
      <c r="AH1197" s="110">
        <f t="shared" si="167"/>
        <v>8</v>
      </c>
      <c r="AI1197" s="110">
        <f t="shared" si="168"/>
        <v>0</v>
      </c>
      <c r="AJ1197" s="87">
        <f t="shared" si="169"/>
        <v>0</v>
      </c>
      <c r="AK1197" s="87">
        <f t="shared" si="170"/>
        <v>0</v>
      </c>
      <c r="AL1197" s="110">
        <f t="shared" si="171"/>
        <v>0</v>
      </c>
      <c r="AM1197" s="110">
        <f t="shared" si="172"/>
        <v>0</v>
      </c>
    </row>
    <row r="1198" spans="1:39">
      <c r="A1198" s="12"/>
      <c r="B1198" s="12"/>
      <c r="C1198" s="121" t="s">
        <v>82</v>
      </c>
      <c r="D1198" s="368" t="str">
        <f t="shared" si="163"/>
        <v/>
      </c>
      <c r="E1198" s="368"/>
      <c r="F1198" s="368"/>
      <c r="G1198" s="368"/>
      <c r="H1198" s="368"/>
      <c r="I1198" s="368"/>
      <c r="J1198" s="368"/>
      <c r="K1198" s="231" t="str">
        <f t="shared" si="164"/>
        <v/>
      </c>
      <c r="L1198" s="233"/>
      <c r="M1198" s="369"/>
      <c r="N1198" s="222"/>
      <c r="O1198" s="222"/>
      <c r="P1198" s="370"/>
      <c r="Q1198" s="369"/>
      <c r="R1198" s="222"/>
      <c r="S1198" s="222"/>
      <c r="T1198" s="370"/>
      <c r="U1198" s="231" t="str">
        <f t="shared" si="165"/>
        <v/>
      </c>
      <c r="V1198" s="233"/>
      <c r="W1198" s="369"/>
      <c r="X1198" s="222"/>
      <c r="Y1198" s="222"/>
      <c r="Z1198" s="370"/>
      <c r="AA1198" s="369"/>
      <c r="AB1198" s="222"/>
      <c r="AC1198" s="222"/>
      <c r="AD1198" s="370"/>
      <c r="AG1198" s="110">
        <f t="shared" si="166"/>
        <v>8</v>
      </c>
      <c r="AH1198" s="110">
        <f t="shared" si="167"/>
        <v>8</v>
      </c>
      <c r="AI1198" s="110">
        <f t="shared" si="168"/>
        <v>0</v>
      </c>
      <c r="AJ1198" s="87">
        <f t="shared" si="169"/>
        <v>0</v>
      </c>
      <c r="AK1198" s="87">
        <f t="shared" si="170"/>
        <v>0</v>
      </c>
      <c r="AL1198" s="110">
        <f t="shared" si="171"/>
        <v>0</v>
      </c>
      <c r="AM1198" s="110">
        <f t="shared" si="172"/>
        <v>0</v>
      </c>
    </row>
    <row r="1199" spans="1:39">
      <c r="A1199" s="12"/>
      <c r="B1199" s="12"/>
      <c r="C1199" s="121" t="s">
        <v>83</v>
      </c>
      <c r="D1199" s="368" t="str">
        <f t="shared" si="163"/>
        <v/>
      </c>
      <c r="E1199" s="368"/>
      <c r="F1199" s="368"/>
      <c r="G1199" s="368"/>
      <c r="H1199" s="368"/>
      <c r="I1199" s="368"/>
      <c r="J1199" s="368"/>
      <c r="K1199" s="231" t="str">
        <f t="shared" si="164"/>
        <v/>
      </c>
      <c r="L1199" s="233"/>
      <c r="M1199" s="369"/>
      <c r="N1199" s="222"/>
      <c r="O1199" s="222"/>
      <c r="P1199" s="370"/>
      <c r="Q1199" s="369"/>
      <c r="R1199" s="222"/>
      <c r="S1199" s="222"/>
      <c r="T1199" s="370"/>
      <c r="U1199" s="231" t="str">
        <f t="shared" si="165"/>
        <v/>
      </c>
      <c r="V1199" s="233"/>
      <c r="W1199" s="369"/>
      <c r="X1199" s="222"/>
      <c r="Y1199" s="222"/>
      <c r="Z1199" s="370"/>
      <c r="AA1199" s="369"/>
      <c r="AB1199" s="222"/>
      <c r="AC1199" s="222"/>
      <c r="AD1199" s="370"/>
      <c r="AG1199" s="110">
        <f t="shared" si="166"/>
        <v>8</v>
      </c>
      <c r="AH1199" s="110">
        <f t="shared" si="167"/>
        <v>8</v>
      </c>
      <c r="AI1199" s="110">
        <f t="shared" si="168"/>
        <v>0</v>
      </c>
      <c r="AJ1199" s="87">
        <f t="shared" si="169"/>
        <v>0</v>
      </c>
      <c r="AK1199" s="87">
        <f t="shared" si="170"/>
        <v>0</v>
      </c>
      <c r="AL1199" s="110">
        <f t="shared" si="171"/>
        <v>0</v>
      </c>
      <c r="AM1199" s="110">
        <f t="shared" si="172"/>
        <v>0</v>
      </c>
    </row>
    <row r="1200" spans="1:39">
      <c r="A1200" s="12"/>
      <c r="B1200" s="12"/>
      <c r="C1200" s="121" t="s">
        <v>84</v>
      </c>
      <c r="D1200" s="368" t="str">
        <f t="shared" si="163"/>
        <v/>
      </c>
      <c r="E1200" s="368"/>
      <c r="F1200" s="368"/>
      <c r="G1200" s="368"/>
      <c r="H1200" s="368"/>
      <c r="I1200" s="368"/>
      <c r="J1200" s="368"/>
      <c r="K1200" s="231" t="str">
        <f t="shared" si="164"/>
        <v/>
      </c>
      <c r="L1200" s="233"/>
      <c r="M1200" s="369"/>
      <c r="N1200" s="222"/>
      <c r="O1200" s="222"/>
      <c r="P1200" s="370"/>
      <c r="Q1200" s="369"/>
      <c r="R1200" s="222"/>
      <c r="S1200" s="222"/>
      <c r="T1200" s="370"/>
      <c r="U1200" s="231" t="str">
        <f t="shared" si="165"/>
        <v/>
      </c>
      <c r="V1200" s="233"/>
      <c r="W1200" s="369"/>
      <c r="X1200" s="222"/>
      <c r="Y1200" s="222"/>
      <c r="Z1200" s="370"/>
      <c r="AA1200" s="369"/>
      <c r="AB1200" s="222"/>
      <c r="AC1200" s="222"/>
      <c r="AD1200" s="370"/>
      <c r="AG1200" s="110">
        <f t="shared" si="166"/>
        <v>8</v>
      </c>
      <c r="AH1200" s="110">
        <f t="shared" si="167"/>
        <v>8</v>
      </c>
      <c r="AI1200" s="110">
        <f t="shared" si="168"/>
        <v>0</v>
      </c>
      <c r="AJ1200" s="87">
        <f t="shared" si="169"/>
        <v>0</v>
      </c>
      <c r="AK1200" s="87">
        <f t="shared" si="170"/>
        <v>0</v>
      </c>
      <c r="AL1200" s="110">
        <f t="shared" si="171"/>
        <v>0</v>
      </c>
      <c r="AM1200" s="110">
        <f t="shared" si="172"/>
        <v>0</v>
      </c>
    </row>
    <row r="1201" spans="1:39">
      <c r="A1201" s="12"/>
      <c r="B1201" s="12"/>
      <c r="C1201" s="121" t="s">
        <v>85</v>
      </c>
      <c r="D1201" s="368" t="str">
        <f t="shared" si="163"/>
        <v/>
      </c>
      <c r="E1201" s="368"/>
      <c r="F1201" s="368"/>
      <c r="G1201" s="368"/>
      <c r="H1201" s="368"/>
      <c r="I1201" s="368"/>
      <c r="J1201" s="368"/>
      <c r="K1201" s="231" t="str">
        <f t="shared" si="164"/>
        <v/>
      </c>
      <c r="L1201" s="233"/>
      <c r="M1201" s="369"/>
      <c r="N1201" s="222"/>
      <c r="O1201" s="222"/>
      <c r="P1201" s="370"/>
      <c r="Q1201" s="369"/>
      <c r="R1201" s="222"/>
      <c r="S1201" s="222"/>
      <c r="T1201" s="370"/>
      <c r="U1201" s="231" t="str">
        <f t="shared" si="165"/>
        <v/>
      </c>
      <c r="V1201" s="233"/>
      <c r="W1201" s="369"/>
      <c r="X1201" s="222"/>
      <c r="Y1201" s="222"/>
      <c r="Z1201" s="370"/>
      <c r="AA1201" s="369"/>
      <c r="AB1201" s="222"/>
      <c r="AC1201" s="222"/>
      <c r="AD1201" s="370"/>
      <c r="AG1201" s="110">
        <f t="shared" si="166"/>
        <v>8</v>
      </c>
      <c r="AH1201" s="110">
        <f t="shared" si="167"/>
        <v>8</v>
      </c>
      <c r="AI1201" s="110">
        <f t="shared" si="168"/>
        <v>0</v>
      </c>
      <c r="AJ1201" s="87">
        <f t="shared" si="169"/>
        <v>0</v>
      </c>
      <c r="AK1201" s="87">
        <f t="shared" si="170"/>
        <v>0</v>
      </c>
      <c r="AL1201" s="110">
        <f t="shared" si="171"/>
        <v>0</v>
      </c>
      <c r="AM1201" s="110">
        <f t="shared" si="172"/>
        <v>0</v>
      </c>
    </row>
    <row r="1202" spans="1:39">
      <c r="A1202" s="12"/>
      <c r="B1202" s="12"/>
      <c r="C1202" s="121" t="s">
        <v>86</v>
      </c>
      <c r="D1202" s="368" t="str">
        <f t="shared" si="163"/>
        <v/>
      </c>
      <c r="E1202" s="368"/>
      <c r="F1202" s="368"/>
      <c r="G1202" s="368"/>
      <c r="H1202" s="368"/>
      <c r="I1202" s="368"/>
      <c r="J1202" s="368"/>
      <c r="K1202" s="231" t="str">
        <f t="shared" si="164"/>
        <v/>
      </c>
      <c r="L1202" s="233"/>
      <c r="M1202" s="369"/>
      <c r="N1202" s="222"/>
      <c r="O1202" s="222"/>
      <c r="P1202" s="370"/>
      <c r="Q1202" s="369"/>
      <c r="R1202" s="222"/>
      <c r="S1202" s="222"/>
      <c r="T1202" s="370"/>
      <c r="U1202" s="231" t="str">
        <f t="shared" si="165"/>
        <v/>
      </c>
      <c r="V1202" s="233"/>
      <c r="W1202" s="369"/>
      <c r="X1202" s="222"/>
      <c r="Y1202" s="222"/>
      <c r="Z1202" s="370"/>
      <c r="AA1202" s="369"/>
      <c r="AB1202" s="222"/>
      <c r="AC1202" s="222"/>
      <c r="AD1202" s="370"/>
      <c r="AG1202" s="110">
        <f t="shared" si="166"/>
        <v>8</v>
      </c>
      <c r="AH1202" s="110">
        <f t="shared" si="167"/>
        <v>8</v>
      </c>
      <c r="AI1202" s="110">
        <f t="shared" si="168"/>
        <v>0</v>
      </c>
      <c r="AJ1202" s="87">
        <f t="shared" si="169"/>
        <v>0</v>
      </c>
      <c r="AK1202" s="87">
        <f t="shared" si="170"/>
        <v>0</v>
      </c>
      <c r="AL1202" s="110">
        <f t="shared" si="171"/>
        <v>0</v>
      </c>
      <c r="AM1202" s="110">
        <f t="shared" si="172"/>
        <v>0</v>
      </c>
    </row>
    <row r="1203" spans="1:39">
      <c r="A1203" s="12"/>
      <c r="B1203" s="12"/>
      <c r="C1203" s="121" t="s">
        <v>87</v>
      </c>
      <c r="D1203" s="368" t="str">
        <f t="shared" si="163"/>
        <v/>
      </c>
      <c r="E1203" s="368"/>
      <c r="F1203" s="368"/>
      <c r="G1203" s="368"/>
      <c r="H1203" s="368"/>
      <c r="I1203" s="368"/>
      <c r="J1203" s="368"/>
      <c r="K1203" s="231" t="str">
        <f t="shared" si="164"/>
        <v/>
      </c>
      <c r="L1203" s="233"/>
      <c r="M1203" s="369"/>
      <c r="N1203" s="222"/>
      <c r="O1203" s="222"/>
      <c r="P1203" s="370"/>
      <c r="Q1203" s="369"/>
      <c r="R1203" s="222"/>
      <c r="S1203" s="222"/>
      <c r="T1203" s="370"/>
      <c r="U1203" s="231" t="str">
        <f t="shared" si="165"/>
        <v/>
      </c>
      <c r="V1203" s="233"/>
      <c r="W1203" s="369"/>
      <c r="X1203" s="222"/>
      <c r="Y1203" s="222"/>
      <c r="Z1203" s="370"/>
      <c r="AA1203" s="369"/>
      <c r="AB1203" s="222"/>
      <c r="AC1203" s="222"/>
      <c r="AD1203" s="370"/>
      <c r="AG1203" s="110">
        <f t="shared" si="166"/>
        <v>8</v>
      </c>
      <c r="AH1203" s="110">
        <f t="shared" si="167"/>
        <v>8</v>
      </c>
      <c r="AI1203" s="110">
        <f t="shared" si="168"/>
        <v>0</v>
      </c>
      <c r="AJ1203" s="87">
        <f t="shared" si="169"/>
        <v>0</v>
      </c>
      <c r="AK1203" s="87">
        <f t="shared" si="170"/>
        <v>0</v>
      </c>
      <c r="AL1203" s="110">
        <f t="shared" si="171"/>
        <v>0</v>
      </c>
      <c r="AM1203" s="110">
        <f t="shared" si="172"/>
        <v>0</v>
      </c>
    </row>
    <row r="1204" spans="1:39">
      <c r="A1204" s="12"/>
      <c r="B1204" s="12"/>
      <c r="C1204" s="121" t="s">
        <v>88</v>
      </c>
      <c r="D1204" s="368" t="str">
        <f t="shared" si="163"/>
        <v/>
      </c>
      <c r="E1204" s="368"/>
      <c r="F1204" s="368"/>
      <c r="G1204" s="368"/>
      <c r="H1204" s="368"/>
      <c r="I1204" s="368"/>
      <c r="J1204" s="368"/>
      <c r="K1204" s="231" t="str">
        <f t="shared" si="164"/>
        <v/>
      </c>
      <c r="L1204" s="233"/>
      <c r="M1204" s="369"/>
      <c r="N1204" s="222"/>
      <c r="O1204" s="222"/>
      <c r="P1204" s="370"/>
      <c r="Q1204" s="369"/>
      <c r="R1204" s="222"/>
      <c r="S1204" s="222"/>
      <c r="T1204" s="370"/>
      <c r="U1204" s="231" t="str">
        <f t="shared" si="165"/>
        <v/>
      </c>
      <c r="V1204" s="233"/>
      <c r="W1204" s="369"/>
      <c r="X1204" s="222"/>
      <c r="Y1204" s="222"/>
      <c r="Z1204" s="370"/>
      <c r="AA1204" s="369"/>
      <c r="AB1204" s="222"/>
      <c r="AC1204" s="222"/>
      <c r="AD1204" s="370"/>
      <c r="AG1204" s="110">
        <f t="shared" si="166"/>
        <v>8</v>
      </c>
      <c r="AH1204" s="110">
        <f t="shared" si="167"/>
        <v>8</v>
      </c>
      <c r="AI1204" s="110">
        <f t="shared" si="168"/>
        <v>0</v>
      </c>
      <c r="AJ1204" s="87">
        <f t="shared" si="169"/>
        <v>0</v>
      </c>
      <c r="AK1204" s="87">
        <f t="shared" si="170"/>
        <v>0</v>
      </c>
      <c r="AL1204" s="110">
        <f t="shared" si="171"/>
        <v>0</v>
      </c>
      <c r="AM1204" s="110">
        <f t="shared" si="172"/>
        <v>0</v>
      </c>
    </row>
    <row r="1205" spans="1:39">
      <c r="A1205" s="12"/>
      <c r="B1205" s="12"/>
      <c r="C1205" s="121" t="s">
        <v>89</v>
      </c>
      <c r="D1205" s="368" t="str">
        <f t="shared" si="163"/>
        <v/>
      </c>
      <c r="E1205" s="368"/>
      <c r="F1205" s="368"/>
      <c r="G1205" s="368"/>
      <c r="H1205" s="368"/>
      <c r="I1205" s="368"/>
      <c r="J1205" s="368"/>
      <c r="K1205" s="231" t="str">
        <f t="shared" si="164"/>
        <v/>
      </c>
      <c r="L1205" s="233"/>
      <c r="M1205" s="369"/>
      <c r="N1205" s="222"/>
      <c r="O1205" s="222"/>
      <c r="P1205" s="370"/>
      <c r="Q1205" s="369"/>
      <c r="R1205" s="222"/>
      <c r="S1205" s="222"/>
      <c r="T1205" s="370"/>
      <c r="U1205" s="231" t="str">
        <f t="shared" si="165"/>
        <v/>
      </c>
      <c r="V1205" s="233"/>
      <c r="W1205" s="369"/>
      <c r="X1205" s="222"/>
      <c r="Y1205" s="222"/>
      <c r="Z1205" s="370"/>
      <c r="AA1205" s="369"/>
      <c r="AB1205" s="222"/>
      <c r="AC1205" s="222"/>
      <c r="AD1205" s="370"/>
      <c r="AG1205" s="110">
        <f t="shared" si="166"/>
        <v>8</v>
      </c>
      <c r="AH1205" s="110">
        <f t="shared" si="167"/>
        <v>8</v>
      </c>
      <c r="AI1205" s="110">
        <f t="shared" si="168"/>
        <v>0</v>
      </c>
      <c r="AJ1205" s="87">
        <f t="shared" si="169"/>
        <v>0</v>
      </c>
      <c r="AK1205" s="87">
        <f t="shared" si="170"/>
        <v>0</v>
      </c>
      <c r="AL1205" s="110">
        <f t="shared" si="171"/>
        <v>0</v>
      </c>
      <c r="AM1205" s="110">
        <f t="shared" si="172"/>
        <v>0</v>
      </c>
    </row>
    <row r="1206" spans="1:39">
      <c r="A1206" s="12"/>
      <c r="B1206" s="12"/>
      <c r="C1206" s="121" t="s">
        <v>90</v>
      </c>
      <c r="D1206" s="368" t="str">
        <f t="shared" si="163"/>
        <v/>
      </c>
      <c r="E1206" s="368"/>
      <c r="F1206" s="368"/>
      <c r="G1206" s="368"/>
      <c r="H1206" s="368"/>
      <c r="I1206" s="368"/>
      <c r="J1206" s="368"/>
      <c r="K1206" s="231" t="str">
        <f t="shared" si="164"/>
        <v/>
      </c>
      <c r="L1206" s="233"/>
      <c r="M1206" s="369"/>
      <c r="N1206" s="222"/>
      <c r="O1206" s="222"/>
      <c r="P1206" s="370"/>
      <c r="Q1206" s="369"/>
      <c r="R1206" s="222"/>
      <c r="S1206" s="222"/>
      <c r="T1206" s="370"/>
      <c r="U1206" s="231" t="str">
        <f t="shared" si="165"/>
        <v/>
      </c>
      <c r="V1206" s="233"/>
      <c r="W1206" s="369"/>
      <c r="X1206" s="222"/>
      <c r="Y1206" s="222"/>
      <c r="Z1206" s="370"/>
      <c r="AA1206" s="369"/>
      <c r="AB1206" s="222"/>
      <c r="AC1206" s="222"/>
      <c r="AD1206" s="370"/>
      <c r="AG1206" s="110">
        <f t="shared" si="166"/>
        <v>8</v>
      </c>
      <c r="AH1206" s="110">
        <f t="shared" si="167"/>
        <v>8</v>
      </c>
      <c r="AI1206" s="110">
        <f t="shared" si="168"/>
        <v>0</v>
      </c>
      <c r="AJ1206" s="87">
        <f t="shared" si="169"/>
        <v>0</v>
      </c>
      <c r="AK1206" s="87">
        <f t="shared" si="170"/>
        <v>0</v>
      </c>
      <c r="AL1206" s="110">
        <f t="shared" si="171"/>
        <v>0</v>
      </c>
      <c r="AM1206" s="110">
        <f t="shared" si="172"/>
        <v>0</v>
      </c>
    </row>
    <row r="1207" spans="1:39">
      <c r="A1207" s="12"/>
      <c r="B1207" s="12"/>
      <c r="C1207" s="121" t="s">
        <v>91</v>
      </c>
      <c r="D1207" s="368" t="str">
        <f t="shared" si="163"/>
        <v/>
      </c>
      <c r="E1207" s="368"/>
      <c r="F1207" s="368"/>
      <c r="G1207" s="368"/>
      <c r="H1207" s="368"/>
      <c r="I1207" s="368"/>
      <c r="J1207" s="368"/>
      <c r="K1207" s="231" t="str">
        <f t="shared" si="164"/>
        <v/>
      </c>
      <c r="L1207" s="233"/>
      <c r="M1207" s="369"/>
      <c r="N1207" s="222"/>
      <c r="O1207" s="222"/>
      <c r="P1207" s="370"/>
      <c r="Q1207" s="369"/>
      <c r="R1207" s="222"/>
      <c r="S1207" s="222"/>
      <c r="T1207" s="370"/>
      <c r="U1207" s="231" t="str">
        <f t="shared" si="165"/>
        <v/>
      </c>
      <c r="V1207" s="233"/>
      <c r="W1207" s="369"/>
      <c r="X1207" s="222"/>
      <c r="Y1207" s="222"/>
      <c r="Z1207" s="370"/>
      <c r="AA1207" s="369"/>
      <c r="AB1207" s="222"/>
      <c r="AC1207" s="222"/>
      <c r="AD1207" s="370"/>
      <c r="AG1207" s="110">
        <f t="shared" si="166"/>
        <v>8</v>
      </c>
      <c r="AH1207" s="110">
        <f t="shared" si="167"/>
        <v>8</v>
      </c>
      <c r="AI1207" s="110">
        <f t="shared" si="168"/>
        <v>0</v>
      </c>
      <c r="AJ1207" s="87">
        <f t="shared" si="169"/>
        <v>0</v>
      </c>
      <c r="AK1207" s="87">
        <f t="shared" si="170"/>
        <v>0</v>
      </c>
      <c r="AL1207" s="110">
        <f t="shared" si="171"/>
        <v>0</v>
      </c>
      <c r="AM1207" s="110">
        <f t="shared" si="172"/>
        <v>0</v>
      </c>
    </row>
    <row r="1208" spans="1:39">
      <c r="A1208" s="12"/>
      <c r="B1208" s="12"/>
      <c r="C1208" s="121" t="s">
        <v>92</v>
      </c>
      <c r="D1208" s="368" t="str">
        <f t="shared" si="163"/>
        <v/>
      </c>
      <c r="E1208" s="368"/>
      <c r="F1208" s="368"/>
      <c r="G1208" s="368"/>
      <c r="H1208" s="368"/>
      <c r="I1208" s="368"/>
      <c r="J1208" s="368"/>
      <c r="K1208" s="231" t="str">
        <f t="shared" si="164"/>
        <v/>
      </c>
      <c r="L1208" s="233"/>
      <c r="M1208" s="369"/>
      <c r="N1208" s="222"/>
      <c r="O1208" s="222"/>
      <c r="P1208" s="370"/>
      <c r="Q1208" s="369"/>
      <c r="R1208" s="222"/>
      <c r="S1208" s="222"/>
      <c r="T1208" s="370"/>
      <c r="U1208" s="231" t="str">
        <f t="shared" si="165"/>
        <v/>
      </c>
      <c r="V1208" s="233"/>
      <c r="W1208" s="369"/>
      <c r="X1208" s="222"/>
      <c r="Y1208" s="222"/>
      <c r="Z1208" s="370"/>
      <c r="AA1208" s="369"/>
      <c r="AB1208" s="222"/>
      <c r="AC1208" s="222"/>
      <c r="AD1208" s="370"/>
      <c r="AG1208" s="110">
        <f t="shared" si="166"/>
        <v>8</v>
      </c>
      <c r="AH1208" s="110">
        <f t="shared" si="167"/>
        <v>8</v>
      </c>
      <c r="AI1208" s="110">
        <f t="shared" si="168"/>
        <v>0</v>
      </c>
      <c r="AJ1208" s="87">
        <f t="shared" si="169"/>
        <v>0</v>
      </c>
      <c r="AK1208" s="87">
        <f t="shared" si="170"/>
        <v>0</v>
      </c>
      <c r="AL1208" s="110">
        <f t="shared" si="171"/>
        <v>0</v>
      </c>
      <c r="AM1208" s="110">
        <f t="shared" si="172"/>
        <v>0</v>
      </c>
    </row>
    <row r="1209" spans="1:39">
      <c r="A1209" s="12"/>
      <c r="B1209" s="12"/>
      <c r="C1209" s="121" t="s">
        <v>93</v>
      </c>
      <c r="D1209" s="368" t="str">
        <f t="shared" si="163"/>
        <v/>
      </c>
      <c r="E1209" s="368"/>
      <c r="F1209" s="368"/>
      <c r="G1209" s="368"/>
      <c r="H1209" s="368"/>
      <c r="I1209" s="368"/>
      <c r="J1209" s="368"/>
      <c r="K1209" s="231" t="str">
        <f t="shared" si="164"/>
        <v/>
      </c>
      <c r="L1209" s="233"/>
      <c r="M1209" s="369"/>
      <c r="N1209" s="222"/>
      <c r="O1209" s="222"/>
      <c r="P1209" s="370"/>
      <c r="Q1209" s="369"/>
      <c r="R1209" s="222"/>
      <c r="S1209" s="222"/>
      <c r="T1209" s="370"/>
      <c r="U1209" s="231" t="str">
        <f t="shared" si="165"/>
        <v/>
      </c>
      <c r="V1209" s="233"/>
      <c r="W1209" s="369"/>
      <c r="X1209" s="222"/>
      <c r="Y1209" s="222"/>
      <c r="Z1209" s="370"/>
      <c r="AA1209" s="369"/>
      <c r="AB1209" s="222"/>
      <c r="AC1209" s="222"/>
      <c r="AD1209" s="370"/>
      <c r="AG1209" s="110">
        <f t="shared" si="166"/>
        <v>8</v>
      </c>
      <c r="AH1209" s="110">
        <f t="shared" si="167"/>
        <v>8</v>
      </c>
      <c r="AI1209" s="110">
        <f t="shared" si="168"/>
        <v>0</v>
      </c>
      <c r="AJ1209" s="87">
        <f t="shared" si="169"/>
        <v>0</v>
      </c>
      <c r="AK1209" s="87">
        <f t="shared" si="170"/>
        <v>0</v>
      </c>
      <c r="AL1209" s="110">
        <f t="shared" si="171"/>
        <v>0</v>
      </c>
      <c r="AM1209" s="110">
        <f t="shared" si="172"/>
        <v>0</v>
      </c>
    </row>
    <row r="1210" spans="1:39">
      <c r="A1210" s="12"/>
      <c r="B1210" s="12"/>
      <c r="C1210" s="121" t="s">
        <v>94</v>
      </c>
      <c r="D1210" s="368" t="str">
        <f t="shared" si="163"/>
        <v/>
      </c>
      <c r="E1210" s="368"/>
      <c r="F1210" s="368"/>
      <c r="G1210" s="368"/>
      <c r="H1210" s="368"/>
      <c r="I1210" s="368"/>
      <c r="J1210" s="368"/>
      <c r="K1210" s="231" t="str">
        <f t="shared" si="164"/>
        <v/>
      </c>
      <c r="L1210" s="233"/>
      <c r="M1210" s="369"/>
      <c r="N1210" s="222"/>
      <c r="O1210" s="222"/>
      <c r="P1210" s="370"/>
      <c r="Q1210" s="369"/>
      <c r="R1210" s="222"/>
      <c r="S1210" s="222"/>
      <c r="T1210" s="370"/>
      <c r="U1210" s="231" t="str">
        <f t="shared" si="165"/>
        <v/>
      </c>
      <c r="V1210" s="233"/>
      <c r="W1210" s="369"/>
      <c r="X1210" s="222"/>
      <c r="Y1210" s="222"/>
      <c r="Z1210" s="370"/>
      <c r="AA1210" s="369"/>
      <c r="AB1210" s="222"/>
      <c r="AC1210" s="222"/>
      <c r="AD1210" s="370"/>
      <c r="AG1210" s="110">
        <f t="shared" si="166"/>
        <v>8</v>
      </c>
      <c r="AH1210" s="110">
        <f t="shared" si="167"/>
        <v>8</v>
      </c>
      <c r="AI1210" s="110">
        <f t="shared" si="168"/>
        <v>0</v>
      </c>
      <c r="AJ1210" s="87">
        <f t="shared" si="169"/>
        <v>0</v>
      </c>
      <c r="AK1210" s="87">
        <f t="shared" si="170"/>
        <v>0</v>
      </c>
      <c r="AL1210" s="110">
        <f t="shared" si="171"/>
        <v>0</v>
      </c>
      <c r="AM1210" s="110">
        <f t="shared" si="172"/>
        <v>0</v>
      </c>
    </row>
    <row r="1211" spans="1:39">
      <c r="A1211" s="12"/>
      <c r="B1211" s="12"/>
      <c r="C1211" s="121" t="s">
        <v>95</v>
      </c>
      <c r="D1211" s="368" t="str">
        <f t="shared" si="163"/>
        <v/>
      </c>
      <c r="E1211" s="368"/>
      <c r="F1211" s="368"/>
      <c r="G1211" s="368"/>
      <c r="H1211" s="368"/>
      <c r="I1211" s="368"/>
      <c r="J1211" s="368"/>
      <c r="K1211" s="231" t="str">
        <f t="shared" si="164"/>
        <v/>
      </c>
      <c r="L1211" s="233"/>
      <c r="M1211" s="369"/>
      <c r="N1211" s="222"/>
      <c r="O1211" s="222"/>
      <c r="P1211" s="370"/>
      <c r="Q1211" s="369"/>
      <c r="R1211" s="222"/>
      <c r="S1211" s="222"/>
      <c r="T1211" s="370"/>
      <c r="U1211" s="231" t="str">
        <f t="shared" si="165"/>
        <v/>
      </c>
      <c r="V1211" s="233"/>
      <c r="W1211" s="369"/>
      <c r="X1211" s="222"/>
      <c r="Y1211" s="222"/>
      <c r="Z1211" s="370"/>
      <c r="AA1211" s="369"/>
      <c r="AB1211" s="222"/>
      <c r="AC1211" s="222"/>
      <c r="AD1211" s="370"/>
      <c r="AG1211" s="110">
        <f t="shared" si="166"/>
        <v>8</v>
      </c>
      <c r="AH1211" s="110">
        <f t="shared" si="167"/>
        <v>8</v>
      </c>
      <c r="AI1211" s="110">
        <f t="shared" si="168"/>
        <v>0</v>
      </c>
      <c r="AJ1211" s="87">
        <f t="shared" si="169"/>
        <v>0</v>
      </c>
      <c r="AK1211" s="87">
        <f t="shared" si="170"/>
        <v>0</v>
      </c>
      <c r="AL1211" s="110">
        <f t="shared" si="171"/>
        <v>0</v>
      </c>
      <c r="AM1211" s="110">
        <f t="shared" si="172"/>
        <v>0</v>
      </c>
    </row>
    <row r="1212" spans="1:39">
      <c r="A1212" s="12"/>
      <c r="B1212" s="12"/>
      <c r="C1212" s="121" t="s">
        <v>96</v>
      </c>
      <c r="D1212" s="368" t="str">
        <f t="shared" si="163"/>
        <v/>
      </c>
      <c r="E1212" s="368"/>
      <c r="F1212" s="368"/>
      <c r="G1212" s="368"/>
      <c r="H1212" s="368"/>
      <c r="I1212" s="368"/>
      <c r="J1212" s="368"/>
      <c r="K1212" s="231" t="str">
        <f t="shared" si="164"/>
        <v/>
      </c>
      <c r="L1212" s="233"/>
      <c r="M1212" s="369"/>
      <c r="N1212" s="222"/>
      <c r="O1212" s="222"/>
      <c r="P1212" s="370"/>
      <c r="Q1212" s="369"/>
      <c r="R1212" s="222"/>
      <c r="S1212" s="222"/>
      <c r="T1212" s="370"/>
      <c r="U1212" s="231" t="str">
        <f t="shared" si="165"/>
        <v/>
      </c>
      <c r="V1212" s="233"/>
      <c r="W1212" s="369"/>
      <c r="X1212" s="222"/>
      <c r="Y1212" s="222"/>
      <c r="Z1212" s="370"/>
      <c r="AA1212" s="369"/>
      <c r="AB1212" s="222"/>
      <c r="AC1212" s="222"/>
      <c r="AD1212" s="370"/>
      <c r="AG1212" s="110">
        <f t="shared" si="166"/>
        <v>8</v>
      </c>
      <c r="AH1212" s="110">
        <f t="shared" si="167"/>
        <v>8</v>
      </c>
      <c r="AI1212" s="110">
        <f t="shared" si="168"/>
        <v>0</v>
      </c>
      <c r="AJ1212" s="87">
        <f t="shared" si="169"/>
        <v>0</v>
      </c>
      <c r="AK1212" s="87">
        <f t="shared" si="170"/>
        <v>0</v>
      </c>
      <c r="AL1212" s="110">
        <f t="shared" si="171"/>
        <v>0</v>
      </c>
      <c r="AM1212" s="110">
        <f t="shared" si="172"/>
        <v>0</v>
      </c>
    </row>
    <row r="1213" spans="1:39">
      <c r="A1213" s="12"/>
      <c r="B1213" s="12"/>
      <c r="C1213" s="121" t="s">
        <v>97</v>
      </c>
      <c r="D1213" s="368" t="str">
        <f t="shared" si="163"/>
        <v/>
      </c>
      <c r="E1213" s="368"/>
      <c r="F1213" s="368"/>
      <c r="G1213" s="368"/>
      <c r="H1213" s="368"/>
      <c r="I1213" s="368"/>
      <c r="J1213" s="368"/>
      <c r="K1213" s="231" t="str">
        <f t="shared" si="164"/>
        <v/>
      </c>
      <c r="L1213" s="233"/>
      <c r="M1213" s="369"/>
      <c r="N1213" s="222"/>
      <c r="O1213" s="222"/>
      <c r="P1213" s="370"/>
      <c r="Q1213" s="369"/>
      <c r="R1213" s="222"/>
      <c r="S1213" s="222"/>
      <c r="T1213" s="370"/>
      <c r="U1213" s="231" t="str">
        <f t="shared" si="165"/>
        <v/>
      </c>
      <c r="V1213" s="233"/>
      <c r="W1213" s="369"/>
      <c r="X1213" s="222"/>
      <c r="Y1213" s="222"/>
      <c r="Z1213" s="370"/>
      <c r="AA1213" s="369"/>
      <c r="AB1213" s="222"/>
      <c r="AC1213" s="222"/>
      <c r="AD1213" s="370"/>
      <c r="AG1213" s="110">
        <f t="shared" si="166"/>
        <v>8</v>
      </c>
      <c r="AH1213" s="110">
        <f t="shared" si="167"/>
        <v>8</v>
      </c>
      <c r="AI1213" s="110">
        <f t="shared" si="168"/>
        <v>0</v>
      </c>
      <c r="AJ1213" s="87">
        <f t="shared" si="169"/>
        <v>0</v>
      </c>
      <c r="AK1213" s="87">
        <f t="shared" si="170"/>
        <v>0</v>
      </c>
      <c r="AL1213" s="110">
        <f t="shared" si="171"/>
        <v>0</v>
      </c>
      <c r="AM1213" s="110">
        <f t="shared" si="172"/>
        <v>0</v>
      </c>
    </row>
    <row r="1214" spans="1:39">
      <c r="A1214" s="12"/>
      <c r="B1214" s="12"/>
      <c r="C1214" s="121" t="s">
        <v>98</v>
      </c>
      <c r="D1214" s="368" t="str">
        <f t="shared" si="163"/>
        <v/>
      </c>
      <c r="E1214" s="368"/>
      <c r="F1214" s="368"/>
      <c r="G1214" s="368"/>
      <c r="H1214" s="368"/>
      <c r="I1214" s="368"/>
      <c r="J1214" s="368"/>
      <c r="K1214" s="231" t="str">
        <f t="shared" si="164"/>
        <v/>
      </c>
      <c r="L1214" s="233"/>
      <c r="M1214" s="369"/>
      <c r="N1214" s="222"/>
      <c r="O1214" s="222"/>
      <c r="P1214" s="370"/>
      <c r="Q1214" s="369"/>
      <c r="R1214" s="222"/>
      <c r="S1214" s="222"/>
      <c r="T1214" s="370"/>
      <c r="U1214" s="231" t="str">
        <f t="shared" si="165"/>
        <v/>
      </c>
      <c r="V1214" s="233"/>
      <c r="W1214" s="369"/>
      <c r="X1214" s="222"/>
      <c r="Y1214" s="222"/>
      <c r="Z1214" s="370"/>
      <c r="AA1214" s="369"/>
      <c r="AB1214" s="222"/>
      <c r="AC1214" s="222"/>
      <c r="AD1214" s="370"/>
      <c r="AG1214" s="110">
        <f t="shared" si="166"/>
        <v>8</v>
      </c>
      <c r="AH1214" s="110">
        <f t="shared" si="167"/>
        <v>8</v>
      </c>
      <c r="AI1214" s="110">
        <f t="shared" si="168"/>
        <v>0</v>
      </c>
      <c r="AJ1214" s="87">
        <f t="shared" si="169"/>
        <v>0</v>
      </c>
      <c r="AK1214" s="87">
        <f t="shared" si="170"/>
        <v>0</v>
      </c>
      <c r="AL1214" s="110">
        <f t="shared" si="171"/>
        <v>0</v>
      </c>
      <c r="AM1214" s="110">
        <f t="shared" si="172"/>
        <v>0</v>
      </c>
    </row>
    <row r="1215" spans="1:39">
      <c r="A1215" s="12"/>
      <c r="B1215" s="12"/>
      <c r="C1215" s="121" t="s">
        <v>99</v>
      </c>
      <c r="D1215" s="368" t="str">
        <f t="shared" si="163"/>
        <v/>
      </c>
      <c r="E1215" s="368"/>
      <c r="F1215" s="368"/>
      <c r="G1215" s="368"/>
      <c r="H1215" s="368"/>
      <c r="I1215" s="368"/>
      <c r="J1215" s="368"/>
      <c r="K1215" s="231" t="str">
        <f t="shared" si="164"/>
        <v/>
      </c>
      <c r="L1215" s="233"/>
      <c r="M1215" s="369"/>
      <c r="N1215" s="222"/>
      <c r="O1215" s="222"/>
      <c r="P1215" s="370"/>
      <c r="Q1215" s="369"/>
      <c r="R1215" s="222"/>
      <c r="S1215" s="222"/>
      <c r="T1215" s="370"/>
      <c r="U1215" s="231" t="str">
        <f t="shared" si="165"/>
        <v/>
      </c>
      <c r="V1215" s="233"/>
      <c r="W1215" s="369"/>
      <c r="X1215" s="222"/>
      <c r="Y1215" s="222"/>
      <c r="Z1215" s="370"/>
      <c r="AA1215" s="369"/>
      <c r="AB1215" s="222"/>
      <c r="AC1215" s="222"/>
      <c r="AD1215" s="370"/>
      <c r="AG1215" s="110">
        <f t="shared" si="166"/>
        <v>8</v>
      </c>
      <c r="AH1215" s="110">
        <f t="shared" si="167"/>
        <v>8</v>
      </c>
      <c r="AI1215" s="110">
        <f t="shared" si="168"/>
        <v>0</v>
      </c>
      <c r="AJ1215" s="87">
        <f t="shared" si="169"/>
        <v>0</v>
      </c>
      <c r="AK1215" s="87">
        <f t="shared" si="170"/>
        <v>0</v>
      </c>
      <c r="AL1215" s="110">
        <f t="shared" si="171"/>
        <v>0</v>
      </c>
      <c r="AM1215" s="110">
        <f t="shared" si="172"/>
        <v>0</v>
      </c>
    </row>
    <row r="1216" spans="1:39">
      <c r="A1216" s="12"/>
      <c r="B1216" s="12"/>
      <c r="C1216" s="121" t="s">
        <v>100</v>
      </c>
      <c r="D1216" s="368" t="str">
        <f t="shared" si="163"/>
        <v/>
      </c>
      <c r="E1216" s="368"/>
      <c r="F1216" s="368"/>
      <c r="G1216" s="368"/>
      <c r="H1216" s="368"/>
      <c r="I1216" s="368"/>
      <c r="J1216" s="368"/>
      <c r="K1216" s="231" t="str">
        <f t="shared" si="164"/>
        <v/>
      </c>
      <c r="L1216" s="233"/>
      <c r="M1216" s="369"/>
      <c r="N1216" s="222"/>
      <c r="O1216" s="222"/>
      <c r="P1216" s="370"/>
      <c r="Q1216" s="369"/>
      <c r="R1216" s="222"/>
      <c r="S1216" s="222"/>
      <c r="T1216" s="370"/>
      <c r="U1216" s="231" t="str">
        <f t="shared" si="165"/>
        <v/>
      </c>
      <c r="V1216" s="233"/>
      <c r="W1216" s="369"/>
      <c r="X1216" s="222"/>
      <c r="Y1216" s="222"/>
      <c r="Z1216" s="370"/>
      <c r="AA1216" s="369"/>
      <c r="AB1216" s="222"/>
      <c r="AC1216" s="222"/>
      <c r="AD1216" s="370"/>
      <c r="AG1216" s="110">
        <f t="shared" si="166"/>
        <v>8</v>
      </c>
      <c r="AH1216" s="110">
        <f t="shared" si="167"/>
        <v>8</v>
      </c>
      <c r="AI1216" s="110">
        <f t="shared" si="168"/>
        <v>0</v>
      </c>
      <c r="AJ1216" s="87">
        <f t="shared" si="169"/>
        <v>0</v>
      </c>
      <c r="AK1216" s="87">
        <f t="shared" si="170"/>
        <v>0</v>
      </c>
      <c r="AL1216" s="110">
        <f t="shared" si="171"/>
        <v>0</v>
      </c>
      <c r="AM1216" s="110">
        <f t="shared" si="172"/>
        <v>0</v>
      </c>
    </row>
    <row r="1217" spans="1:39">
      <c r="A1217" s="12"/>
      <c r="B1217" s="12"/>
      <c r="C1217" s="121" t="s">
        <v>101</v>
      </c>
      <c r="D1217" s="368" t="str">
        <f t="shared" si="163"/>
        <v/>
      </c>
      <c r="E1217" s="368"/>
      <c r="F1217" s="368"/>
      <c r="G1217" s="368"/>
      <c r="H1217" s="368"/>
      <c r="I1217" s="368"/>
      <c r="J1217" s="368"/>
      <c r="K1217" s="231" t="str">
        <f t="shared" si="164"/>
        <v/>
      </c>
      <c r="L1217" s="233"/>
      <c r="M1217" s="369"/>
      <c r="N1217" s="222"/>
      <c r="O1217" s="222"/>
      <c r="P1217" s="370"/>
      <c r="Q1217" s="369"/>
      <c r="R1217" s="222"/>
      <c r="S1217" s="222"/>
      <c r="T1217" s="370"/>
      <c r="U1217" s="231" t="str">
        <f t="shared" si="165"/>
        <v/>
      </c>
      <c r="V1217" s="233"/>
      <c r="W1217" s="369"/>
      <c r="X1217" s="222"/>
      <c r="Y1217" s="222"/>
      <c r="Z1217" s="370"/>
      <c r="AA1217" s="369"/>
      <c r="AB1217" s="222"/>
      <c r="AC1217" s="222"/>
      <c r="AD1217" s="370"/>
      <c r="AG1217" s="110">
        <f t="shared" si="166"/>
        <v>8</v>
      </c>
      <c r="AH1217" s="110">
        <f t="shared" si="167"/>
        <v>8</v>
      </c>
      <c r="AI1217" s="110">
        <f t="shared" si="168"/>
        <v>0</v>
      </c>
      <c r="AJ1217" s="87">
        <f t="shared" si="169"/>
        <v>0</v>
      </c>
      <c r="AK1217" s="87">
        <f t="shared" si="170"/>
        <v>0</v>
      </c>
      <c r="AL1217" s="110">
        <f t="shared" si="171"/>
        <v>0</v>
      </c>
      <c r="AM1217" s="110">
        <f t="shared" si="172"/>
        <v>0</v>
      </c>
    </row>
    <row r="1218" spans="1:39">
      <c r="A1218" s="12"/>
      <c r="B1218" s="12"/>
      <c r="C1218" s="121" t="s">
        <v>102</v>
      </c>
      <c r="D1218" s="368" t="str">
        <f t="shared" si="163"/>
        <v/>
      </c>
      <c r="E1218" s="368"/>
      <c r="F1218" s="368"/>
      <c r="G1218" s="368"/>
      <c r="H1218" s="368"/>
      <c r="I1218" s="368"/>
      <c r="J1218" s="368"/>
      <c r="K1218" s="231" t="str">
        <f t="shared" si="164"/>
        <v/>
      </c>
      <c r="L1218" s="233"/>
      <c r="M1218" s="369"/>
      <c r="N1218" s="222"/>
      <c r="O1218" s="222"/>
      <c r="P1218" s="370"/>
      <c r="Q1218" s="369"/>
      <c r="R1218" s="222"/>
      <c r="S1218" s="222"/>
      <c r="T1218" s="370"/>
      <c r="U1218" s="231" t="str">
        <f t="shared" si="165"/>
        <v/>
      </c>
      <c r="V1218" s="233"/>
      <c r="W1218" s="369"/>
      <c r="X1218" s="222"/>
      <c r="Y1218" s="222"/>
      <c r="Z1218" s="370"/>
      <c r="AA1218" s="369"/>
      <c r="AB1218" s="222"/>
      <c r="AC1218" s="222"/>
      <c r="AD1218" s="370"/>
      <c r="AG1218" s="110">
        <f t="shared" si="166"/>
        <v>8</v>
      </c>
      <c r="AH1218" s="110">
        <f t="shared" si="167"/>
        <v>8</v>
      </c>
      <c r="AI1218" s="110">
        <f t="shared" si="168"/>
        <v>0</v>
      </c>
      <c r="AJ1218" s="87">
        <f t="shared" si="169"/>
        <v>0</v>
      </c>
      <c r="AK1218" s="87">
        <f t="shared" si="170"/>
        <v>0</v>
      </c>
      <c r="AL1218" s="110">
        <f t="shared" si="171"/>
        <v>0</v>
      </c>
      <c r="AM1218" s="110">
        <f t="shared" si="172"/>
        <v>0</v>
      </c>
    </row>
    <row r="1219" spans="1:39">
      <c r="A1219" s="12"/>
      <c r="B1219" s="12"/>
      <c r="C1219" s="121" t="s">
        <v>103</v>
      </c>
      <c r="D1219" s="368" t="str">
        <f t="shared" si="163"/>
        <v/>
      </c>
      <c r="E1219" s="368"/>
      <c r="F1219" s="368"/>
      <c r="G1219" s="368"/>
      <c r="H1219" s="368"/>
      <c r="I1219" s="368"/>
      <c r="J1219" s="368"/>
      <c r="K1219" s="231" t="str">
        <f t="shared" si="164"/>
        <v/>
      </c>
      <c r="L1219" s="233"/>
      <c r="M1219" s="369"/>
      <c r="N1219" s="222"/>
      <c r="O1219" s="222"/>
      <c r="P1219" s="370"/>
      <c r="Q1219" s="369"/>
      <c r="R1219" s="222"/>
      <c r="S1219" s="222"/>
      <c r="T1219" s="370"/>
      <c r="U1219" s="231" t="str">
        <f t="shared" si="165"/>
        <v/>
      </c>
      <c r="V1219" s="233"/>
      <c r="W1219" s="369"/>
      <c r="X1219" s="222"/>
      <c r="Y1219" s="222"/>
      <c r="Z1219" s="370"/>
      <c r="AA1219" s="369"/>
      <c r="AB1219" s="222"/>
      <c r="AC1219" s="222"/>
      <c r="AD1219" s="370"/>
      <c r="AG1219" s="110">
        <f t="shared" si="166"/>
        <v>8</v>
      </c>
      <c r="AH1219" s="110">
        <f t="shared" si="167"/>
        <v>8</v>
      </c>
      <c r="AI1219" s="110">
        <f t="shared" si="168"/>
        <v>0</v>
      </c>
      <c r="AJ1219" s="87">
        <f t="shared" si="169"/>
        <v>0</v>
      </c>
      <c r="AK1219" s="87">
        <f t="shared" si="170"/>
        <v>0</v>
      </c>
      <c r="AL1219" s="110">
        <f t="shared" si="171"/>
        <v>0</v>
      </c>
      <c r="AM1219" s="110">
        <f t="shared" si="172"/>
        <v>0</v>
      </c>
    </row>
    <row r="1220" spans="1:39">
      <c r="A1220" s="12"/>
      <c r="B1220" s="12"/>
      <c r="C1220" s="121" t="s">
        <v>104</v>
      </c>
      <c r="D1220" s="368" t="str">
        <f t="shared" si="163"/>
        <v/>
      </c>
      <c r="E1220" s="368"/>
      <c r="F1220" s="368"/>
      <c r="G1220" s="368"/>
      <c r="H1220" s="368"/>
      <c r="I1220" s="368"/>
      <c r="J1220" s="368"/>
      <c r="K1220" s="231" t="str">
        <f t="shared" si="164"/>
        <v/>
      </c>
      <c r="L1220" s="233"/>
      <c r="M1220" s="369"/>
      <c r="N1220" s="222"/>
      <c r="O1220" s="222"/>
      <c r="P1220" s="370"/>
      <c r="Q1220" s="369"/>
      <c r="R1220" s="222"/>
      <c r="S1220" s="222"/>
      <c r="T1220" s="370"/>
      <c r="U1220" s="231" t="str">
        <f t="shared" si="165"/>
        <v/>
      </c>
      <c r="V1220" s="233"/>
      <c r="W1220" s="369"/>
      <c r="X1220" s="222"/>
      <c r="Y1220" s="222"/>
      <c r="Z1220" s="370"/>
      <c r="AA1220" s="369"/>
      <c r="AB1220" s="222"/>
      <c r="AC1220" s="222"/>
      <c r="AD1220" s="370"/>
      <c r="AG1220" s="110">
        <f t="shared" si="166"/>
        <v>8</v>
      </c>
      <c r="AH1220" s="110">
        <f t="shared" si="167"/>
        <v>8</v>
      </c>
      <c r="AI1220" s="110">
        <f t="shared" si="168"/>
        <v>0</v>
      </c>
      <c r="AJ1220" s="87">
        <f t="shared" si="169"/>
        <v>0</v>
      </c>
      <c r="AK1220" s="87">
        <f t="shared" si="170"/>
        <v>0</v>
      </c>
      <c r="AL1220" s="110">
        <f t="shared" si="171"/>
        <v>0</v>
      </c>
      <c r="AM1220" s="110">
        <f t="shared" si="172"/>
        <v>0</v>
      </c>
    </row>
    <row r="1221" spans="1:39">
      <c r="A1221" s="12"/>
      <c r="B1221" s="12"/>
      <c r="C1221" s="121" t="s">
        <v>105</v>
      </c>
      <c r="D1221" s="368" t="str">
        <f t="shared" si="163"/>
        <v/>
      </c>
      <c r="E1221" s="368"/>
      <c r="F1221" s="368"/>
      <c r="G1221" s="368"/>
      <c r="H1221" s="368"/>
      <c r="I1221" s="368"/>
      <c r="J1221" s="368"/>
      <c r="K1221" s="231" t="str">
        <f t="shared" si="164"/>
        <v/>
      </c>
      <c r="L1221" s="233"/>
      <c r="M1221" s="369"/>
      <c r="N1221" s="222"/>
      <c r="O1221" s="222"/>
      <c r="P1221" s="370"/>
      <c r="Q1221" s="369"/>
      <c r="R1221" s="222"/>
      <c r="S1221" s="222"/>
      <c r="T1221" s="370"/>
      <c r="U1221" s="231" t="str">
        <f t="shared" si="165"/>
        <v/>
      </c>
      <c r="V1221" s="233"/>
      <c r="W1221" s="369"/>
      <c r="X1221" s="222"/>
      <c r="Y1221" s="222"/>
      <c r="Z1221" s="370"/>
      <c r="AA1221" s="369"/>
      <c r="AB1221" s="222"/>
      <c r="AC1221" s="222"/>
      <c r="AD1221" s="370"/>
      <c r="AG1221" s="110">
        <f t="shared" si="166"/>
        <v>8</v>
      </c>
      <c r="AH1221" s="110">
        <f t="shared" si="167"/>
        <v>8</v>
      </c>
      <c r="AI1221" s="110">
        <f t="shared" si="168"/>
        <v>0</v>
      </c>
      <c r="AJ1221" s="87">
        <f t="shared" si="169"/>
        <v>0</v>
      </c>
      <c r="AK1221" s="87">
        <f t="shared" si="170"/>
        <v>0</v>
      </c>
      <c r="AL1221" s="110">
        <f t="shared" si="171"/>
        <v>0</v>
      </c>
      <c r="AM1221" s="110">
        <f t="shared" si="172"/>
        <v>0</v>
      </c>
    </row>
    <row r="1222" spans="1:39">
      <c r="A1222" s="12"/>
      <c r="B1222" s="12"/>
      <c r="C1222" s="121" t="s">
        <v>106</v>
      </c>
      <c r="D1222" s="368" t="str">
        <f t="shared" si="163"/>
        <v/>
      </c>
      <c r="E1222" s="368"/>
      <c r="F1222" s="368"/>
      <c r="G1222" s="368"/>
      <c r="H1222" s="368"/>
      <c r="I1222" s="368"/>
      <c r="J1222" s="368"/>
      <c r="K1222" s="231" t="str">
        <f t="shared" si="164"/>
        <v/>
      </c>
      <c r="L1222" s="233"/>
      <c r="M1222" s="369"/>
      <c r="N1222" s="222"/>
      <c r="O1222" s="222"/>
      <c r="P1222" s="370"/>
      <c r="Q1222" s="369"/>
      <c r="R1222" s="222"/>
      <c r="S1222" s="222"/>
      <c r="T1222" s="370"/>
      <c r="U1222" s="231" t="str">
        <f t="shared" si="165"/>
        <v/>
      </c>
      <c r="V1222" s="233"/>
      <c r="W1222" s="369"/>
      <c r="X1222" s="222"/>
      <c r="Y1222" s="222"/>
      <c r="Z1222" s="370"/>
      <c r="AA1222" s="369"/>
      <c r="AB1222" s="222"/>
      <c r="AC1222" s="222"/>
      <c r="AD1222" s="370"/>
      <c r="AG1222" s="110">
        <f t="shared" si="166"/>
        <v>8</v>
      </c>
      <c r="AH1222" s="110">
        <f t="shared" si="167"/>
        <v>8</v>
      </c>
      <c r="AI1222" s="110">
        <f t="shared" si="168"/>
        <v>0</v>
      </c>
      <c r="AJ1222" s="87">
        <f t="shared" si="169"/>
        <v>0</v>
      </c>
      <c r="AK1222" s="87">
        <f t="shared" si="170"/>
        <v>0</v>
      </c>
      <c r="AL1222" s="110">
        <f t="shared" si="171"/>
        <v>0</v>
      </c>
      <c r="AM1222" s="110">
        <f t="shared" si="172"/>
        <v>0</v>
      </c>
    </row>
    <row r="1223" spans="1:39">
      <c r="A1223" s="12"/>
      <c r="B1223" s="12"/>
      <c r="C1223" s="121" t="s">
        <v>107</v>
      </c>
      <c r="D1223" s="368" t="str">
        <f t="shared" si="163"/>
        <v/>
      </c>
      <c r="E1223" s="368"/>
      <c r="F1223" s="368"/>
      <c r="G1223" s="368"/>
      <c r="H1223" s="368"/>
      <c r="I1223" s="368"/>
      <c r="J1223" s="368"/>
      <c r="K1223" s="231" t="str">
        <f t="shared" si="164"/>
        <v/>
      </c>
      <c r="L1223" s="233"/>
      <c r="M1223" s="369"/>
      <c r="N1223" s="222"/>
      <c r="O1223" s="222"/>
      <c r="P1223" s="370"/>
      <c r="Q1223" s="369"/>
      <c r="R1223" s="222"/>
      <c r="S1223" s="222"/>
      <c r="T1223" s="370"/>
      <c r="U1223" s="231" t="str">
        <f t="shared" si="165"/>
        <v/>
      </c>
      <c r="V1223" s="233"/>
      <c r="W1223" s="369"/>
      <c r="X1223" s="222"/>
      <c r="Y1223" s="222"/>
      <c r="Z1223" s="370"/>
      <c r="AA1223" s="369"/>
      <c r="AB1223" s="222"/>
      <c r="AC1223" s="222"/>
      <c r="AD1223" s="370"/>
      <c r="AG1223" s="110">
        <f t="shared" si="166"/>
        <v>8</v>
      </c>
      <c r="AH1223" s="110">
        <f t="shared" si="167"/>
        <v>8</v>
      </c>
      <c r="AI1223" s="110">
        <f t="shared" si="168"/>
        <v>0</v>
      </c>
      <c r="AJ1223" s="87">
        <f t="shared" si="169"/>
        <v>0</v>
      </c>
      <c r="AK1223" s="87">
        <f t="shared" si="170"/>
        <v>0</v>
      </c>
      <c r="AL1223" s="110">
        <f t="shared" si="171"/>
        <v>0</v>
      </c>
      <c r="AM1223" s="110">
        <f t="shared" si="172"/>
        <v>0</v>
      </c>
    </row>
    <row r="1224" spans="1:39">
      <c r="A1224" s="12"/>
      <c r="B1224" s="12"/>
      <c r="C1224" s="121" t="s">
        <v>108</v>
      </c>
      <c r="D1224" s="368" t="str">
        <f t="shared" si="163"/>
        <v/>
      </c>
      <c r="E1224" s="368"/>
      <c r="F1224" s="368"/>
      <c r="G1224" s="368"/>
      <c r="H1224" s="368"/>
      <c r="I1224" s="368"/>
      <c r="J1224" s="368"/>
      <c r="K1224" s="231" t="str">
        <f t="shared" si="164"/>
        <v/>
      </c>
      <c r="L1224" s="233"/>
      <c r="M1224" s="369"/>
      <c r="N1224" s="222"/>
      <c r="O1224" s="222"/>
      <c r="P1224" s="370"/>
      <c r="Q1224" s="369"/>
      <c r="R1224" s="222"/>
      <c r="S1224" s="222"/>
      <c r="T1224" s="370"/>
      <c r="U1224" s="231" t="str">
        <f t="shared" si="165"/>
        <v/>
      </c>
      <c r="V1224" s="233"/>
      <c r="W1224" s="369"/>
      <c r="X1224" s="222"/>
      <c r="Y1224" s="222"/>
      <c r="Z1224" s="370"/>
      <c r="AA1224" s="369"/>
      <c r="AB1224" s="222"/>
      <c r="AC1224" s="222"/>
      <c r="AD1224" s="370"/>
      <c r="AG1224" s="110">
        <f t="shared" si="166"/>
        <v>8</v>
      </c>
      <c r="AH1224" s="110">
        <f t="shared" si="167"/>
        <v>8</v>
      </c>
      <c r="AI1224" s="110">
        <f t="shared" si="168"/>
        <v>0</v>
      </c>
      <c r="AJ1224" s="87">
        <f t="shared" si="169"/>
        <v>0</v>
      </c>
      <c r="AK1224" s="87">
        <f t="shared" si="170"/>
        <v>0</v>
      </c>
      <c r="AL1224" s="110">
        <f t="shared" si="171"/>
        <v>0</v>
      </c>
      <c r="AM1224" s="110">
        <f t="shared" si="172"/>
        <v>0</v>
      </c>
    </row>
    <row r="1225" spans="1:39">
      <c r="A1225" s="12"/>
      <c r="B1225" s="12"/>
      <c r="C1225" s="121" t="s">
        <v>109</v>
      </c>
      <c r="D1225" s="368" t="str">
        <f t="shared" si="163"/>
        <v/>
      </c>
      <c r="E1225" s="368"/>
      <c r="F1225" s="368"/>
      <c r="G1225" s="368"/>
      <c r="H1225" s="368"/>
      <c r="I1225" s="368"/>
      <c r="J1225" s="368"/>
      <c r="K1225" s="231" t="str">
        <f t="shared" si="164"/>
        <v/>
      </c>
      <c r="L1225" s="233"/>
      <c r="M1225" s="369"/>
      <c r="N1225" s="222"/>
      <c r="O1225" s="222"/>
      <c r="P1225" s="370"/>
      <c r="Q1225" s="369"/>
      <c r="R1225" s="222"/>
      <c r="S1225" s="222"/>
      <c r="T1225" s="370"/>
      <c r="U1225" s="231" t="str">
        <f t="shared" si="165"/>
        <v/>
      </c>
      <c r="V1225" s="233"/>
      <c r="W1225" s="369"/>
      <c r="X1225" s="222"/>
      <c r="Y1225" s="222"/>
      <c r="Z1225" s="370"/>
      <c r="AA1225" s="369"/>
      <c r="AB1225" s="222"/>
      <c r="AC1225" s="222"/>
      <c r="AD1225" s="370"/>
      <c r="AG1225" s="110">
        <f t="shared" si="166"/>
        <v>8</v>
      </c>
      <c r="AH1225" s="110">
        <f t="shared" si="167"/>
        <v>8</v>
      </c>
      <c r="AI1225" s="110">
        <f t="shared" si="168"/>
        <v>0</v>
      </c>
      <c r="AJ1225" s="87">
        <f t="shared" si="169"/>
        <v>0</v>
      </c>
      <c r="AK1225" s="87">
        <f t="shared" si="170"/>
        <v>0</v>
      </c>
      <c r="AL1225" s="110">
        <f t="shared" si="171"/>
        <v>0</v>
      </c>
      <c r="AM1225" s="110">
        <f t="shared" si="172"/>
        <v>0</v>
      </c>
    </row>
    <row r="1226" spans="1:39">
      <c r="A1226" s="12"/>
      <c r="B1226" s="12"/>
      <c r="C1226" s="121" t="s">
        <v>110</v>
      </c>
      <c r="D1226" s="368" t="str">
        <f t="shared" si="163"/>
        <v/>
      </c>
      <c r="E1226" s="368"/>
      <c r="F1226" s="368"/>
      <c r="G1226" s="368"/>
      <c r="H1226" s="368"/>
      <c r="I1226" s="368"/>
      <c r="J1226" s="368"/>
      <c r="K1226" s="231" t="str">
        <f t="shared" si="164"/>
        <v/>
      </c>
      <c r="L1226" s="233"/>
      <c r="M1226" s="369"/>
      <c r="N1226" s="222"/>
      <c r="O1226" s="222"/>
      <c r="P1226" s="370"/>
      <c r="Q1226" s="369"/>
      <c r="R1226" s="222"/>
      <c r="S1226" s="222"/>
      <c r="T1226" s="370"/>
      <c r="U1226" s="231" t="str">
        <f t="shared" si="165"/>
        <v/>
      </c>
      <c r="V1226" s="233"/>
      <c r="W1226" s="369"/>
      <c r="X1226" s="222"/>
      <c r="Y1226" s="222"/>
      <c r="Z1226" s="370"/>
      <c r="AA1226" s="369"/>
      <c r="AB1226" s="222"/>
      <c r="AC1226" s="222"/>
      <c r="AD1226" s="370"/>
      <c r="AG1226" s="110">
        <f t="shared" si="166"/>
        <v>8</v>
      </c>
      <c r="AH1226" s="110">
        <f t="shared" si="167"/>
        <v>8</v>
      </c>
      <c r="AI1226" s="110">
        <f t="shared" si="168"/>
        <v>0</v>
      </c>
      <c r="AJ1226" s="87">
        <f t="shared" si="169"/>
        <v>0</v>
      </c>
      <c r="AK1226" s="87">
        <f t="shared" si="170"/>
        <v>0</v>
      </c>
      <c r="AL1226" s="110">
        <f t="shared" si="171"/>
        <v>0</v>
      </c>
      <c r="AM1226" s="110">
        <f t="shared" si="172"/>
        <v>0</v>
      </c>
    </row>
    <row r="1227" spans="1:39">
      <c r="A1227" s="12"/>
      <c r="B1227" s="12"/>
      <c r="C1227" s="121" t="s">
        <v>111</v>
      </c>
      <c r="D1227" s="368" t="str">
        <f t="shared" si="163"/>
        <v/>
      </c>
      <c r="E1227" s="368"/>
      <c r="F1227" s="368"/>
      <c r="G1227" s="368"/>
      <c r="H1227" s="368"/>
      <c r="I1227" s="368"/>
      <c r="J1227" s="368"/>
      <c r="K1227" s="231" t="str">
        <f t="shared" si="164"/>
        <v/>
      </c>
      <c r="L1227" s="233"/>
      <c r="M1227" s="369"/>
      <c r="N1227" s="222"/>
      <c r="O1227" s="222"/>
      <c r="P1227" s="370"/>
      <c r="Q1227" s="369"/>
      <c r="R1227" s="222"/>
      <c r="S1227" s="222"/>
      <c r="T1227" s="370"/>
      <c r="U1227" s="231" t="str">
        <f t="shared" si="165"/>
        <v/>
      </c>
      <c r="V1227" s="233"/>
      <c r="W1227" s="369"/>
      <c r="X1227" s="222"/>
      <c r="Y1227" s="222"/>
      <c r="Z1227" s="370"/>
      <c r="AA1227" s="369"/>
      <c r="AB1227" s="222"/>
      <c r="AC1227" s="222"/>
      <c r="AD1227" s="370"/>
      <c r="AG1227" s="110">
        <f t="shared" si="166"/>
        <v>8</v>
      </c>
      <c r="AH1227" s="110">
        <f t="shared" si="167"/>
        <v>8</v>
      </c>
      <c r="AI1227" s="110">
        <f t="shared" si="168"/>
        <v>0</v>
      </c>
      <c r="AJ1227" s="87">
        <f t="shared" si="169"/>
        <v>0</v>
      </c>
      <c r="AK1227" s="87">
        <f t="shared" si="170"/>
        <v>0</v>
      </c>
      <c r="AL1227" s="110">
        <f t="shared" si="171"/>
        <v>0</v>
      </c>
      <c r="AM1227" s="110">
        <f t="shared" si="172"/>
        <v>0</v>
      </c>
    </row>
    <row r="1228" spans="1:39">
      <c r="A1228" s="12"/>
      <c r="B1228" s="12"/>
      <c r="C1228" s="121" t="s">
        <v>112</v>
      </c>
      <c r="D1228" s="368" t="str">
        <f t="shared" si="163"/>
        <v/>
      </c>
      <c r="E1228" s="368"/>
      <c r="F1228" s="368"/>
      <c r="G1228" s="368"/>
      <c r="H1228" s="368"/>
      <c r="I1228" s="368"/>
      <c r="J1228" s="368"/>
      <c r="K1228" s="231" t="str">
        <f t="shared" si="164"/>
        <v/>
      </c>
      <c r="L1228" s="233"/>
      <c r="M1228" s="369"/>
      <c r="N1228" s="222"/>
      <c r="O1228" s="222"/>
      <c r="P1228" s="370"/>
      <c r="Q1228" s="369"/>
      <c r="R1228" s="222"/>
      <c r="S1228" s="222"/>
      <c r="T1228" s="370"/>
      <c r="U1228" s="231" t="str">
        <f t="shared" si="165"/>
        <v/>
      </c>
      <c r="V1228" s="233"/>
      <c r="W1228" s="369"/>
      <c r="X1228" s="222"/>
      <c r="Y1228" s="222"/>
      <c r="Z1228" s="370"/>
      <c r="AA1228" s="369"/>
      <c r="AB1228" s="222"/>
      <c r="AC1228" s="222"/>
      <c r="AD1228" s="370"/>
      <c r="AG1228" s="110">
        <f t="shared" si="166"/>
        <v>8</v>
      </c>
      <c r="AH1228" s="110">
        <f t="shared" si="167"/>
        <v>8</v>
      </c>
      <c r="AI1228" s="110">
        <f t="shared" si="168"/>
        <v>0</v>
      </c>
      <c r="AJ1228" s="87">
        <f t="shared" si="169"/>
        <v>0</v>
      </c>
      <c r="AK1228" s="87">
        <f t="shared" si="170"/>
        <v>0</v>
      </c>
      <c r="AL1228" s="110">
        <f t="shared" si="171"/>
        <v>0</v>
      </c>
      <c r="AM1228" s="110">
        <f t="shared" si="172"/>
        <v>0</v>
      </c>
    </row>
    <row r="1229" spans="1:39">
      <c r="A1229" s="12"/>
      <c r="B1229" s="12"/>
      <c r="C1229" s="128" t="s">
        <v>113</v>
      </c>
      <c r="D1229" s="368" t="str">
        <f t="shared" si="163"/>
        <v/>
      </c>
      <c r="E1229" s="368"/>
      <c r="F1229" s="368"/>
      <c r="G1229" s="368"/>
      <c r="H1229" s="368"/>
      <c r="I1229" s="368"/>
      <c r="J1229" s="368"/>
      <c r="K1229" s="231" t="str">
        <f t="shared" si="164"/>
        <v/>
      </c>
      <c r="L1229" s="233"/>
      <c r="M1229" s="369"/>
      <c r="N1229" s="222"/>
      <c r="O1229" s="222"/>
      <c r="P1229" s="370"/>
      <c r="Q1229" s="369"/>
      <c r="R1229" s="222"/>
      <c r="S1229" s="222"/>
      <c r="T1229" s="370"/>
      <c r="U1229" s="231" t="str">
        <f t="shared" si="165"/>
        <v/>
      </c>
      <c r="V1229" s="233"/>
      <c r="W1229" s="369"/>
      <c r="X1229" s="222"/>
      <c r="Y1229" s="222"/>
      <c r="Z1229" s="370"/>
      <c r="AA1229" s="369"/>
      <c r="AB1229" s="222"/>
      <c r="AC1229" s="222"/>
      <c r="AD1229" s="370"/>
      <c r="AG1229" s="110">
        <f t="shared" si="166"/>
        <v>8</v>
      </c>
      <c r="AH1229" s="110">
        <f t="shared" si="167"/>
        <v>8</v>
      </c>
      <c r="AI1229" s="110">
        <f t="shared" si="168"/>
        <v>0</v>
      </c>
      <c r="AJ1229" s="87">
        <f t="shared" si="169"/>
        <v>0</v>
      </c>
      <c r="AK1229" s="87">
        <f t="shared" si="170"/>
        <v>0</v>
      </c>
      <c r="AL1229" s="110">
        <f t="shared" si="171"/>
        <v>0</v>
      </c>
      <c r="AM1229" s="110">
        <f t="shared" si="172"/>
        <v>0</v>
      </c>
    </row>
    <row r="1230" spans="1:39">
      <c r="A1230" s="12"/>
      <c r="B1230" s="12"/>
      <c r="C1230" s="128" t="s">
        <v>114</v>
      </c>
      <c r="D1230" s="368" t="str">
        <f t="shared" si="163"/>
        <v/>
      </c>
      <c r="E1230" s="368"/>
      <c r="F1230" s="368"/>
      <c r="G1230" s="368"/>
      <c r="H1230" s="368"/>
      <c r="I1230" s="368"/>
      <c r="J1230" s="368"/>
      <c r="K1230" s="231" t="str">
        <f t="shared" si="164"/>
        <v/>
      </c>
      <c r="L1230" s="233"/>
      <c r="M1230" s="369"/>
      <c r="N1230" s="222"/>
      <c r="O1230" s="222"/>
      <c r="P1230" s="370"/>
      <c r="Q1230" s="369"/>
      <c r="R1230" s="222"/>
      <c r="S1230" s="222"/>
      <c r="T1230" s="370"/>
      <c r="U1230" s="231" t="str">
        <f t="shared" si="165"/>
        <v/>
      </c>
      <c r="V1230" s="233"/>
      <c r="W1230" s="369"/>
      <c r="X1230" s="222"/>
      <c r="Y1230" s="222"/>
      <c r="Z1230" s="370"/>
      <c r="AA1230" s="369"/>
      <c r="AB1230" s="222"/>
      <c r="AC1230" s="222"/>
      <c r="AD1230" s="370"/>
      <c r="AG1230" s="110">
        <f t="shared" si="166"/>
        <v>8</v>
      </c>
      <c r="AH1230" s="110">
        <f t="shared" si="167"/>
        <v>8</v>
      </c>
      <c r="AI1230" s="110">
        <f t="shared" si="168"/>
        <v>0</v>
      </c>
      <c r="AJ1230" s="87">
        <f t="shared" si="169"/>
        <v>0</v>
      </c>
      <c r="AK1230" s="87">
        <f t="shared" si="170"/>
        <v>0</v>
      </c>
      <c r="AL1230" s="110">
        <f t="shared" si="171"/>
        <v>0</v>
      </c>
      <c r="AM1230" s="110">
        <f t="shared" si="172"/>
        <v>0</v>
      </c>
    </row>
    <row r="1231" spans="1:39">
      <c r="A1231" s="12"/>
      <c r="B1231" s="12"/>
      <c r="C1231" s="128" t="s">
        <v>115</v>
      </c>
      <c r="D1231" s="368" t="str">
        <f t="shared" si="163"/>
        <v/>
      </c>
      <c r="E1231" s="368"/>
      <c r="F1231" s="368"/>
      <c r="G1231" s="368"/>
      <c r="H1231" s="368"/>
      <c r="I1231" s="368"/>
      <c r="J1231" s="368"/>
      <c r="K1231" s="231" t="str">
        <f t="shared" si="164"/>
        <v/>
      </c>
      <c r="L1231" s="233"/>
      <c r="M1231" s="369"/>
      <c r="N1231" s="222"/>
      <c r="O1231" s="222"/>
      <c r="P1231" s="370"/>
      <c r="Q1231" s="369"/>
      <c r="R1231" s="222"/>
      <c r="S1231" s="222"/>
      <c r="T1231" s="370"/>
      <c r="U1231" s="231" t="str">
        <f t="shared" si="165"/>
        <v/>
      </c>
      <c r="V1231" s="233"/>
      <c r="W1231" s="369"/>
      <c r="X1231" s="222"/>
      <c r="Y1231" s="222"/>
      <c r="Z1231" s="370"/>
      <c r="AA1231" s="369"/>
      <c r="AB1231" s="222"/>
      <c r="AC1231" s="222"/>
      <c r="AD1231" s="370"/>
      <c r="AG1231" s="110">
        <f t="shared" si="166"/>
        <v>8</v>
      </c>
      <c r="AH1231" s="110">
        <f t="shared" si="167"/>
        <v>8</v>
      </c>
      <c r="AI1231" s="110">
        <f t="shared" si="168"/>
        <v>0</v>
      </c>
      <c r="AJ1231" s="87">
        <f t="shared" si="169"/>
        <v>0</v>
      </c>
      <c r="AK1231" s="87">
        <f t="shared" si="170"/>
        <v>0</v>
      </c>
      <c r="AL1231" s="110">
        <f t="shared" si="171"/>
        <v>0</v>
      </c>
      <c r="AM1231" s="110">
        <f t="shared" si="172"/>
        <v>0</v>
      </c>
    </row>
    <row r="1232" spans="1:39">
      <c r="A1232" s="12"/>
      <c r="B1232" s="12"/>
      <c r="C1232" s="128" t="s">
        <v>116</v>
      </c>
      <c r="D1232" s="368" t="str">
        <f t="shared" si="163"/>
        <v/>
      </c>
      <c r="E1232" s="368"/>
      <c r="F1232" s="368"/>
      <c r="G1232" s="368"/>
      <c r="H1232" s="368"/>
      <c r="I1232" s="368"/>
      <c r="J1232" s="368"/>
      <c r="K1232" s="231" t="str">
        <f t="shared" si="164"/>
        <v/>
      </c>
      <c r="L1232" s="233"/>
      <c r="M1232" s="369"/>
      <c r="N1232" s="222"/>
      <c r="O1232" s="222"/>
      <c r="P1232" s="370"/>
      <c r="Q1232" s="369"/>
      <c r="R1232" s="222"/>
      <c r="S1232" s="222"/>
      <c r="T1232" s="370"/>
      <c r="U1232" s="231" t="str">
        <f t="shared" si="165"/>
        <v/>
      </c>
      <c r="V1232" s="233"/>
      <c r="W1232" s="369"/>
      <c r="X1232" s="222"/>
      <c r="Y1232" s="222"/>
      <c r="Z1232" s="370"/>
      <c r="AA1232" s="369"/>
      <c r="AB1232" s="222"/>
      <c r="AC1232" s="222"/>
      <c r="AD1232" s="370"/>
      <c r="AG1232" s="110">
        <f t="shared" si="166"/>
        <v>8</v>
      </c>
      <c r="AH1232" s="110">
        <f t="shared" si="167"/>
        <v>8</v>
      </c>
      <c r="AI1232" s="110">
        <f t="shared" si="168"/>
        <v>0</v>
      </c>
      <c r="AJ1232" s="87">
        <f t="shared" si="169"/>
        <v>0</v>
      </c>
      <c r="AK1232" s="87">
        <f t="shared" si="170"/>
        <v>0</v>
      </c>
      <c r="AL1232" s="110">
        <f t="shared" si="171"/>
        <v>0</v>
      </c>
      <c r="AM1232" s="110">
        <f t="shared" si="172"/>
        <v>0</v>
      </c>
    </row>
    <row r="1233" spans="1:39">
      <c r="A1233" s="12"/>
      <c r="B1233" s="12"/>
      <c r="C1233" s="128" t="s">
        <v>117</v>
      </c>
      <c r="D1233" s="368" t="str">
        <f t="shared" si="163"/>
        <v/>
      </c>
      <c r="E1233" s="368"/>
      <c r="F1233" s="368"/>
      <c r="G1233" s="368"/>
      <c r="H1233" s="368"/>
      <c r="I1233" s="368"/>
      <c r="J1233" s="368"/>
      <c r="K1233" s="231" t="str">
        <f t="shared" si="164"/>
        <v/>
      </c>
      <c r="L1233" s="233"/>
      <c r="M1233" s="369"/>
      <c r="N1233" s="222"/>
      <c r="O1233" s="222"/>
      <c r="P1233" s="370"/>
      <c r="Q1233" s="369"/>
      <c r="R1233" s="222"/>
      <c r="S1233" s="222"/>
      <c r="T1233" s="370"/>
      <c r="U1233" s="231" t="str">
        <f t="shared" si="165"/>
        <v/>
      </c>
      <c r="V1233" s="233"/>
      <c r="W1233" s="369"/>
      <c r="X1233" s="222"/>
      <c r="Y1233" s="222"/>
      <c r="Z1233" s="370"/>
      <c r="AA1233" s="369"/>
      <c r="AB1233" s="222"/>
      <c r="AC1233" s="222"/>
      <c r="AD1233" s="370"/>
      <c r="AG1233" s="110">
        <f t="shared" si="166"/>
        <v>8</v>
      </c>
      <c r="AH1233" s="110">
        <f t="shared" si="167"/>
        <v>8</v>
      </c>
      <c r="AI1233" s="110">
        <f t="shared" si="168"/>
        <v>0</v>
      </c>
      <c r="AJ1233" s="87">
        <f t="shared" si="169"/>
        <v>0</v>
      </c>
      <c r="AK1233" s="87">
        <f t="shared" si="170"/>
        <v>0</v>
      </c>
      <c r="AL1233" s="110">
        <f t="shared" si="171"/>
        <v>0</v>
      </c>
      <c r="AM1233" s="110">
        <f t="shared" si="172"/>
        <v>0</v>
      </c>
    </row>
    <row r="1234" spans="1:39">
      <c r="A1234" s="12"/>
      <c r="B1234" s="12"/>
      <c r="C1234" s="128" t="s">
        <v>118</v>
      </c>
      <c r="D1234" s="368" t="str">
        <f t="shared" si="163"/>
        <v/>
      </c>
      <c r="E1234" s="368"/>
      <c r="F1234" s="368"/>
      <c r="G1234" s="368"/>
      <c r="H1234" s="368"/>
      <c r="I1234" s="368"/>
      <c r="J1234" s="368"/>
      <c r="K1234" s="231" t="str">
        <f t="shared" si="164"/>
        <v/>
      </c>
      <c r="L1234" s="233"/>
      <c r="M1234" s="369"/>
      <c r="N1234" s="222"/>
      <c r="O1234" s="222"/>
      <c r="P1234" s="370"/>
      <c r="Q1234" s="369"/>
      <c r="R1234" s="222"/>
      <c r="S1234" s="222"/>
      <c r="T1234" s="370"/>
      <c r="U1234" s="231" t="str">
        <f t="shared" si="165"/>
        <v/>
      </c>
      <c r="V1234" s="233"/>
      <c r="W1234" s="369"/>
      <c r="X1234" s="222"/>
      <c r="Y1234" s="222"/>
      <c r="Z1234" s="370"/>
      <c r="AA1234" s="369"/>
      <c r="AB1234" s="222"/>
      <c r="AC1234" s="222"/>
      <c r="AD1234" s="370"/>
      <c r="AG1234" s="110">
        <f t="shared" si="166"/>
        <v>8</v>
      </c>
      <c r="AH1234" s="110">
        <f t="shared" si="167"/>
        <v>8</v>
      </c>
      <c r="AI1234" s="110">
        <f t="shared" si="168"/>
        <v>0</v>
      </c>
      <c r="AJ1234" s="87">
        <f t="shared" si="169"/>
        <v>0</v>
      </c>
      <c r="AK1234" s="87">
        <f t="shared" si="170"/>
        <v>0</v>
      </c>
      <c r="AL1234" s="110">
        <f t="shared" si="171"/>
        <v>0</v>
      </c>
      <c r="AM1234" s="110">
        <f t="shared" si="172"/>
        <v>0</v>
      </c>
    </row>
    <row r="1235" spans="1:39">
      <c r="A1235" s="12"/>
      <c r="B1235" s="12"/>
      <c r="C1235" s="128" t="s">
        <v>119</v>
      </c>
      <c r="D1235" s="368" t="str">
        <f t="shared" si="163"/>
        <v/>
      </c>
      <c r="E1235" s="368"/>
      <c r="F1235" s="368"/>
      <c r="G1235" s="368"/>
      <c r="H1235" s="368"/>
      <c r="I1235" s="368"/>
      <c r="J1235" s="368"/>
      <c r="K1235" s="231" t="str">
        <f t="shared" si="164"/>
        <v/>
      </c>
      <c r="L1235" s="233"/>
      <c r="M1235" s="369"/>
      <c r="N1235" s="222"/>
      <c r="O1235" s="222"/>
      <c r="P1235" s="370"/>
      <c r="Q1235" s="369"/>
      <c r="R1235" s="222"/>
      <c r="S1235" s="222"/>
      <c r="T1235" s="370"/>
      <c r="U1235" s="231" t="str">
        <f t="shared" si="165"/>
        <v/>
      </c>
      <c r="V1235" s="233"/>
      <c r="W1235" s="369"/>
      <c r="X1235" s="222"/>
      <c r="Y1235" s="222"/>
      <c r="Z1235" s="370"/>
      <c r="AA1235" s="369"/>
      <c r="AB1235" s="222"/>
      <c r="AC1235" s="222"/>
      <c r="AD1235" s="370"/>
      <c r="AG1235" s="110">
        <f t="shared" si="166"/>
        <v>8</v>
      </c>
      <c r="AH1235" s="110">
        <f t="shared" si="167"/>
        <v>8</v>
      </c>
      <c r="AI1235" s="110">
        <f t="shared" si="168"/>
        <v>0</v>
      </c>
      <c r="AJ1235" s="87">
        <f t="shared" si="169"/>
        <v>0</v>
      </c>
      <c r="AK1235" s="87">
        <f t="shared" si="170"/>
        <v>0</v>
      </c>
      <c r="AL1235" s="110">
        <f t="shared" si="171"/>
        <v>0</v>
      </c>
      <c r="AM1235" s="110">
        <f t="shared" si="172"/>
        <v>0</v>
      </c>
    </row>
    <row r="1236" spans="1:39">
      <c r="A1236" s="12"/>
      <c r="B1236" s="12"/>
      <c r="C1236" s="128" t="s">
        <v>120</v>
      </c>
      <c r="D1236" s="368" t="str">
        <f t="shared" si="163"/>
        <v/>
      </c>
      <c r="E1236" s="368"/>
      <c r="F1236" s="368"/>
      <c r="G1236" s="368"/>
      <c r="H1236" s="368"/>
      <c r="I1236" s="368"/>
      <c r="J1236" s="368"/>
      <c r="K1236" s="231" t="str">
        <f t="shared" si="164"/>
        <v/>
      </c>
      <c r="L1236" s="233"/>
      <c r="M1236" s="369"/>
      <c r="N1236" s="222"/>
      <c r="O1236" s="222"/>
      <c r="P1236" s="370"/>
      <c r="Q1236" s="369"/>
      <c r="R1236" s="222"/>
      <c r="S1236" s="222"/>
      <c r="T1236" s="370"/>
      <c r="U1236" s="231" t="str">
        <f t="shared" si="165"/>
        <v/>
      </c>
      <c r="V1236" s="233"/>
      <c r="W1236" s="369"/>
      <c r="X1236" s="222"/>
      <c r="Y1236" s="222"/>
      <c r="Z1236" s="370"/>
      <c r="AA1236" s="369"/>
      <c r="AB1236" s="222"/>
      <c r="AC1236" s="222"/>
      <c r="AD1236" s="370"/>
      <c r="AG1236" s="110">
        <f t="shared" si="166"/>
        <v>8</v>
      </c>
      <c r="AH1236" s="110">
        <f t="shared" si="167"/>
        <v>8</v>
      </c>
      <c r="AI1236" s="110">
        <f t="shared" si="168"/>
        <v>0</v>
      </c>
      <c r="AJ1236" s="87">
        <f t="shared" si="169"/>
        <v>0</v>
      </c>
      <c r="AK1236" s="87">
        <f t="shared" si="170"/>
        <v>0</v>
      </c>
      <c r="AL1236" s="110">
        <f t="shared" si="171"/>
        <v>0</v>
      </c>
      <c r="AM1236" s="110">
        <f t="shared" si="172"/>
        <v>0</v>
      </c>
    </row>
    <row r="1237" spans="1:39">
      <c r="A1237" s="12"/>
      <c r="B1237" s="12"/>
      <c r="C1237" s="128" t="s">
        <v>121</v>
      </c>
      <c r="D1237" s="368" t="str">
        <f t="shared" si="163"/>
        <v/>
      </c>
      <c r="E1237" s="368"/>
      <c r="F1237" s="368"/>
      <c r="G1237" s="368"/>
      <c r="H1237" s="368"/>
      <c r="I1237" s="368"/>
      <c r="J1237" s="368"/>
      <c r="K1237" s="231" t="str">
        <f t="shared" si="164"/>
        <v/>
      </c>
      <c r="L1237" s="233"/>
      <c r="M1237" s="369"/>
      <c r="N1237" s="222"/>
      <c r="O1237" s="222"/>
      <c r="P1237" s="370"/>
      <c r="Q1237" s="369"/>
      <c r="R1237" s="222"/>
      <c r="S1237" s="222"/>
      <c r="T1237" s="370"/>
      <c r="U1237" s="231" t="str">
        <f t="shared" si="165"/>
        <v/>
      </c>
      <c r="V1237" s="233"/>
      <c r="W1237" s="369"/>
      <c r="X1237" s="222"/>
      <c r="Y1237" s="222"/>
      <c r="Z1237" s="370"/>
      <c r="AA1237" s="369"/>
      <c r="AB1237" s="222"/>
      <c r="AC1237" s="222"/>
      <c r="AD1237" s="370"/>
      <c r="AG1237" s="110">
        <f t="shared" si="166"/>
        <v>8</v>
      </c>
      <c r="AH1237" s="110">
        <f t="shared" si="167"/>
        <v>8</v>
      </c>
      <c r="AI1237" s="110">
        <f t="shared" si="168"/>
        <v>0</v>
      </c>
      <c r="AJ1237" s="87">
        <f t="shared" si="169"/>
        <v>0</v>
      </c>
      <c r="AK1237" s="87">
        <f t="shared" si="170"/>
        <v>0</v>
      </c>
      <c r="AL1237" s="110">
        <f t="shared" si="171"/>
        <v>0</v>
      </c>
      <c r="AM1237" s="110">
        <f t="shared" si="172"/>
        <v>0</v>
      </c>
    </row>
    <row r="1238" spans="1:39">
      <c r="A1238" s="12"/>
      <c r="B1238" s="12"/>
      <c r="C1238" s="128" t="s">
        <v>122</v>
      </c>
      <c r="D1238" s="368" t="str">
        <f t="shared" si="163"/>
        <v/>
      </c>
      <c r="E1238" s="368"/>
      <c r="F1238" s="368"/>
      <c r="G1238" s="368"/>
      <c r="H1238" s="368"/>
      <c r="I1238" s="368"/>
      <c r="J1238" s="368"/>
      <c r="K1238" s="231" t="str">
        <f t="shared" si="164"/>
        <v/>
      </c>
      <c r="L1238" s="233"/>
      <c r="M1238" s="369"/>
      <c r="N1238" s="222"/>
      <c r="O1238" s="222"/>
      <c r="P1238" s="370"/>
      <c r="Q1238" s="369"/>
      <c r="R1238" s="222"/>
      <c r="S1238" s="222"/>
      <c r="T1238" s="370"/>
      <c r="U1238" s="231" t="str">
        <f t="shared" si="165"/>
        <v/>
      </c>
      <c r="V1238" s="233"/>
      <c r="W1238" s="369"/>
      <c r="X1238" s="222"/>
      <c r="Y1238" s="222"/>
      <c r="Z1238" s="370"/>
      <c r="AA1238" s="369"/>
      <c r="AB1238" s="222"/>
      <c r="AC1238" s="222"/>
      <c r="AD1238" s="370"/>
      <c r="AG1238" s="110">
        <f t="shared" si="166"/>
        <v>8</v>
      </c>
      <c r="AH1238" s="110">
        <f t="shared" si="167"/>
        <v>8</v>
      </c>
      <c r="AI1238" s="110">
        <f t="shared" si="168"/>
        <v>0</v>
      </c>
      <c r="AJ1238" s="87">
        <f t="shared" si="169"/>
        <v>0</v>
      </c>
      <c r="AK1238" s="87">
        <f t="shared" si="170"/>
        <v>0</v>
      </c>
      <c r="AL1238" s="110">
        <f t="shared" si="171"/>
        <v>0</v>
      </c>
      <c r="AM1238" s="110">
        <f t="shared" si="172"/>
        <v>0</v>
      </c>
    </row>
    <row r="1239" spans="1:39">
      <c r="A1239" s="12"/>
      <c r="B1239" s="12"/>
      <c r="C1239" s="128" t="s">
        <v>123</v>
      </c>
      <c r="D1239" s="368" t="str">
        <f t="shared" si="163"/>
        <v/>
      </c>
      <c r="E1239" s="368"/>
      <c r="F1239" s="368"/>
      <c r="G1239" s="368"/>
      <c r="H1239" s="368"/>
      <c r="I1239" s="368"/>
      <c r="J1239" s="368"/>
      <c r="K1239" s="231" t="str">
        <f t="shared" si="164"/>
        <v/>
      </c>
      <c r="L1239" s="233"/>
      <c r="M1239" s="369"/>
      <c r="N1239" s="222"/>
      <c r="O1239" s="222"/>
      <c r="P1239" s="370"/>
      <c r="Q1239" s="369"/>
      <c r="R1239" s="222"/>
      <c r="S1239" s="222"/>
      <c r="T1239" s="370"/>
      <c r="U1239" s="231" t="str">
        <f t="shared" si="165"/>
        <v/>
      </c>
      <c r="V1239" s="233"/>
      <c r="W1239" s="369"/>
      <c r="X1239" s="222"/>
      <c r="Y1239" s="222"/>
      <c r="Z1239" s="370"/>
      <c r="AA1239" s="369"/>
      <c r="AB1239" s="222"/>
      <c r="AC1239" s="222"/>
      <c r="AD1239" s="370"/>
      <c r="AG1239" s="110">
        <f t="shared" si="166"/>
        <v>8</v>
      </c>
      <c r="AH1239" s="110">
        <f t="shared" si="167"/>
        <v>8</v>
      </c>
      <c r="AI1239" s="110">
        <f t="shared" si="168"/>
        <v>0</v>
      </c>
      <c r="AJ1239" s="87">
        <f t="shared" si="169"/>
        <v>0</v>
      </c>
      <c r="AK1239" s="87">
        <f t="shared" si="170"/>
        <v>0</v>
      </c>
      <c r="AL1239" s="110">
        <f t="shared" si="171"/>
        <v>0</v>
      </c>
      <c r="AM1239" s="110">
        <f t="shared" si="172"/>
        <v>0</v>
      </c>
    </row>
    <row r="1240" spans="1:39">
      <c r="A1240" s="12"/>
      <c r="B1240" s="12"/>
      <c r="C1240" s="128" t="s">
        <v>124</v>
      </c>
      <c r="D1240" s="368" t="str">
        <f t="shared" si="163"/>
        <v/>
      </c>
      <c r="E1240" s="368"/>
      <c r="F1240" s="368"/>
      <c r="G1240" s="368"/>
      <c r="H1240" s="368"/>
      <c r="I1240" s="368"/>
      <c r="J1240" s="368"/>
      <c r="K1240" s="231" t="str">
        <f t="shared" si="164"/>
        <v/>
      </c>
      <c r="L1240" s="233"/>
      <c r="M1240" s="369"/>
      <c r="N1240" s="222"/>
      <c r="O1240" s="222"/>
      <c r="P1240" s="370"/>
      <c r="Q1240" s="369"/>
      <c r="R1240" s="222"/>
      <c r="S1240" s="222"/>
      <c r="T1240" s="370"/>
      <c r="U1240" s="231" t="str">
        <f t="shared" si="165"/>
        <v/>
      </c>
      <c r="V1240" s="233"/>
      <c r="W1240" s="369"/>
      <c r="X1240" s="222"/>
      <c r="Y1240" s="222"/>
      <c r="Z1240" s="370"/>
      <c r="AA1240" s="369"/>
      <c r="AB1240" s="222"/>
      <c r="AC1240" s="222"/>
      <c r="AD1240" s="370"/>
      <c r="AG1240" s="110">
        <f t="shared" si="166"/>
        <v>8</v>
      </c>
      <c r="AH1240" s="110">
        <f t="shared" si="167"/>
        <v>8</v>
      </c>
      <c r="AI1240" s="110">
        <f t="shared" si="168"/>
        <v>0</v>
      </c>
      <c r="AJ1240" s="87">
        <f t="shared" si="169"/>
        <v>0</v>
      </c>
      <c r="AK1240" s="87">
        <f t="shared" si="170"/>
        <v>0</v>
      </c>
      <c r="AL1240" s="110">
        <f t="shared" si="171"/>
        <v>0</v>
      </c>
      <c r="AM1240" s="110">
        <f t="shared" si="172"/>
        <v>0</v>
      </c>
    </row>
    <row r="1241" spans="1:39">
      <c r="A1241" s="12"/>
      <c r="B1241" s="12"/>
      <c r="C1241" s="128" t="s">
        <v>125</v>
      </c>
      <c r="D1241" s="368" t="str">
        <f t="shared" ref="D1241:D1295" si="173">IF(D98="", "", D98)</f>
        <v/>
      </c>
      <c r="E1241" s="368"/>
      <c r="F1241" s="368"/>
      <c r="G1241" s="368"/>
      <c r="H1241" s="368"/>
      <c r="I1241" s="368"/>
      <c r="J1241" s="368"/>
      <c r="K1241" s="231" t="str">
        <f t="shared" ref="K1241:K1295" si="174">IF(OR(U250=2, U250=9), "X", "")</f>
        <v/>
      </c>
      <c r="L1241" s="233"/>
      <c r="M1241" s="369"/>
      <c r="N1241" s="222"/>
      <c r="O1241" s="222"/>
      <c r="P1241" s="370"/>
      <c r="Q1241" s="369"/>
      <c r="R1241" s="222"/>
      <c r="S1241" s="222"/>
      <c r="T1241" s="370"/>
      <c r="U1241" s="231" t="str">
        <f t="shared" ref="U1241:U1295" si="175">IF(OR(Z250=2, Z250=9), "X", "")</f>
        <v/>
      </c>
      <c r="V1241" s="233"/>
      <c r="W1241" s="369"/>
      <c r="X1241" s="222"/>
      <c r="Y1241" s="222"/>
      <c r="Z1241" s="370"/>
      <c r="AA1241" s="369"/>
      <c r="AB1241" s="222"/>
      <c r="AC1241" s="222"/>
      <c r="AD1241" s="370"/>
      <c r="AG1241" s="110">
        <f t="shared" ref="AG1241:AG1295" si="176">COUNTBLANK(M1241:T1241)</f>
        <v>8</v>
      </c>
      <c r="AH1241" s="110">
        <f t="shared" ref="AH1241:AH1295" si="177">COUNTBLANK(W1241:AD1241)</f>
        <v>8</v>
      </c>
      <c r="AI1241" s="110">
        <f t="shared" ref="AI1241:AI1295" si="178">IF(
OR(
AND(K1241="X", AG1241&lt;$AG$1174),
AND(U1241="X", AH1241&lt;$AG$1174)
), 1, 0
)</f>
        <v>0</v>
      </c>
      <c r="AJ1241" s="87">
        <f t="shared" ref="AJ1241:AJ1295" si="179">IF(
OR(
AND(OR(M1241=2, M1241=9), Q1241&lt;&gt;"")
), 1, 0
)</f>
        <v>0</v>
      </c>
      <c r="AK1241" s="87">
        <f t="shared" ref="AK1241:AK1295" si="180">IF(
OR(
AND(OR(W1241=2, W1241=9), AA1241&lt;&gt;"")
), 1, 0
)</f>
        <v>0</v>
      </c>
      <c r="AL1241" s="110">
        <f t="shared" ref="AL1241:AL1295" si="181">IF(
OR(
AND(D1241="", OR(M1241&lt;&gt;"", W1241&lt;&gt;"")),
AND(D1241&lt;&gt;"", OR(AND(K1241="", M1241=""), AND(U1241="", W1241="")))
), 1, 0
)</f>
        <v>0</v>
      </c>
      <c r="AM1241" s="110">
        <f t="shared" ref="AM1241:AM1295" si="182">IF(
OR(
AND(M1241=1, Q1241=""),
AND(W1241=1, AA1241="")
), 1, 0
)</f>
        <v>0</v>
      </c>
    </row>
    <row r="1242" spans="1:39">
      <c r="A1242" s="12"/>
      <c r="B1242" s="12"/>
      <c r="C1242" s="128" t="s">
        <v>126</v>
      </c>
      <c r="D1242" s="368" t="str">
        <f t="shared" si="173"/>
        <v/>
      </c>
      <c r="E1242" s="368"/>
      <c r="F1242" s="368"/>
      <c r="G1242" s="368"/>
      <c r="H1242" s="368"/>
      <c r="I1242" s="368"/>
      <c r="J1242" s="368"/>
      <c r="K1242" s="231" t="str">
        <f t="shared" si="174"/>
        <v/>
      </c>
      <c r="L1242" s="233"/>
      <c r="M1242" s="369"/>
      <c r="N1242" s="222"/>
      <c r="O1242" s="222"/>
      <c r="P1242" s="370"/>
      <c r="Q1242" s="369"/>
      <c r="R1242" s="222"/>
      <c r="S1242" s="222"/>
      <c r="T1242" s="370"/>
      <c r="U1242" s="231" t="str">
        <f t="shared" si="175"/>
        <v/>
      </c>
      <c r="V1242" s="233"/>
      <c r="W1242" s="369"/>
      <c r="X1242" s="222"/>
      <c r="Y1242" s="222"/>
      <c r="Z1242" s="370"/>
      <c r="AA1242" s="369"/>
      <c r="AB1242" s="222"/>
      <c r="AC1242" s="222"/>
      <c r="AD1242" s="370"/>
      <c r="AG1242" s="110">
        <f t="shared" si="176"/>
        <v>8</v>
      </c>
      <c r="AH1242" s="110">
        <f t="shared" si="177"/>
        <v>8</v>
      </c>
      <c r="AI1242" s="110">
        <f t="shared" si="178"/>
        <v>0</v>
      </c>
      <c r="AJ1242" s="87">
        <f t="shared" si="179"/>
        <v>0</v>
      </c>
      <c r="AK1242" s="87">
        <f t="shared" si="180"/>
        <v>0</v>
      </c>
      <c r="AL1242" s="110">
        <f t="shared" si="181"/>
        <v>0</v>
      </c>
      <c r="AM1242" s="110">
        <f t="shared" si="182"/>
        <v>0</v>
      </c>
    </row>
    <row r="1243" spans="1:39">
      <c r="A1243" s="12"/>
      <c r="B1243" s="12"/>
      <c r="C1243" s="128" t="s">
        <v>127</v>
      </c>
      <c r="D1243" s="368" t="str">
        <f t="shared" si="173"/>
        <v/>
      </c>
      <c r="E1243" s="368"/>
      <c r="F1243" s="368"/>
      <c r="G1243" s="368"/>
      <c r="H1243" s="368"/>
      <c r="I1243" s="368"/>
      <c r="J1243" s="368"/>
      <c r="K1243" s="231" t="str">
        <f t="shared" si="174"/>
        <v/>
      </c>
      <c r="L1243" s="233"/>
      <c r="M1243" s="369"/>
      <c r="N1243" s="222"/>
      <c r="O1243" s="222"/>
      <c r="P1243" s="370"/>
      <c r="Q1243" s="369"/>
      <c r="R1243" s="222"/>
      <c r="S1243" s="222"/>
      <c r="T1243" s="370"/>
      <c r="U1243" s="231" t="str">
        <f t="shared" si="175"/>
        <v/>
      </c>
      <c r="V1243" s="233"/>
      <c r="W1243" s="369"/>
      <c r="X1243" s="222"/>
      <c r="Y1243" s="222"/>
      <c r="Z1243" s="370"/>
      <c r="AA1243" s="369"/>
      <c r="AB1243" s="222"/>
      <c r="AC1243" s="222"/>
      <c r="AD1243" s="370"/>
      <c r="AG1243" s="110">
        <f t="shared" si="176"/>
        <v>8</v>
      </c>
      <c r="AH1243" s="110">
        <f t="shared" si="177"/>
        <v>8</v>
      </c>
      <c r="AI1243" s="110">
        <f t="shared" si="178"/>
        <v>0</v>
      </c>
      <c r="AJ1243" s="87">
        <f t="shared" si="179"/>
        <v>0</v>
      </c>
      <c r="AK1243" s="87">
        <f t="shared" si="180"/>
        <v>0</v>
      </c>
      <c r="AL1243" s="110">
        <f t="shared" si="181"/>
        <v>0</v>
      </c>
      <c r="AM1243" s="110">
        <f t="shared" si="182"/>
        <v>0</v>
      </c>
    </row>
    <row r="1244" spans="1:39">
      <c r="A1244" s="12"/>
      <c r="B1244" s="12"/>
      <c r="C1244" s="128" t="s">
        <v>128</v>
      </c>
      <c r="D1244" s="368" t="str">
        <f t="shared" si="173"/>
        <v/>
      </c>
      <c r="E1244" s="368"/>
      <c r="F1244" s="368"/>
      <c r="G1244" s="368"/>
      <c r="H1244" s="368"/>
      <c r="I1244" s="368"/>
      <c r="J1244" s="368"/>
      <c r="K1244" s="231" t="str">
        <f t="shared" si="174"/>
        <v/>
      </c>
      <c r="L1244" s="233"/>
      <c r="M1244" s="369"/>
      <c r="N1244" s="222"/>
      <c r="O1244" s="222"/>
      <c r="P1244" s="370"/>
      <c r="Q1244" s="369"/>
      <c r="R1244" s="222"/>
      <c r="S1244" s="222"/>
      <c r="T1244" s="370"/>
      <c r="U1244" s="231" t="str">
        <f t="shared" si="175"/>
        <v/>
      </c>
      <c r="V1244" s="233"/>
      <c r="W1244" s="369"/>
      <c r="X1244" s="222"/>
      <c r="Y1244" s="222"/>
      <c r="Z1244" s="370"/>
      <c r="AA1244" s="369"/>
      <c r="AB1244" s="222"/>
      <c r="AC1244" s="222"/>
      <c r="AD1244" s="370"/>
      <c r="AG1244" s="110">
        <f t="shared" si="176"/>
        <v>8</v>
      </c>
      <c r="AH1244" s="110">
        <f t="shared" si="177"/>
        <v>8</v>
      </c>
      <c r="AI1244" s="110">
        <f t="shared" si="178"/>
        <v>0</v>
      </c>
      <c r="AJ1244" s="87">
        <f t="shared" si="179"/>
        <v>0</v>
      </c>
      <c r="AK1244" s="87">
        <f t="shared" si="180"/>
        <v>0</v>
      </c>
      <c r="AL1244" s="110">
        <f t="shared" si="181"/>
        <v>0</v>
      </c>
      <c r="AM1244" s="110">
        <f t="shared" si="182"/>
        <v>0</v>
      </c>
    </row>
    <row r="1245" spans="1:39">
      <c r="A1245" s="12"/>
      <c r="B1245" s="12"/>
      <c r="C1245" s="128" t="s">
        <v>129</v>
      </c>
      <c r="D1245" s="368" t="str">
        <f t="shared" si="173"/>
        <v/>
      </c>
      <c r="E1245" s="368"/>
      <c r="F1245" s="368"/>
      <c r="G1245" s="368"/>
      <c r="H1245" s="368"/>
      <c r="I1245" s="368"/>
      <c r="J1245" s="368"/>
      <c r="K1245" s="231" t="str">
        <f t="shared" si="174"/>
        <v/>
      </c>
      <c r="L1245" s="233"/>
      <c r="M1245" s="369"/>
      <c r="N1245" s="222"/>
      <c r="O1245" s="222"/>
      <c r="P1245" s="370"/>
      <c r="Q1245" s="369"/>
      <c r="R1245" s="222"/>
      <c r="S1245" s="222"/>
      <c r="T1245" s="370"/>
      <c r="U1245" s="231" t="str">
        <f t="shared" si="175"/>
        <v/>
      </c>
      <c r="V1245" s="233"/>
      <c r="W1245" s="369"/>
      <c r="X1245" s="222"/>
      <c r="Y1245" s="222"/>
      <c r="Z1245" s="370"/>
      <c r="AA1245" s="369"/>
      <c r="AB1245" s="222"/>
      <c r="AC1245" s="222"/>
      <c r="AD1245" s="370"/>
      <c r="AG1245" s="110">
        <f t="shared" si="176"/>
        <v>8</v>
      </c>
      <c r="AH1245" s="110">
        <f t="shared" si="177"/>
        <v>8</v>
      </c>
      <c r="AI1245" s="110">
        <f t="shared" si="178"/>
        <v>0</v>
      </c>
      <c r="AJ1245" s="87">
        <f t="shared" si="179"/>
        <v>0</v>
      </c>
      <c r="AK1245" s="87">
        <f t="shared" si="180"/>
        <v>0</v>
      </c>
      <c r="AL1245" s="110">
        <f t="shared" si="181"/>
        <v>0</v>
      </c>
      <c r="AM1245" s="110">
        <f t="shared" si="182"/>
        <v>0</v>
      </c>
    </row>
    <row r="1246" spans="1:39">
      <c r="A1246" s="12"/>
      <c r="B1246" s="12"/>
      <c r="C1246" s="128" t="s">
        <v>130</v>
      </c>
      <c r="D1246" s="368" t="str">
        <f t="shared" si="173"/>
        <v/>
      </c>
      <c r="E1246" s="368"/>
      <c r="F1246" s="368"/>
      <c r="G1246" s="368"/>
      <c r="H1246" s="368"/>
      <c r="I1246" s="368"/>
      <c r="J1246" s="368"/>
      <c r="K1246" s="231" t="str">
        <f t="shared" si="174"/>
        <v/>
      </c>
      <c r="L1246" s="233"/>
      <c r="M1246" s="369"/>
      <c r="N1246" s="222"/>
      <c r="O1246" s="222"/>
      <c r="P1246" s="370"/>
      <c r="Q1246" s="369"/>
      <c r="R1246" s="222"/>
      <c r="S1246" s="222"/>
      <c r="T1246" s="370"/>
      <c r="U1246" s="231" t="str">
        <f t="shared" si="175"/>
        <v/>
      </c>
      <c r="V1246" s="233"/>
      <c r="W1246" s="369"/>
      <c r="X1246" s="222"/>
      <c r="Y1246" s="222"/>
      <c r="Z1246" s="370"/>
      <c r="AA1246" s="369"/>
      <c r="AB1246" s="222"/>
      <c r="AC1246" s="222"/>
      <c r="AD1246" s="370"/>
      <c r="AG1246" s="110">
        <f t="shared" si="176"/>
        <v>8</v>
      </c>
      <c r="AH1246" s="110">
        <f t="shared" si="177"/>
        <v>8</v>
      </c>
      <c r="AI1246" s="110">
        <f t="shared" si="178"/>
        <v>0</v>
      </c>
      <c r="AJ1246" s="87">
        <f t="shared" si="179"/>
        <v>0</v>
      </c>
      <c r="AK1246" s="87">
        <f t="shared" si="180"/>
        <v>0</v>
      </c>
      <c r="AL1246" s="110">
        <f t="shared" si="181"/>
        <v>0</v>
      </c>
      <c r="AM1246" s="110">
        <f t="shared" si="182"/>
        <v>0</v>
      </c>
    </row>
    <row r="1247" spans="1:39">
      <c r="A1247" s="12"/>
      <c r="B1247" s="12"/>
      <c r="C1247" s="128" t="s">
        <v>131</v>
      </c>
      <c r="D1247" s="368" t="str">
        <f t="shared" si="173"/>
        <v/>
      </c>
      <c r="E1247" s="368"/>
      <c r="F1247" s="368"/>
      <c r="G1247" s="368"/>
      <c r="H1247" s="368"/>
      <c r="I1247" s="368"/>
      <c r="J1247" s="368"/>
      <c r="K1247" s="231" t="str">
        <f t="shared" si="174"/>
        <v/>
      </c>
      <c r="L1247" s="233"/>
      <c r="M1247" s="369"/>
      <c r="N1247" s="222"/>
      <c r="O1247" s="222"/>
      <c r="P1247" s="370"/>
      <c r="Q1247" s="369"/>
      <c r="R1247" s="222"/>
      <c r="S1247" s="222"/>
      <c r="T1247" s="370"/>
      <c r="U1247" s="231" t="str">
        <f t="shared" si="175"/>
        <v/>
      </c>
      <c r="V1247" s="233"/>
      <c r="W1247" s="369"/>
      <c r="X1247" s="222"/>
      <c r="Y1247" s="222"/>
      <c r="Z1247" s="370"/>
      <c r="AA1247" s="369"/>
      <c r="AB1247" s="222"/>
      <c r="AC1247" s="222"/>
      <c r="AD1247" s="370"/>
      <c r="AG1247" s="110">
        <f t="shared" si="176"/>
        <v>8</v>
      </c>
      <c r="AH1247" s="110">
        <f t="shared" si="177"/>
        <v>8</v>
      </c>
      <c r="AI1247" s="110">
        <f t="shared" si="178"/>
        <v>0</v>
      </c>
      <c r="AJ1247" s="87">
        <f t="shared" si="179"/>
        <v>0</v>
      </c>
      <c r="AK1247" s="87">
        <f t="shared" si="180"/>
        <v>0</v>
      </c>
      <c r="AL1247" s="110">
        <f t="shared" si="181"/>
        <v>0</v>
      </c>
      <c r="AM1247" s="110">
        <f t="shared" si="182"/>
        <v>0</v>
      </c>
    </row>
    <row r="1248" spans="1:39">
      <c r="A1248" s="12"/>
      <c r="B1248" s="12"/>
      <c r="C1248" s="128" t="s">
        <v>132</v>
      </c>
      <c r="D1248" s="368" t="str">
        <f t="shared" si="173"/>
        <v/>
      </c>
      <c r="E1248" s="368"/>
      <c r="F1248" s="368"/>
      <c r="G1248" s="368"/>
      <c r="H1248" s="368"/>
      <c r="I1248" s="368"/>
      <c r="J1248" s="368"/>
      <c r="K1248" s="231" t="str">
        <f t="shared" si="174"/>
        <v/>
      </c>
      <c r="L1248" s="233"/>
      <c r="M1248" s="369"/>
      <c r="N1248" s="222"/>
      <c r="O1248" s="222"/>
      <c r="P1248" s="370"/>
      <c r="Q1248" s="369"/>
      <c r="R1248" s="222"/>
      <c r="S1248" s="222"/>
      <c r="T1248" s="370"/>
      <c r="U1248" s="231" t="str">
        <f t="shared" si="175"/>
        <v/>
      </c>
      <c r="V1248" s="233"/>
      <c r="W1248" s="369"/>
      <c r="X1248" s="222"/>
      <c r="Y1248" s="222"/>
      <c r="Z1248" s="370"/>
      <c r="AA1248" s="369"/>
      <c r="AB1248" s="222"/>
      <c r="AC1248" s="222"/>
      <c r="AD1248" s="370"/>
      <c r="AG1248" s="110">
        <f t="shared" si="176"/>
        <v>8</v>
      </c>
      <c r="AH1248" s="110">
        <f t="shared" si="177"/>
        <v>8</v>
      </c>
      <c r="AI1248" s="110">
        <f t="shared" si="178"/>
        <v>0</v>
      </c>
      <c r="AJ1248" s="87">
        <f t="shared" si="179"/>
        <v>0</v>
      </c>
      <c r="AK1248" s="87">
        <f t="shared" si="180"/>
        <v>0</v>
      </c>
      <c r="AL1248" s="110">
        <f t="shared" si="181"/>
        <v>0</v>
      </c>
      <c r="AM1248" s="110">
        <f t="shared" si="182"/>
        <v>0</v>
      </c>
    </row>
    <row r="1249" spans="1:39">
      <c r="A1249" s="12"/>
      <c r="B1249" s="12"/>
      <c r="C1249" s="128" t="s">
        <v>133</v>
      </c>
      <c r="D1249" s="368" t="str">
        <f t="shared" si="173"/>
        <v/>
      </c>
      <c r="E1249" s="368"/>
      <c r="F1249" s="368"/>
      <c r="G1249" s="368"/>
      <c r="H1249" s="368"/>
      <c r="I1249" s="368"/>
      <c r="J1249" s="368"/>
      <c r="K1249" s="231" t="str">
        <f t="shared" si="174"/>
        <v/>
      </c>
      <c r="L1249" s="233"/>
      <c r="M1249" s="369"/>
      <c r="N1249" s="222"/>
      <c r="O1249" s="222"/>
      <c r="P1249" s="370"/>
      <c r="Q1249" s="369"/>
      <c r="R1249" s="222"/>
      <c r="S1249" s="222"/>
      <c r="T1249" s="370"/>
      <c r="U1249" s="231" t="str">
        <f t="shared" si="175"/>
        <v/>
      </c>
      <c r="V1249" s="233"/>
      <c r="W1249" s="369"/>
      <c r="X1249" s="222"/>
      <c r="Y1249" s="222"/>
      <c r="Z1249" s="370"/>
      <c r="AA1249" s="369"/>
      <c r="AB1249" s="222"/>
      <c r="AC1249" s="222"/>
      <c r="AD1249" s="370"/>
      <c r="AG1249" s="110">
        <f t="shared" si="176"/>
        <v>8</v>
      </c>
      <c r="AH1249" s="110">
        <f t="shared" si="177"/>
        <v>8</v>
      </c>
      <c r="AI1249" s="110">
        <f t="shared" si="178"/>
        <v>0</v>
      </c>
      <c r="AJ1249" s="87">
        <f t="shared" si="179"/>
        <v>0</v>
      </c>
      <c r="AK1249" s="87">
        <f t="shared" si="180"/>
        <v>0</v>
      </c>
      <c r="AL1249" s="110">
        <f t="shared" si="181"/>
        <v>0</v>
      </c>
      <c r="AM1249" s="110">
        <f t="shared" si="182"/>
        <v>0</v>
      </c>
    </row>
    <row r="1250" spans="1:39">
      <c r="A1250" s="12"/>
      <c r="B1250" s="12"/>
      <c r="C1250" s="128" t="s">
        <v>134</v>
      </c>
      <c r="D1250" s="368" t="str">
        <f t="shared" si="173"/>
        <v/>
      </c>
      <c r="E1250" s="368"/>
      <c r="F1250" s="368"/>
      <c r="G1250" s="368"/>
      <c r="H1250" s="368"/>
      <c r="I1250" s="368"/>
      <c r="J1250" s="368"/>
      <c r="K1250" s="231" t="str">
        <f t="shared" si="174"/>
        <v/>
      </c>
      <c r="L1250" s="233"/>
      <c r="M1250" s="369"/>
      <c r="N1250" s="222"/>
      <c r="O1250" s="222"/>
      <c r="P1250" s="370"/>
      <c r="Q1250" s="369"/>
      <c r="R1250" s="222"/>
      <c r="S1250" s="222"/>
      <c r="T1250" s="370"/>
      <c r="U1250" s="231" t="str">
        <f t="shared" si="175"/>
        <v/>
      </c>
      <c r="V1250" s="233"/>
      <c r="W1250" s="369"/>
      <c r="X1250" s="222"/>
      <c r="Y1250" s="222"/>
      <c r="Z1250" s="370"/>
      <c r="AA1250" s="369"/>
      <c r="AB1250" s="222"/>
      <c r="AC1250" s="222"/>
      <c r="AD1250" s="370"/>
      <c r="AG1250" s="110">
        <f t="shared" si="176"/>
        <v>8</v>
      </c>
      <c r="AH1250" s="110">
        <f t="shared" si="177"/>
        <v>8</v>
      </c>
      <c r="AI1250" s="110">
        <f t="shared" si="178"/>
        <v>0</v>
      </c>
      <c r="AJ1250" s="87">
        <f t="shared" si="179"/>
        <v>0</v>
      </c>
      <c r="AK1250" s="87">
        <f t="shared" si="180"/>
        <v>0</v>
      </c>
      <c r="AL1250" s="110">
        <f t="shared" si="181"/>
        <v>0</v>
      </c>
      <c r="AM1250" s="110">
        <f t="shared" si="182"/>
        <v>0</v>
      </c>
    </row>
    <row r="1251" spans="1:39">
      <c r="A1251" s="12"/>
      <c r="B1251" s="12"/>
      <c r="C1251" s="128" t="s">
        <v>135</v>
      </c>
      <c r="D1251" s="368" t="str">
        <f t="shared" si="173"/>
        <v/>
      </c>
      <c r="E1251" s="368"/>
      <c r="F1251" s="368"/>
      <c r="G1251" s="368"/>
      <c r="H1251" s="368"/>
      <c r="I1251" s="368"/>
      <c r="J1251" s="368"/>
      <c r="K1251" s="231" t="str">
        <f t="shared" si="174"/>
        <v/>
      </c>
      <c r="L1251" s="233"/>
      <c r="M1251" s="369"/>
      <c r="N1251" s="222"/>
      <c r="O1251" s="222"/>
      <c r="P1251" s="370"/>
      <c r="Q1251" s="369"/>
      <c r="R1251" s="222"/>
      <c r="S1251" s="222"/>
      <c r="T1251" s="370"/>
      <c r="U1251" s="231" t="str">
        <f t="shared" si="175"/>
        <v/>
      </c>
      <c r="V1251" s="233"/>
      <c r="W1251" s="369"/>
      <c r="X1251" s="222"/>
      <c r="Y1251" s="222"/>
      <c r="Z1251" s="370"/>
      <c r="AA1251" s="369"/>
      <c r="AB1251" s="222"/>
      <c r="AC1251" s="222"/>
      <c r="AD1251" s="370"/>
      <c r="AG1251" s="110">
        <f t="shared" si="176"/>
        <v>8</v>
      </c>
      <c r="AH1251" s="110">
        <f t="shared" si="177"/>
        <v>8</v>
      </c>
      <c r="AI1251" s="110">
        <f t="shared" si="178"/>
        <v>0</v>
      </c>
      <c r="AJ1251" s="87">
        <f t="shared" si="179"/>
        <v>0</v>
      </c>
      <c r="AK1251" s="87">
        <f t="shared" si="180"/>
        <v>0</v>
      </c>
      <c r="AL1251" s="110">
        <f t="shared" si="181"/>
        <v>0</v>
      </c>
      <c r="AM1251" s="110">
        <f t="shared" si="182"/>
        <v>0</v>
      </c>
    </row>
    <row r="1252" spans="1:39">
      <c r="A1252" s="12"/>
      <c r="B1252" s="12"/>
      <c r="C1252" s="128" t="s">
        <v>136</v>
      </c>
      <c r="D1252" s="368" t="str">
        <f t="shared" si="173"/>
        <v/>
      </c>
      <c r="E1252" s="368"/>
      <c r="F1252" s="368"/>
      <c r="G1252" s="368"/>
      <c r="H1252" s="368"/>
      <c r="I1252" s="368"/>
      <c r="J1252" s="368"/>
      <c r="K1252" s="231" t="str">
        <f t="shared" si="174"/>
        <v/>
      </c>
      <c r="L1252" s="233"/>
      <c r="M1252" s="369"/>
      <c r="N1252" s="222"/>
      <c r="O1252" s="222"/>
      <c r="P1252" s="370"/>
      <c r="Q1252" s="369"/>
      <c r="R1252" s="222"/>
      <c r="S1252" s="222"/>
      <c r="T1252" s="370"/>
      <c r="U1252" s="231" t="str">
        <f t="shared" si="175"/>
        <v/>
      </c>
      <c r="V1252" s="233"/>
      <c r="W1252" s="369"/>
      <c r="X1252" s="222"/>
      <c r="Y1252" s="222"/>
      <c r="Z1252" s="370"/>
      <c r="AA1252" s="369"/>
      <c r="AB1252" s="222"/>
      <c r="AC1252" s="222"/>
      <c r="AD1252" s="370"/>
      <c r="AG1252" s="110">
        <f t="shared" si="176"/>
        <v>8</v>
      </c>
      <c r="AH1252" s="110">
        <f t="shared" si="177"/>
        <v>8</v>
      </c>
      <c r="AI1252" s="110">
        <f t="shared" si="178"/>
        <v>0</v>
      </c>
      <c r="AJ1252" s="87">
        <f t="shared" si="179"/>
        <v>0</v>
      </c>
      <c r="AK1252" s="87">
        <f t="shared" si="180"/>
        <v>0</v>
      </c>
      <c r="AL1252" s="110">
        <f t="shared" si="181"/>
        <v>0</v>
      </c>
      <c r="AM1252" s="110">
        <f t="shared" si="182"/>
        <v>0</v>
      </c>
    </row>
    <row r="1253" spans="1:39">
      <c r="A1253" s="12"/>
      <c r="B1253" s="12"/>
      <c r="C1253" s="128" t="s">
        <v>137</v>
      </c>
      <c r="D1253" s="368" t="str">
        <f t="shared" si="173"/>
        <v/>
      </c>
      <c r="E1253" s="368"/>
      <c r="F1253" s="368"/>
      <c r="G1253" s="368"/>
      <c r="H1253" s="368"/>
      <c r="I1253" s="368"/>
      <c r="J1253" s="368"/>
      <c r="K1253" s="231" t="str">
        <f t="shared" si="174"/>
        <v/>
      </c>
      <c r="L1253" s="233"/>
      <c r="M1253" s="369"/>
      <c r="N1253" s="222"/>
      <c r="O1253" s="222"/>
      <c r="P1253" s="370"/>
      <c r="Q1253" s="369"/>
      <c r="R1253" s="222"/>
      <c r="S1253" s="222"/>
      <c r="T1253" s="370"/>
      <c r="U1253" s="231" t="str">
        <f t="shared" si="175"/>
        <v/>
      </c>
      <c r="V1253" s="233"/>
      <c r="W1253" s="369"/>
      <c r="X1253" s="222"/>
      <c r="Y1253" s="222"/>
      <c r="Z1253" s="370"/>
      <c r="AA1253" s="369"/>
      <c r="AB1253" s="222"/>
      <c r="AC1253" s="222"/>
      <c r="AD1253" s="370"/>
      <c r="AG1253" s="110">
        <f t="shared" si="176"/>
        <v>8</v>
      </c>
      <c r="AH1253" s="110">
        <f t="shared" si="177"/>
        <v>8</v>
      </c>
      <c r="AI1253" s="110">
        <f t="shared" si="178"/>
        <v>0</v>
      </c>
      <c r="AJ1253" s="87">
        <f t="shared" si="179"/>
        <v>0</v>
      </c>
      <c r="AK1253" s="87">
        <f t="shared" si="180"/>
        <v>0</v>
      </c>
      <c r="AL1253" s="110">
        <f t="shared" si="181"/>
        <v>0</v>
      </c>
      <c r="AM1253" s="110">
        <f t="shared" si="182"/>
        <v>0</v>
      </c>
    </row>
    <row r="1254" spans="1:39">
      <c r="A1254" s="12"/>
      <c r="B1254" s="12"/>
      <c r="C1254" s="128" t="s">
        <v>138</v>
      </c>
      <c r="D1254" s="368" t="str">
        <f t="shared" si="173"/>
        <v/>
      </c>
      <c r="E1254" s="368"/>
      <c r="F1254" s="368"/>
      <c r="G1254" s="368"/>
      <c r="H1254" s="368"/>
      <c r="I1254" s="368"/>
      <c r="J1254" s="368"/>
      <c r="K1254" s="231" t="str">
        <f t="shared" si="174"/>
        <v/>
      </c>
      <c r="L1254" s="233"/>
      <c r="M1254" s="369"/>
      <c r="N1254" s="222"/>
      <c r="O1254" s="222"/>
      <c r="P1254" s="370"/>
      <c r="Q1254" s="369"/>
      <c r="R1254" s="222"/>
      <c r="S1254" s="222"/>
      <c r="T1254" s="370"/>
      <c r="U1254" s="231" t="str">
        <f t="shared" si="175"/>
        <v/>
      </c>
      <c r="V1254" s="233"/>
      <c r="W1254" s="369"/>
      <c r="X1254" s="222"/>
      <c r="Y1254" s="222"/>
      <c r="Z1254" s="370"/>
      <c r="AA1254" s="369"/>
      <c r="AB1254" s="222"/>
      <c r="AC1254" s="222"/>
      <c r="AD1254" s="370"/>
      <c r="AG1254" s="110">
        <f t="shared" si="176"/>
        <v>8</v>
      </c>
      <c r="AH1254" s="110">
        <f t="shared" si="177"/>
        <v>8</v>
      </c>
      <c r="AI1254" s="110">
        <f t="shared" si="178"/>
        <v>0</v>
      </c>
      <c r="AJ1254" s="87">
        <f t="shared" si="179"/>
        <v>0</v>
      </c>
      <c r="AK1254" s="87">
        <f t="shared" si="180"/>
        <v>0</v>
      </c>
      <c r="AL1254" s="110">
        <f t="shared" si="181"/>
        <v>0</v>
      </c>
      <c r="AM1254" s="110">
        <f t="shared" si="182"/>
        <v>0</v>
      </c>
    </row>
    <row r="1255" spans="1:39">
      <c r="A1255" s="12"/>
      <c r="B1255" s="12"/>
      <c r="C1255" s="128" t="s">
        <v>139</v>
      </c>
      <c r="D1255" s="368" t="str">
        <f t="shared" si="173"/>
        <v/>
      </c>
      <c r="E1255" s="368"/>
      <c r="F1255" s="368"/>
      <c r="G1255" s="368"/>
      <c r="H1255" s="368"/>
      <c r="I1255" s="368"/>
      <c r="J1255" s="368"/>
      <c r="K1255" s="231" t="str">
        <f t="shared" si="174"/>
        <v/>
      </c>
      <c r="L1255" s="233"/>
      <c r="M1255" s="369"/>
      <c r="N1255" s="222"/>
      <c r="O1255" s="222"/>
      <c r="P1255" s="370"/>
      <c r="Q1255" s="369"/>
      <c r="R1255" s="222"/>
      <c r="S1255" s="222"/>
      <c r="T1255" s="370"/>
      <c r="U1255" s="231" t="str">
        <f t="shared" si="175"/>
        <v/>
      </c>
      <c r="V1255" s="233"/>
      <c r="W1255" s="369"/>
      <c r="X1255" s="222"/>
      <c r="Y1255" s="222"/>
      <c r="Z1255" s="370"/>
      <c r="AA1255" s="369"/>
      <c r="AB1255" s="222"/>
      <c r="AC1255" s="222"/>
      <c r="AD1255" s="370"/>
      <c r="AG1255" s="110">
        <f t="shared" si="176"/>
        <v>8</v>
      </c>
      <c r="AH1255" s="110">
        <f t="shared" si="177"/>
        <v>8</v>
      </c>
      <c r="AI1255" s="110">
        <f t="shared" si="178"/>
        <v>0</v>
      </c>
      <c r="AJ1255" s="87">
        <f t="shared" si="179"/>
        <v>0</v>
      </c>
      <c r="AK1255" s="87">
        <f t="shared" si="180"/>
        <v>0</v>
      </c>
      <c r="AL1255" s="110">
        <f t="shared" si="181"/>
        <v>0</v>
      </c>
      <c r="AM1255" s="110">
        <f t="shared" si="182"/>
        <v>0</v>
      </c>
    </row>
    <row r="1256" spans="1:39">
      <c r="A1256" s="12"/>
      <c r="B1256" s="12"/>
      <c r="C1256" s="128" t="s">
        <v>140</v>
      </c>
      <c r="D1256" s="368" t="str">
        <f t="shared" si="173"/>
        <v/>
      </c>
      <c r="E1256" s="368"/>
      <c r="F1256" s="368"/>
      <c r="G1256" s="368"/>
      <c r="H1256" s="368"/>
      <c r="I1256" s="368"/>
      <c r="J1256" s="368"/>
      <c r="K1256" s="231" t="str">
        <f t="shared" si="174"/>
        <v/>
      </c>
      <c r="L1256" s="233"/>
      <c r="M1256" s="369"/>
      <c r="N1256" s="222"/>
      <c r="O1256" s="222"/>
      <c r="P1256" s="370"/>
      <c r="Q1256" s="369"/>
      <c r="R1256" s="222"/>
      <c r="S1256" s="222"/>
      <c r="T1256" s="370"/>
      <c r="U1256" s="231" t="str">
        <f t="shared" si="175"/>
        <v/>
      </c>
      <c r="V1256" s="233"/>
      <c r="W1256" s="369"/>
      <c r="X1256" s="222"/>
      <c r="Y1256" s="222"/>
      <c r="Z1256" s="370"/>
      <c r="AA1256" s="369"/>
      <c r="AB1256" s="222"/>
      <c r="AC1256" s="222"/>
      <c r="AD1256" s="370"/>
      <c r="AG1256" s="110">
        <f t="shared" si="176"/>
        <v>8</v>
      </c>
      <c r="AH1256" s="110">
        <f t="shared" si="177"/>
        <v>8</v>
      </c>
      <c r="AI1256" s="110">
        <f t="shared" si="178"/>
        <v>0</v>
      </c>
      <c r="AJ1256" s="87">
        <f t="shared" si="179"/>
        <v>0</v>
      </c>
      <c r="AK1256" s="87">
        <f t="shared" si="180"/>
        <v>0</v>
      </c>
      <c r="AL1256" s="110">
        <f t="shared" si="181"/>
        <v>0</v>
      </c>
      <c r="AM1256" s="110">
        <f t="shared" si="182"/>
        <v>0</v>
      </c>
    </row>
    <row r="1257" spans="1:39">
      <c r="A1257" s="12"/>
      <c r="B1257" s="12"/>
      <c r="C1257" s="128" t="s">
        <v>141</v>
      </c>
      <c r="D1257" s="368" t="str">
        <f t="shared" si="173"/>
        <v/>
      </c>
      <c r="E1257" s="368"/>
      <c r="F1257" s="368"/>
      <c r="G1257" s="368"/>
      <c r="H1257" s="368"/>
      <c r="I1257" s="368"/>
      <c r="J1257" s="368"/>
      <c r="K1257" s="231" t="str">
        <f t="shared" si="174"/>
        <v/>
      </c>
      <c r="L1257" s="233"/>
      <c r="M1257" s="369"/>
      <c r="N1257" s="222"/>
      <c r="O1257" s="222"/>
      <c r="P1257" s="370"/>
      <c r="Q1257" s="369"/>
      <c r="R1257" s="222"/>
      <c r="S1257" s="222"/>
      <c r="T1257" s="370"/>
      <c r="U1257" s="231" t="str">
        <f t="shared" si="175"/>
        <v/>
      </c>
      <c r="V1257" s="233"/>
      <c r="W1257" s="369"/>
      <c r="X1257" s="222"/>
      <c r="Y1257" s="222"/>
      <c r="Z1257" s="370"/>
      <c r="AA1257" s="369"/>
      <c r="AB1257" s="222"/>
      <c r="AC1257" s="222"/>
      <c r="AD1257" s="370"/>
      <c r="AG1257" s="110">
        <f t="shared" si="176"/>
        <v>8</v>
      </c>
      <c r="AH1257" s="110">
        <f t="shared" si="177"/>
        <v>8</v>
      </c>
      <c r="AI1257" s="110">
        <f t="shared" si="178"/>
        <v>0</v>
      </c>
      <c r="AJ1257" s="87">
        <f t="shared" si="179"/>
        <v>0</v>
      </c>
      <c r="AK1257" s="87">
        <f t="shared" si="180"/>
        <v>0</v>
      </c>
      <c r="AL1257" s="110">
        <f t="shared" si="181"/>
        <v>0</v>
      </c>
      <c r="AM1257" s="110">
        <f t="shared" si="182"/>
        <v>0</v>
      </c>
    </row>
    <row r="1258" spans="1:39">
      <c r="A1258" s="12"/>
      <c r="B1258" s="12"/>
      <c r="C1258" s="128" t="s">
        <v>142</v>
      </c>
      <c r="D1258" s="368" t="str">
        <f t="shared" si="173"/>
        <v/>
      </c>
      <c r="E1258" s="368"/>
      <c r="F1258" s="368"/>
      <c r="G1258" s="368"/>
      <c r="H1258" s="368"/>
      <c r="I1258" s="368"/>
      <c r="J1258" s="368"/>
      <c r="K1258" s="231" t="str">
        <f t="shared" si="174"/>
        <v/>
      </c>
      <c r="L1258" s="233"/>
      <c r="M1258" s="369"/>
      <c r="N1258" s="222"/>
      <c r="O1258" s="222"/>
      <c r="P1258" s="370"/>
      <c r="Q1258" s="369"/>
      <c r="R1258" s="222"/>
      <c r="S1258" s="222"/>
      <c r="T1258" s="370"/>
      <c r="U1258" s="231" t="str">
        <f t="shared" si="175"/>
        <v/>
      </c>
      <c r="V1258" s="233"/>
      <c r="W1258" s="369"/>
      <c r="X1258" s="222"/>
      <c r="Y1258" s="222"/>
      <c r="Z1258" s="370"/>
      <c r="AA1258" s="369"/>
      <c r="AB1258" s="222"/>
      <c r="AC1258" s="222"/>
      <c r="AD1258" s="370"/>
      <c r="AG1258" s="110">
        <f t="shared" si="176"/>
        <v>8</v>
      </c>
      <c r="AH1258" s="110">
        <f t="shared" si="177"/>
        <v>8</v>
      </c>
      <c r="AI1258" s="110">
        <f t="shared" si="178"/>
        <v>0</v>
      </c>
      <c r="AJ1258" s="87">
        <f t="shared" si="179"/>
        <v>0</v>
      </c>
      <c r="AK1258" s="87">
        <f t="shared" si="180"/>
        <v>0</v>
      </c>
      <c r="AL1258" s="110">
        <f t="shared" si="181"/>
        <v>0</v>
      </c>
      <c r="AM1258" s="110">
        <f t="shared" si="182"/>
        <v>0</v>
      </c>
    </row>
    <row r="1259" spans="1:39">
      <c r="A1259" s="12"/>
      <c r="B1259" s="12"/>
      <c r="C1259" s="128" t="s">
        <v>143</v>
      </c>
      <c r="D1259" s="368" t="str">
        <f t="shared" si="173"/>
        <v/>
      </c>
      <c r="E1259" s="368"/>
      <c r="F1259" s="368"/>
      <c r="G1259" s="368"/>
      <c r="H1259" s="368"/>
      <c r="I1259" s="368"/>
      <c r="J1259" s="368"/>
      <c r="K1259" s="231" t="str">
        <f t="shared" si="174"/>
        <v/>
      </c>
      <c r="L1259" s="233"/>
      <c r="M1259" s="369"/>
      <c r="N1259" s="222"/>
      <c r="O1259" s="222"/>
      <c r="P1259" s="370"/>
      <c r="Q1259" s="369"/>
      <c r="R1259" s="222"/>
      <c r="S1259" s="222"/>
      <c r="T1259" s="370"/>
      <c r="U1259" s="231" t="str">
        <f t="shared" si="175"/>
        <v/>
      </c>
      <c r="V1259" s="233"/>
      <c r="W1259" s="369"/>
      <c r="X1259" s="222"/>
      <c r="Y1259" s="222"/>
      <c r="Z1259" s="370"/>
      <c r="AA1259" s="369"/>
      <c r="AB1259" s="222"/>
      <c r="AC1259" s="222"/>
      <c r="AD1259" s="370"/>
      <c r="AG1259" s="110">
        <f t="shared" si="176"/>
        <v>8</v>
      </c>
      <c r="AH1259" s="110">
        <f t="shared" si="177"/>
        <v>8</v>
      </c>
      <c r="AI1259" s="110">
        <f t="shared" si="178"/>
        <v>0</v>
      </c>
      <c r="AJ1259" s="87">
        <f t="shared" si="179"/>
        <v>0</v>
      </c>
      <c r="AK1259" s="87">
        <f t="shared" si="180"/>
        <v>0</v>
      </c>
      <c r="AL1259" s="110">
        <f t="shared" si="181"/>
        <v>0</v>
      </c>
      <c r="AM1259" s="110">
        <f t="shared" si="182"/>
        <v>0</v>
      </c>
    </row>
    <row r="1260" spans="1:39">
      <c r="A1260" s="12"/>
      <c r="B1260" s="12"/>
      <c r="C1260" s="128" t="s">
        <v>144</v>
      </c>
      <c r="D1260" s="368" t="str">
        <f t="shared" si="173"/>
        <v/>
      </c>
      <c r="E1260" s="368"/>
      <c r="F1260" s="368"/>
      <c r="G1260" s="368"/>
      <c r="H1260" s="368"/>
      <c r="I1260" s="368"/>
      <c r="J1260" s="368"/>
      <c r="K1260" s="231" t="str">
        <f t="shared" si="174"/>
        <v/>
      </c>
      <c r="L1260" s="233"/>
      <c r="M1260" s="369"/>
      <c r="N1260" s="222"/>
      <c r="O1260" s="222"/>
      <c r="P1260" s="370"/>
      <c r="Q1260" s="369"/>
      <c r="R1260" s="222"/>
      <c r="S1260" s="222"/>
      <c r="T1260" s="370"/>
      <c r="U1260" s="231" t="str">
        <f t="shared" si="175"/>
        <v/>
      </c>
      <c r="V1260" s="233"/>
      <c r="W1260" s="369"/>
      <c r="X1260" s="222"/>
      <c r="Y1260" s="222"/>
      <c r="Z1260" s="370"/>
      <c r="AA1260" s="369"/>
      <c r="AB1260" s="222"/>
      <c r="AC1260" s="222"/>
      <c r="AD1260" s="370"/>
      <c r="AG1260" s="110">
        <f t="shared" si="176"/>
        <v>8</v>
      </c>
      <c r="AH1260" s="110">
        <f t="shared" si="177"/>
        <v>8</v>
      </c>
      <c r="AI1260" s="110">
        <f t="shared" si="178"/>
        <v>0</v>
      </c>
      <c r="AJ1260" s="87">
        <f t="shared" si="179"/>
        <v>0</v>
      </c>
      <c r="AK1260" s="87">
        <f t="shared" si="180"/>
        <v>0</v>
      </c>
      <c r="AL1260" s="110">
        <f t="shared" si="181"/>
        <v>0</v>
      </c>
      <c r="AM1260" s="110">
        <f t="shared" si="182"/>
        <v>0</v>
      </c>
    </row>
    <row r="1261" spans="1:39">
      <c r="A1261" s="12"/>
      <c r="B1261" s="12"/>
      <c r="C1261" s="128" t="s">
        <v>145</v>
      </c>
      <c r="D1261" s="368" t="str">
        <f t="shared" si="173"/>
        <v/>
      </c>
      <c r="E1261" s="368"/>
      <c r="F1261" s="368"/>
      <c r="G1261" s="368"/>
      <c r="H1261" s="368"/>
      <c r="I1261" s="368"/>
      <c r="J1261" s="368"/>
      <c r="K1261" s="231" t="str">
        <f t="shared" si="174"/>
        <v/>
      </c>
      <c r="L1261" s="233"/>
      <c r="M1261" s="369"/>
      <c r="N1261" s="222"/>
      <c r="O1261" s="222"/>
      <c r="P1261" s="370"/>
      <c r="Q1261" s="369"/>
      <c r="R1261" s="222"/>
      <c r="S1261" s="222"/>
      <c r="T1261" s="370"/>
      <c r="U1261" s="231" t="str">
        <f t="shared" si="175"/>
        <v/>
      </c>
      <c r="V1261" s="233"/>
      <c r="W1261" s="369"/>
      <c r="X1261" s="222"/>
      <c r="Y1261" s="222"/>
      <c r="Z1261" s="370"/>
      <c r="AA1261" s="369"/>
      <c r="AB1261" s="222"/>
      <c r="AC1261" s="222"/>
      <c r="AD1261" s="370"/>
      <c r="AG1261" s="110">
        <f t="shared" si="176"/>
        <v>8</v>
      </c>
      <c r="AH1261" s="110">
        <f t="shared" si="177"/>
        <v>8</v>
      </c>
      <c r="AI1261" s="110">
        <f t="shared" si="178"/>
        <v>0</v>
      </c>
      <c r="AJ1261" s="87">
        <f t="shared" si="179"/>
        <v>0</v>
      </c>
      <c r="AK1261" s="87">
        <f t="shared" si="180"/>
        <v>0</v>
      </c>
      <c r="AL1261" s="110">
        <f t="shared" si="181"/>
        <v>0</v>
      </c>
      <c r="AM1261" s="110">
        <f t="shared" si="182"/>
        <v>0</v>
      </c>
    </row>
    <row r="1262" spans="1:39">
      <c r="A1262" s="12"/>
      <c r="B1262" s="12"/>
      <c r="C1262" s="128" t="s">
        <v>146</v>
      </c>
      <c r="D1262" s="368" t="str">
        <f t="shared" si="173"/>
        <v/>
      </c>
      <c r="E1262" s="368"/>
      <c r="F1262" s="368"/>
      <c r="G1262" s="368"/>
      <c r="H1262" s="368"/>
      <c r="I1262" s="368"/>
      <c r="J1262" s="368"/>
      <c r="K1262" s="231" t="str">
        <f t="shared" si="174"/>
        <v/>
      </c>
      <c r="L1262" s="233"/>
      <c r="M1262" s="369"/>
      <c r="N1262" s="222"/>
      <c r="O1262" s="222"/>
      <c r="P1262" s="370"/>
      <c r="Q1262" s="369"/>
      <c r="R1262" s="222"/>
      <c r="S1262" s="222"/>
      <c r="T1262" s="370"/>
      <c r="U1262" s="231" t="str">
        <f t="shared" si="175"/>
        <v/>
      </c>
      <c r="V1262" s="233"/>
      <c r="W1262" s="369"/>
      <c r="X1262" s="222"/>
      <c r="Y1262" s="222"/>
      <c r="Z1262" s="370"/>
      <c r="AA1262" s="369"/>
      <c r="AB1262" s="222"/>
      <c r="AC1262" s="222"/>
      <c r="AD1262" s="370"/>
      <c r="AG1262" s="110">
        <f t="shared" si="176"/>
        <v>8</v>
      </c>
      <c r="AH1262" s="110">
        <f t="shared" si="177"/>
        <v>8</v>
      </c>
      <c r="AI1262" s="110">
        <f t="shared" si="178"/>
        <v>0</v>
      </c>
      <c r="AJ1262" s="87">
        <f t="shared" si="179"/>
        <v>0</v>
      </c>
      <c r="AK1262" s="87">
        <f t="shared" si="180"/>
        <v>0</v>
      </c>
      <c r="AL1262" s="110">
        <f t="shared" si="181"/>
        <v>0</v>
      </c>
      <c r="AM1262" s="110">
        <f t="shared" si="182"/>
        <v>0</v>
      </c>
    </row>
    <row r="1263" spans="1:39">
      <c r="A1263" s="12"/>
      <c r="B1263" s="12"/>
      <c r="C1263" s="128" t="s">
        <v>147</v>
      </c>
      <c r="D1263" s="368" t="str">
        <f t="shared" si="173"/>
        <v/>
      </c>
      <c r="E1263" s="368"/>
      <c r="F1263" s="368"/>
      <c r="G1263" s="368"/>
      <c r="H1263" s="368"/>
      <c r="I1263" s="368"/>
      <c r="J1263" s="368"/>
      <c r="K1263" s="231" t="str">
        <f t="shared" si="174"/>
        <v/>
      </c>
      <c r="L1263" s="233"/>
      <c r="M1263" s="369"/>
      <c r="N1263" s="222"/>
      <c r="O1263" s="222"/>
      <c r="P1263" s="370"/>
      <c r="Q1263" s="369"/>
      <c r="R1263" s="222"/>
      <c r="S1263" s="222"/>
      <c r="T1263" s="370"/>
      <c r="U1263" s="231" t="str">
        <f t="shared" si="175"/>
        <v/>
      </c>
      <c r="V1263" s="233"/>
      <c r="W1263" s="369"/>
      <c r="X1263" s="222"/>
      <c r="Y1263" s="222"/>
      <c r="Z1263" s="370"/>
      <c r="AA1263" s="369"/>
      <c r="AB1263" s="222"/>
      <c r="AC1263" s="222"/>
      <c r="AD1263" s="370"/>
      <c r="AG1263" s="110">
        <f t="shared" si="176"/>
        <v>8</v>
      </c>
      <c r="AH1263" s="110">
        <f t="shared" si="177"/>
        <v>8</v>
      </c>
      <c r="AI1263" s="110">
        <f t="shared" si="178"/>
        <v>0</v>
      </c>
      <c r="AJ1263" s="87">
        <f t="shared" si="179"/>
        <v>0</v>
      </c>
      <c r="AK1263" s="87">
        <f t="shared" si="180"/>
        <v>0</v>
      </c>
      <c r="AL1263" s="110">
        <f t="shared" si="181"/>
        <v>0</v>
      </c>
      <c r="AM1263" s="110">
        <f t="shared" si="182"/>
        <v>0</v>
      </c>
    </row>
    <row r="1264" spans="1:39">
      <c r="A1264" s="12"/>
      <c r="B1264" s="12"/>
      <c r="C1264" s="128" t="s">
        <v>148</v>
      </c>
      <c r="D1264" s="368" t="str">
        <f t="shared" si="173"/>
        <v/>
      </c>
      <c r="E1264" s="368"/>
      <c r="F1264" s="368"/>
      <c r="G1264" s="368"/>
      <c r="H1264" s="368"/>
      <c r="I1264" s="368"/>
      <c r="J1264" s="368"/>
      <c r="K1264" s="231" t="str">
        <f t="shared" si="174"/>
        <v/>
      </c>
      <c r="L1264" s="233"/>
      <c r="M1264" s="369"/>
      <c r="N1264" s="222"/>
      <c r="O1264" s="222"/>
      <c r="P1264" s="370"/>
      <c r="Q1264" s="369"/>
      <c r="R1264" s="222"/>
      <c r="S1264" s="222"/>
      <c r="T1264" s="370"/>
      <c r="U1264" s="231" t="str">
        <f t="shared" si="175"/>
        <v/>
      </c>
      <c r="V1264" s="233"/>
      <c r="W1264" s="369"/>
      <c r="X1264" s="222"/>
      <c r="Y1264" s="222"/>
      <c r="Z1264" s="370"/>
      <c r="AA1264" s="369"/>
      <c r="AB1264" s="222"/>
      <c r="AC1264" s="222"/>
      <c r="AD1264" s="370"/>
      <c r="AG1264" s="110">
        <f t="shared" si="176"/>
        <v>8</v>
      </c>
      <c r="AH1264" s="110">
        <f t="shared" si="177"/>
        <v>8</v>
      </c>
      <c r="AI1264" s="110">
        <f t="shared" si="178"/>
        <v>0</v>
      </c>
      <c r="AJ1264" s="87">
        <f t="shared" si="179"/>
        <v>0</v>
      </c>
      <c r="AK1264" s="87">
        <f t="shared" si="180"/>
        <v>0</v>
      </c>
      <c r="AL1264" s="110">
        <f t="shared" si="181"/>
        <v>0</v>
      </c>
      <c r="AM1264" s="110">
        <f t="shared" si="182"/>
        <v>0</v>
      </c>
    </row>
    <row r="1265" spans="1:39">
      <c r="A1265" s="12"/>
      <c r="B1265" s="12"/>
      <c r="C1265" s="128" t="s">
        <v>149</v>
      </c>
      <c r="D1265" s="368" t="str">
        <f t="shared" si="173"/>
        <v/>
      </c>
      <c r="E1265" s="368"/>
      <c r="F1265" s="368"/>
      <c r="G1265" s="368"/>
      <c r="H1265" s="368"/>
      <c r="I1265" s="368"/>
      <c r="J1265" s="368"/>
      <c r="K1265" s="231" t="str">
        <f t="shared" si="174"/>
        <v/>
      </c>
      <c r="L1265" s="233"/>
      <c r="M1265" s="369"/>
      <c r="N1265" s="222"/>
      <c r="O1265" s="222"/>
      <c r="P1265" s="370"/>
      <c r="Q1265" s="369"/>
      <c r="R1265" s="222"/>
      <c r="S1265" s="222"/>
      <c r="T1265" s="370"/>
      <c r="U1265" s="231" t="str">
        <f t="shared" si="175"/>
        <v/>
      </c>
      <c r="V1265" s="233"/>
      <c r="W1265" s="369"/>
      <c r="X1265" s="222"/>
      <c r="Y1265" s="222"/>
      <c r="Z1265" s="370"/>
      <c r="AA1265" s="369"/>
      <c r="AB1265" s="222"/>
      <c r="AC1265" s="222"/>
      <c r="AD1265" s="370"/>
      <c r="AG1265" s="110">
        <f t="shared" si="176"/>
        <v>8</v>
      </c>
      <c r="AH1265" s="110">
        <f t="shared" si="177"/>
        <v>8</v>
      </c>
      <c r="AI1265" s="110">
        <f t="shared" si="178"/>
        <v>0</v>
      </c>
      <c r="AJ1265" s="87">
        <f t="shared" si="179"/>
        <v>0</v>
      </c>
      <c r="AK1265" s="87">
        <f t="shared" si="180"/>
        <v>0</v>
      </c>
      <c r="AL1265" s="110">
        <f t="shared" si="181"/>
        <v>0</v>
      </c>
      <c r="AM1265" s="110">
        <f t="shared" si="182"/>
        <v>0</v>
      </c>
    </row>
    <row r="1266" spans="1:39">
      <c r="A1266" s="12"/>
      <c r="B1266" s="12"/>
      <c r="C1266" s="128" t="s">
        <v>150</v>
      </c>
      <c r="D1266" s="368" t="str">
        <f t="shared" si="173"/>
        <v/>
      </c>
      <c r="E1266" s="368"/>
      <c r="F1266" s="368"/>
      <c r="G1266" s="368"/>
      <c r="H1266" s="368"/>
      <c r="I1266" s="368"/>
      <c r="J1266" s="368"/>
      <c r="K1266" s="231" t="str">
        <f t="shared" si="174"/>
        <v/>
      </c>
      <c r="L1266" s="233"/>
      <c r="M1266" s="369"/>
      <c r="N1266" s="222"/>
      <c r="O1266" s="222"/>
      <c r="P1266" s="370"/>
      <c r="Q1266" s="369"/>
      <c r="R1266" s="222"/>
      <c r="S1266" s="222"/>
      <c r="T1266" s="370"/>
      <c r="U1266" s="231" t="str">
        <f t="shared" si="175"/>
        <v/>
      </c>
      <c r="V1266" s="233"/>
      <c r="W1266" s="369"/>
      <c r="X1266" s="222"/>
      <c r="Y1266" s="222"/>
      <c r="Z1266" s="370"/>
      <c r="AA1266" s="369"/>
      <c r="AB1266" s="222"/>
      <c r="AC1266" s="222"/>
      <c r="AD1266" s="370"/>
      <c r="AG1266" s="110">
        <f t="shared" si="176"/>
        <v>8</v>
      </c>
      <c r="AH1266" s="110">
        <f t="shared" si="177"/>
        <v>8</v>
      </c>
      <c r="AI1266" s="110">
        <f t="shared" si="178"/>
        <v>0</v>
      </c>
      <c r="AJ1266" s="87">
        <f t="shared" si="179"/>
        <v>0</v>
      </c>
      <c r="AK1266" s="87">
        <f t="shared" si="180"/>
        <v>0</v>
      </c>
      <c r="AL1266" s="110">
        <f t="shared" si="181"/>
        <v>0</v>
      </c>
      <c r="AM1266" s="110">
        <f t="shared" si="182"/>
        <v>0</v>
      </c>
    </row>
    <row r="1267" spans="1:39">
      <c r="A1267" s="12"/>
      <c r="B1267" s="12"/>
      <c r="C1267" s="128" t="s">
        <v>151</v>
      </c>
      <c r="D1267" s="368" t="str">
        <f t="shared" si="173"/>
        <v/>
      </c>
      <c r="E1267" s="368"/>
      <c r="F1267" s="368"/>
      <c r="G1267" s="368"/>
      <c r="H1267" s="368"/>
      <c r="I1267" s="368"/>
      <c r="J1267" s="368"/>
      <c r="K1267" s="231" t="str">
        <f t="shared" si="174"/>
        <v/>
      </c>
      <c r="L1267" s="233"/>
      <c r="M1267" s="369"/>
      <c r="N1267" s="222"/>
      <c r="O1267" s="222"/>
      <c r="P1267" s="370"/>
      <c r="Q1267" s="369"/>
      <c r="R1267" s="222"/>
      <c r="S1267" s="222"/>
      <c r="T1267" s="370"/>
      <c r="U1267" s="231" t="str">
        <f t="shared" si="175"/>
        <v/>
      </c>
      <c r="V1267" s="233"/>
      <c r="W1267" s="369"/>
      <c r="X1267" s="222"/>
      <c r="Y1267" s="222"/>
      <c r="Z1267" s="370"/>
      <c r="AA1267" s="369"/>
      <c r="AB1267" s="222"/>
      <c r="AC1267" s="222"/>
      <c r="AD1267" s="370"/>
      <c r="AG1267" s="110">
        <f t="shared" si="176"/>
        <v>8</v>
      </c>
      <c r="AH1267" s="110">
        <f t="shared" si="177"/>
        <v>8</v>
      </c>
      <c r="AI1267" s="110">
        <f t="shared" si="178"/>
        <v>0</v>
      </c>
      <c r="AJ1267" s="87">
        <f t="shared" si="179"/>
        <v>0</v>
      </c>
      <c r="AK1267" s="87">
        <f t="shared" si="180"/>
        <v>0</v>
      </c>
      <c r="AL1267" s="110">
        <f t="shared" si="181"/>
        <v>0</v>
      </c>
      <c r="AM1267" s="110">
        <f t="shared" si="182"/>
        <v>0</v>
      </c>
    </row>
    <row r="1268" spans="1:39">
      <c r="A1268" s="12"/>
      <c r="B1268" s="12"/>
      <c r="C1268" s="128" t="s">
        <v>152</v>
      </c>
      <c r="D1268" s="368" t="str">
        <f t="shared" si="173"/>
        <v/>
      </c>
      <c r="E1268" s="368"/>
      <c r="F1268" s="368"/>
      <c r="G1268" s="368"/>
      <c r="H1268" s="368"/>
      <c r="I1268" s="368"/>
      <c r="J1268" s="368"/>
      <c r="K1268" s="231" t="str">
        <f t="shared" si="174"/>
        <v/>
      </c>
      <c r="L1268" s="233"/>
      <c r="M1268" s="369"/>
      <c r="N1268" s="222"/>
      <c r="O1268" s="222"/>
      <c r="P1268" s="370"/>
      <c r="Q1268" s="369"/>
      <c r="R1268" s="222"/>
      <c r="S1268" s="222"/>
      <c r="T1268" s="370"/>
      <c r="U1268" s="231" t="str">
        <f t="shared" si="175"/>
        <v/>
      </c>
      <c r="V1268" s="233"/>
      <c r="W1268" s="369"/>
      <c r="X1268" s="222"/>
      <c r="Y1268" s="222"/>
      <c r="Z1268" s="370"/>
      <c r="AA1268" s="369"/>
      <c r="AB1268" s="222"/>
      <c r="AC1268" s="222"/>
      <c r="AD1268" s="370"/>
      <c r="AG1268" s="110">
        <f t="shared" si="176"/>
        <v>8</v>
      </c>
      <c r="AH1268" s="110">
        <f t="shared" si="177"/>
        <v>8</v>
      </c>
      <c r="AI1268" s="110">
        <f t="shared" si="178"/>
        <v>0</v>
      </c>
      <c r="AJ1268" s="87">
        <f t="shared" si="179"/>
        <v>0</v>
      </c>
      <c r="AK1268" s="87">
        <f t="shared" si="180"/>
        <v>0</v>
      </c>
      <c r="AL1268" s="110">
        <f t="shared" si="181"/>
        <v>0</v>
      </c>
      <c r="AM1268" s="110">
        <f t="shared" si="182"/>
        <v>0</v>
      </c>
    </row>
    <row r="1269" spans="1:39">
      <c r="A1269" s="12"/>
      <c r="B1269" s="12"/>
      <c r="C1269" s="128" t="s">
        <v>153</v>
      </c>
      <c r="D1269" s="368" t="str">
        <f t="shared" si="173"/>
        <v/>
      </c>
      <c r="E1269" s="368"/>
      <c r="F1269" s="368"/>
      <c r="G1269" s="368"/>
      <c r="H1269" s="368"/>
      <c r="I1269" s="368"/>
      <c r="J1269" s="368"/>
      <c r="K1269" s="231" t="str">
        <f t="shared" si="174"/>
        <v/>
      </c>
      <c r="L1269" s="233"/>
      <c r="M1269" s="369"/>
      <c r="N1269" s="222"/>
      <c r="O1269" s="222"/>
      <c r="P1269" s="370"/>
      <c r="Q1269" s="369"/>
      <c r="R1269" s="222"/>
      <c r="S1269" s="222"/>
      <c r="T1269" s="370"/>
      <c r="U1269" s="231" t="str">
        <f t="shared" si="175"/>
        <v/>
      </c>
      <c r="V1269" s="233"/>
      <c r="W1269" s="369"/>
      <c r="X1269" s="222"/>
      <c r="Y1269" s="222"/>
      <c r="Z1269" s="370"/>
      <c r="AA1269" s="369"/>
      <c r="AB1269" s="222"/>
      <c r="AC1269" s="222"/>
      <c r="AD1269" s="370"/>
      <c r="AG1269" s="110">
        <f t="shared" si="176"/>
        <v>8</v>
      </c>
      <c r="AH1269" s="110">
        <f t="shared" si="177"/>
        <v>8</v>
      </c>
      <c r="AI1269" s="110">
        <f t="shared" si="178"/>
        <v>0</v>
      </c>
      <c r="AJ1269" s="87">
        <f t="shared" si="179"/>
        <v>0</v>
      </c>
      <c r="AK1269" s="87">
        <f t="shared" si="180"/>
        <v>0</v>
      </c>
      <c r="AL1269" s="110">
        <f t="shared" si="181"/>
        <v>0</v>
      </c>
      <c r="AM1269" s="110">
        <f t="shared" si="182"/>
        <v>0</v>
      </c>
    </row>
    <row r="1270" spans="1:39">
      <c r="A1270" s="12"/>
      <c r="B1270" s="12"/>
      <c r="C1270" s="128" t="s">
        <v>154</v>
      </c>
      <c r="D1270" s="368" t="str">
        <f t="shared" si="173"/>
        <v/>
      </c>
      <c r="E1270" s="368"/>
      <c r="F1270" s="368"/>
      <c r="G1270" s="368"/>
      <c r="H1270" s="368"/>
      <c r="I1270" s="368"/>
      <c r="J1270" s="368"/>
      <c r="K1270" s="231" t="str">
        <f t="shared" si="174"/>
        <v/>
      </c>
      <c r="L1270" s="233"/>
      <c r="M1270" s="369"/>
      <c r="N1270" s="222"/>
      <c r="O1270" s="222"/>
      <c r="P1270" s="370"/>
      <c r="Q1270" s="369"/>
      <c r="R1270" s="222"/>
      <c r="S1270" s="222"/>
      <c r="T1270" s="370"/>
      <c r="U1270" s="231" t="str">
        <f t="shared" si="175"/>
        <v/>
      </c>
      <c r="V1270" s="233"/>
      <c r="W1270" s="369"/>
      <c r="X1270" s="222"/>
      <c r="Y1270" s="222"/>
      <c r="Z1270" s="370"/>
      <c r="AA1270" s="369"/>
      <c r="AB1270" s="222"/>
      <c r="AC1270" s="222"/>
      <c r="AD1270" s="370"/>
      <c r="AG1270" s="110">
        <f t="shared" si="176"/>
        <v>8</v>
      </c>
      <c r="AH1270" s="110">
        <f t="shared" si="177"/>
        <v>8</v>
      </c>
      <c r="AI1270" s="110">
        <f t="shared" si="178"/>
        <v>0</v>
      </c>
      <c r="AJ1270" s="87">
        <f t="shared" si="179"/>
        <v>0</v>
      </c>
      <c r="AK1270" s="87">
        <f t="shared" si="180"/>
        <v>0</v>
      </c>
      <c r="AL1270" s="110">
        <f t="shared" si="181"/>
        <v>0</v>
      </c>
      <c r="AM1270" s="110">
        <f t="shared" si="182"/>
        <v>0</v>
      </c>
    </row>
    <row r="1271" spans="1:39">
      <c r="A1271" s="12"/>
      <c r="B1271" s="12"/>
      <c r="C1271" s="128" t="s">
        <v>155</v>
      </c>
      <c r="D1271" s="368" t="str">
        <f t="shared" si="173"/>
        <v/>
      </c>
      <c r="E1271" s="368"/>
      <c r="F1271" s="368"/>
      <c r="G1271" s="368"/>
      <c r="H1271" s="368"/>
      <c r="I1271" s="368"/>
      <c r="J1271" s="368"/>
      <c r="K1271" s="231" t="str">
        <f t="shared" si="174"/>
        <v/>
      </c>
      <c r="L1271" s="233"/>
      <c r="M1271" s="369"/>
      <c r="N1271" s="222"/>
      <c r="O1271" s="222"/>
      <c r="P1271" s="370"/>
      <c r="Q1271" s="369"/>
      <c r="R1271" s="222"/>
      <c r="S1271" s="222"/>
      <c r="T1271" s="370"/>
      <c r="U1271" s="231" t="str">
        <f t="shared" si="175"/>
        <v/>
      </c>
      <c r="V1271" s="233"/>
      <c r="W1271" s="369"/>
      <c r="X1271" s="222"/>
      <c r="Y1271" s="222"/>
      <c r="Z1271" s="370"/>
      <c r="AA1271" s="369"/>
      <c r="AB1271" s="222"/>
      <c r="AC1271" s="222"/>
      <c r="AD1271" s="370"/>
      <c r="AG1271" s="110">
        <f t="shared" si="176"/>
        <v>8</v>
      </c>
      <c r="AH1271" s="110">
        <f t="shared" si="177"/>
        <v>8</v>
      </c>
      <c r="AI1271" s="110">
        <f t="shared" si="178"/>
        <v>0</v>
      </c>
      <c r="AJ1271" s="87">
        <f t="shared" si="179"/>
        <v>0</v>
      </c>
      <c r="AK1271" s="87">
        <f t="shared" si="180"/>
        <v>0</v>
      </c>
      <c r="AL1271" s="110">
        <f t="shared" si="181"/>
        <v>0</v>
      </c>
      <c r="AM1271" s="110">
        <f t="shared" si="182"/>
        <v>0</v>
      </c>
    </row>
    <row r="1272" spans="1:39">
      <c r="A1272" s="12"/>
      <c r="B1272" s="12"/>
      <c r="C1272" s="128" t="s">
        <v>156</v>
      </c>
      <c r="D1272" s="368" t="str">
        <f t="shared" si="173"/>
        <v/>
      </c>
      <c r="E1272" s="368"/>
      <c r="F1272" s="368"/>
      <c r="G1272" s="368"/>
      <c r="H1272" s="368"/>
      <c r="I1272" s="368"/>
      <c r="J1272" s="368"/>
      <c r="K1272" s="231" t="str">
        <f t="shared" si="174"/>
        <v/>
      </c>
      <c r="L1272" s="233"/>
      <c r="M1272" s="369"/>
      <c r="N1272" s="222"/>
      <c r="O1272" s="222"/>
      <c r="P1272" s="370"/>
      <c r="Q1272" s="369"/>
      <c r="R1272" s="222"/>
      <c r="S1272" s="222"/>
      <c r="T1272" s="370"/>
      <c r="U1272" s="231" t="str">
        <f t="shared" si="175"/>
        <v/>
      </c>
      <c r="V1272" s="233"/>
      <c r="W1272" s="369"/>
      <c r="X1272" s="222"/>
      <c r="Y1272" s="222"/>
      <c r="Z1272" s="370"/>
      <c r="AA1272" s="369"/>
      <c r="AB1272" s="222"/>
      <c r="AC1272" s="222"/>
      <c r="AD1272" s="370"/>
      <c r="AG1272" s="110">
        <f t="shared" si="176"/>
        <v>8</v>
      </c>
      <c r="AH1272" s="110">
        <f t="shared" si="177"/>
        <v>8</v>
      </c>
      <c r="AI1272" s="110">
        <f t="shared" si="178"/>
        <v>0</v>
      </c>
      <c r="AJ1272" s="87">
        <f t="shared" si="179"/>
        <v>0</v>
      </c>
      <c r="AK1272" s="87">
        <f t="shared" si="180"/>
        <v>0</v>
      </c>
      <c r="AL1272" s="110">
        <f t="shared" si="181"/>
        <v>0</v>
      </c>
      <c r="AM1272" s="110">
        <f t="shared" si="182"/>
        <v>0</v>
      </c>
    </row>
    <row r="1273" spans="1:39">
      <c r="A1273" s="12"/>
      <c r="B1273" s="12"/>
      <c r="C1273" s="128" t="s">
        <v>157</v>
      </c>
      <c r="D1273" s="368" t="str">
        <f t="shared" si="173"/>
        <v/>
      </c>
      <c r="E1273" s="368"/>
      <c r="F1273" s="368"/>
      <c r="G1273" s="368"/>
      <c r="H1273" s="368"/>
      <c r="I1273" s="368"/>
      <c r="J1273" s="368"/>
      <c r="K1273" s="231" t="str">
        <f t="shared" si="174"/>
        <v/>
      </c>
      <c r="L1273" s="233"/>
      <c r="M1273" s="369"/>
      <c r="N1273" s="222"/>
      <c r="O1273" s="222"/>
      <c r="P1273" s="370"/>
      <c r="Q1273" s="369"/>
      <c r="R1273" s="222"/>
      <c r="S1273" s="222"/>
      <c r="T1273" s="370"/>
      <c r="U1273" s="231" t="str">
        <f t="shared" si="175"/>
        <v/>
      </c>
      <c r="V1273" s="233"/>
      <c r="W1273" s="369"/>
      <c r="X1273" s="222"/>
      <c r="Y1273" s="222"/>
      <c r="Z1273" s="370"/>
      <c r="AA1273" s="369"/>
      <c r="AB1273" s="222"/>
      <c r="AC1273" s="222"/>
      <c r="AD1273" s="370"/>
      <c r="AG1273" s="110">
        <f t="shared" si="176"/>
        <v>8</v>
      </c>
      <c r="AH1273" s="110">
        <f t="shared" si="177"/>
        <v>8</v>
      </c>
      <c r="AI1273" s="110">
        <f t="shared" si="178"/>
        <v>0</v>
      </c>
      <c r="AJ1273" s="87">
        <f t="shared" si="179"/>
        <v>0</v>
      </c>
      <c r="AK1273" s="87">
        <f t="shared" si="180"/>
        <v>0</v>
      </c>
      <c r="AL1273" s="110">
        <f t="shared" si="181"/>
        <v>0</v>
      </c>
      <c r="AM1273" s="110">
        <f t="shared" si="182"/>
        <v>0</v>
      </c>
    </row>
    <row r="1274" spans="1:39">
      <c r="A1274" s="12"/>
      <c r="B1274" s="12"/>
      <c r="C1274" s="128" t="s">
        <v>158</v>
      </c>
      <c r="D1274" s="368" t="str">
        <f t="shared" si="173"/>
        <v/>
      </c>
      <c r="E1274" s="368"/>
      <c r="F1274" s="368"/>
      <c r="G1274" s="368"/>
      <c r="H1274" s="368"/>
      <c r="I1274" s="368"/>
      <c r="J1274" s="368"/>
      <c r="K1274" s="231" t="str">
        <f t="shared" si="174"/>
        <v/>
      </c>
      <c r="L1274" s="233"/>
      <c r="M1274" s="369"/>
      <c r="N1274" s="222"/>
      <c r="O1274" s="222"/>
      <c r="P1274" s="370"/>
      <c r="Q1274" s="369"/>
      <c r="R1274" s="222"/>
      <c r="S1274" s="222"/>
      <c r="T1274" s="370"/>
      <c r="U1274" s="231" t="str">
        <f t="shared" si="175"/>
        <v/>
      </c>
      <c r="V1274" s="233"/>
      <c r="W1274" s="369"/>
      <c r="X1274" s="222"/>
      <c r="Y1274" s="222"/>
      <c r="Z1274" s="370"/>
      <c r="AA1274" s="369"/>
      <c r="AB1274" s="222"/>
      <c r="AC1274" s="222"/>
      <c r="AD1274" s="370"/>
      <c r="AG1274" s="110">
        <f t="shared" si="176"/>
        <v>8</v>
      </c>
      <c r="AH1274" s="110">
        <f t="shared" si="177"/>
        <v>8</v>
      </c>
      <c r="AI1274" s="110">
        <f t="shared" si="178"/>
        <v>0</v>
      </c>
      <c r="AJ1274" s="87">
        <f t="shared" si="179"/>
        <v>0</v>
      </c>
      <c r="AK1274" s="87">
        <f t="shared" si="180"/>
        <v>0</v>
      </c>
      <c r="AL1274" s="110">
        <f t="shared" si="181"/>
        <v>0</v>
      </c>
      <c r="AM1274" s="110">
        <f t="shared" si="182"/>
        <v>0</v>
      </c>
    </row>
    <row r="1275" spans="1:39">
      <c r="A1275" s="12"/>
      <c r="B1275" s="12"/>
      <c r="C1275" s="121" t="s">
        <v>159</v>
      </c>
      <c r="D1275" s="368" t="str">
        <f t="shared" si="173"/>
        <v/>
      </c>
      <c r="E1275" s="368"/>
      <c r="F1275" s="368"/>
      <c r="G1275" s="368"/>
      <c r="H1275" s="368"/>
      <c r="I1275" s="368"/>
      <c r="J1275" s="368"/>
      <c r="K1275" s="231" t="str">
        <f t="shared" si="174"/>
        <v/>
      </c>
      <c r="L1275" s="233"/>
      <c r="M1275" s="369"/>
      <c r="N1275" s="222"/>
      <c r="O1275" s="222"/>
      <c r="P1275" s="370"/>
      <c r="Q1275" s="369"/>
      <c r="R1275" s="222"/>
      <c r="S1275" s="222"/>
      <c r="T1275" s="370"/>
      <c r="U1275" s="231" t="str">
        <f t="shared" si="175"/>
        <v/>
      </c>
      <c r="V1275" s="233"/>
      <c r="W1275" s="369"/>
      <c r="X1275" s="222"/>
      <c r="Y1275" s="222"/>
      <c r="Z1275" s="370"/>
      <c r="AA1275" s="369"/>
      <c r="AB1275" s="222"/>
      <c r="AC1275" s="222"/>
      <c r="AD1275" s="370"/>
      <c r="AG1275" s="110">
        <f t="shared" si="176"/>
        <v>8</v>
      </c>
      <c r="AH1275" s="110">
        <f t="shared" si="177"/>
        <v>8</v>
      </c>
      <c r="AI1275" s="110">
        <f t="shared" si="178"/>
        <v>0</v>
      </c>
      <c r="AJ1275" s="87">
        <f t="shared" si="179"/>
        <v>0</v>
      </c>
      <c r="AK1275" s="87">
        <f t="shared" si="180"/>
        <v>0</v>
      </c>
      <c r="AL1275" s="110">
        <f t="shared" si="181"/>
        <v>0</v>
      </c>
      <c r="AM1275" s="110">
        <f t="shared" si="182"/>
        <v>0</v>
      </c>
    </row>
    <row r="1276" spans="1:39">
      <c r="A1276" s="12"/>
      <c r="B1276" s="12"/>
      <c r="C1276" s="121" t="s">
        <v>160</v>
      </c>
      <c r="D1276" s="368" t="str">
        <f t="shared" si="173"/>
        <v/>
      </c>
      <c r="E1276" s="368"/>
      <c r="F1276" s="368"/>
      <c r="G1276" s="368"/>
      <c r="H1276" s="368"/>
      <c r="I1276" s="368"/>
      <c r="J1276" s="368"/>
      <c r="K1276" s="231" t="str">
        <f t="shared" si="174"/>
        <v/>
      </c>
      <c r="L1276" s="233"/>
      <c r="M1276" s="369"/>
      <c r="N1276" s="222"/>
      <c r="O1276" s="222"/>
      <c r="P1276" s="370"/>
      <c r="Q1276" s="369"/>
      <c r="R1276" s="222"/>
      <c r="S1276" s="222"/>
      <c r="T1276" s="370"/>
      <c r="U1276" s="231" t="str">
        <f t="shared" si="175"/>
        <v/>
      </c>
      <c r="V1276" s="233"/>
      <c r="W1276" s="369"/>
      <c r="X1276" s="222"/>
      <c r="Y1276" s="222"/>
      <c r="Z1276" s="370"/>
      <c r="AA1276" s="369"/>
      <c r="AB1276" s="222"/>
      <c r="AC1276" s="222"/>
      <c r="AD1276" s="370"/>
      <c r="AG1276" s="110">
        <f t="shared" si="176"/>
        <v>8</v>
      </c>
      <c r="AH1276" s="110">
        <f t="shared" si="177"/>
        <v>8</v>
      </c>
      <c r="AI1276" s="110">
        <f t="shared" si="178"/>
        <v>0</v>
      </c>
      <c r="AJ1276" s="87">
        <f t="shared" si="179"/>
        <v>0</v>
      </c>
      <c r="AK1276" s="87">
        <f t="shared" si="180"/>
        <v>0</v>
      </c>
      <c r="AL1276" s="110">
        <f t="shared" si="181"/>
        <v>0</v>
      </c>
      <c r="AM1276" s="110">
        <f t="shared" si="182"/>
        <v>0</v>
      </c>
    </row>
    <row r="1277" spans="1:39">
      <c r="A1277" s="12"/>
      <c r="B1277" s="12"/>
      <c r="C1277" s="121" t="s">
        <v>161</v>
      </c>
      <c r="D1277" s="368" t="str">
        <f t="shared" si="173"/>
        <v/>
      </c>
      <c r="E1277" s="368"/>
      <c r="F1277" s="368"/>
      <c r="G1277" s="368"/>
      <c r="H1277" s="368"/>
      <c r="I1277" s="368"/>
      <c r="J1277" s="368"/>
      <c r="K1277" s="231" t="str">
        <f t="shared" si="174"/>
        <v/>
      </c>
      <c r="L1277" s="233"/>
      <c r="M1277" s="369"/>
      <c r="N1277" s="222"/>
      <c r="O1277" s="222"/>
      <c r="P1277" s="370"/>
      <c r="Q1277" s="369"/>
      <c r="R1277" s="222"/>
      <c r="S1277" s="222"/>
      <c r="T1277" s="370"/>
      <c r="U1277" s="231" t="str">
        <f t="shared" si="175"/>
        <v/>
      </c>
      <c r="V1277" s="233"/>
      <c r="W1277" s="369"/>
      <c r="X1277" s="222"/>
      <c r="Y1277" s="222"/>
      <c r="Z1277" s="370"/>
      <c r="AA1277" s="369"/>
      <c r="AB1277" s="222"/>
      <c r="AC1277" s="222"/>
      <c r="AD1277" s="370"/>
      <c r="AG1277" s="110">
        <f t="shared" si="176"/>
        <v>8</v>
      </c>
      <c r="AH1277" s="110">
        <f t="shared" si="177"/>
        <v>8</v>
      </c>
      <c r="AI1277" s="110">
        <f t="shared" si="178"/>
        <v>0</v>
      </c>
      <c r="AJ1277" s="87">
        <f t="shared" si="179"/>
        <v>0</v>
      </c>
      <c r="AK1277" s="87">
        <f t="shared" si="180"/>
        <v>0</v>
      </c>
      <c r="AL1277" s="110">
        <f t="shared" si="181"/>
        <v>0</v>
      </c>
      <c r="AM1277" s="110">
        <f t="shared" si="182"/>
        <v>0</v>
      </c>
    </row>
    <row r="1278" spans="1:39">
      <c r="A1278" s="12"/>
      <c r="B1278" s="12"/>
      <c r="C1278" s="121" t="s">
        <v>162</v>
      </c>
      <c r="D1278" s="368" t="str">
        <f t="shared" si="173"/>
        <v/>
      </c>
      <c r="E1278" s="368"/>
      <c r="F1278" s="368"/>
      <c r="G1278" s="368"/>
      <c r="H1278" s="368"/>
      <c r="I1278" s="368"/>
      <c r="J1278" s="368"/>
      <c r="K1278" s="231" t="str">
        <f t="shared" si="174"/>
        <v/>
      </c>
      <c r="L1278" s="233"/>
      <c r="M1278" s="369"/>
      <c r="N1278" s="222"/>
      <c r="O1278" s="222"/>
      <c r="P1278" s="370"/>
      <c r="Q1278" s="369"/>
      <c r="R1278" s="222"/>
      <c r="S1278" s="222"/>
      <c r="T1278" s="370"/>
      <c r="U1278" s="231" t="str">
        <f t="shared" si="175"/>
        <v/>
      </c>
      <c r="V1278" s="233"/>
      <c r="W1278" s="369"/>
      <c r="X1278" s="222"/>
      <c r="Y1278" s="222"/>
      <c r="Z1278" s="370"/>
      <c r="AA1278" s="369"/>
      <c r="AB1278" s="222"/>
      <c r="AC1278" s="222"/>
      <c r="AD1278" s="370"/>
      <c r="AG1278" s="110">
        <f t="shared" si="176"/>
        <v>8</v>
      </c>
      <c r="AH1278" s="110">
        <f t="shared" si="177"/>
        <v>8</v>
      </c>
      <c r="AI1278" s="110">
        <f t="shared" si="178"/>
        <v>0</v>
      </c>
      <c r="AJ1278" s="87">
        <f t="shared" si="179"/>
        <v>0</v>
      </c>
      <c r="AK1278" s="87">
        <f t="shared" si="180"/>
        <v>0</v>
      </c>
      <c r="AL1278" s="110">
        <f t="shared" si="181"/>
        <v>0</v>
      </c>
      <c r="AM1278" s="110">
        <f t="shared" si="182"/>
        <v>0</v>
      </c>
    </row>
    <row r="1279" spans="1:39">
      <c r="A1279" s="12"/>
      <c r="B1279" s="12"/>
      <c r="C1279" s="121" t="s">
        <v>163</v>
      </c>
      <c r="D1279" s="368" t="str">
        <f t="shared" si="173"/>
        <v/>
      </c>
      <c r="E1279" s="368"/>
      <c r="F1279" s="368"/>
      <c r="G1279" s="368"/>
      <c r="H1279" s="368"/>
      <c r="I1279" s="368"/>
      <c r="J1279" s="368"/>
      <c r="K1279" s="231" t="str">
        <f t="shared" si="174"/>
        <v/>
      </c>
      <c r="L1279" s="233"/>
      <c r="M1279" s="369"/>
      <c r="N1279" s="222"/>
      <c r="O1279" s="222"/>
      <c r="P1279" s="370"/>
      <c r="Q1279" s="369"/>
      <c r="R1279" s="222"/>
      <c r="S1279" s="222"/>
      <c r="T1279" s="370"/>
      <c r="U1279" s="231" t="str">
        <f t="shared" si="175"/>
        <v/>
      </c>
      <c r="V1279" s="233"/>
      <c r="W1279" s="369"/>
      <c r="X1279" s="222"/>
      <c r="Y1279" s="222"/>
      <c r="Z1279" s="370"/>
      <c r="AA1279" s="369"/>
      <c r="AB1279" s="222"/>
      <c r="AC1279" s="222"/>
      <c r="AD1279" s="370"/>
      <c r="AG1279" s="110">
        <f t="shared" si="176"/>
        <v>8</v>
      </c>
      <c r="AH1279" s="110">
        <f t="shared" si="177"/>
        <v>8</v>
      </c>
      <c r="AI1279" s="110">
        <f t="shared" si="178"/>
        <v>0</v>
      </c>
      <c r="AJ1279" s="87">
        <f t="shared" si="179"/>
        <v>0</v>
      </c>
      <c r="AK1279" s="87">
        <f t="shared" si="180"/>
        <v>0</v>
      </c>
      <c r="AL1279" s="110">
        <f t="shared" si="181"/>
        <v>0</v>
      </c>
      <c r="AM1279" s="110">
        <f t="shared" si="182"/>
        <v>0</v>
      </c>
    </row>
    <row r="1280" spans="1:39">
      <c r="A1280" s="12"/>
      <c r="B1280" s="12"/>
      <c r="C1280" s="121" t="s">
        <v>164</v>
      </c>
      <c r="D1280" s="368" t="str">
        <f t="shared" si="173"/>
        <v/>
      </c>
      <c r="E1280" s="368"/>
      <c r="F1280" s="368"/>
      <c r="G1280" s="368"/>
      <c r="H1280" s="368"/>
      <c r="I1280" s="368"/>
      <c r="J1280" s="368"/>
      <c r="K1280" s="231" t="str">
        <f t="shared" si="174"/>
        <v/>
      </c>
      <c r="L1280" s="233"/>
      <c r="M1280" s="369"/>
      <c r="N1280" s="222"/>
      <c r="O1280" s="222"/>
      <c r="P1280" s="370"/>
      <c r="Q1280" s="369"/>
      <c r="R1280" s="222"/>
      <c r="S1280" s="222"/>
      <c r="T1280" s="370"/>
      <c r="U1280" s="231" t="str">
        <f t="shared" si="175"/>
        <v/>
      </c>
      <c r="V1280" s="233"/>
      <c r="W1280" s="369"/>
      <c r="X1280" s="222"/>
      <c r="Y1280" s="222"/>
      <c r="Z1280" s="370"/>
      <c r="AA1280" s="369"/>
      <c r="AB1280" s="222"/>
      <c r="AC1280" s="222"/>
      <c r="AD1280" s="370"/>
      <c r="AG1280" s="110">
        <f t="shared" si="176"/>
        <v>8</v>
      </c>
      <c r="AH1280" s="110">
        <f t="shared" si="177"/>
        <v>8</v>
      </c>
      <c r="AI1280" s="110">
        <f t="shared" si="178"/>
        <v>0</v>
      </c>
      <c r="AJ1280" s="87">
        <f t="shared" si="179"/>
        <v>0</v>
      </c>
      <c r="AK1280" s="87">
        <f t="shared" si="180"/>
        <v>0</v>
      </c>
      <c r="AL1280" s="110">
        <f t="shared" si="181"/>
        <v>0</v>
      </c>
      <c r="AM1280" s="110">
        <f t="shared" si="182"/>
        <v>0</v>
      </c>
    </row>
    <row r="1281" spans="1:39">
      <c r="A1281" s="12"/>
      <c r="B1281" s="12"/>
      <c r="C1281" s="121" t="s">
        <v>165</v>
      </c>
      <c r="D1281" s="368" t="str">
        <f t="shared" si="173"/>
        <v/>
      </c>
      <c r="E1281" s="368"/>
      <c r="F1281" s="368"/>
      <c r="G1281" s="368"/>
      <c r="H1281" s="368"/>
      <c r="I1281" s="368"/>
      <c r="J1281" s="368"/>
      <c r="K1281" s="231" t="str">
        <f t="shared" si="174"/>
        <v/>
      </c>
      <c r="L1281" s="233"/>
      <c r="M1281" s="369"/>
      <c r="N1281" s="222"/>
      <c r="O1281" s="222"/>
      <c r="P1281" s="370"/>
      <c r="Q1281" s="369"/>
      <c r="R1281" s="222"/>
      <c r="S1281" s="222"/>
      <c r="T1281" s="370"/>
      <c r="U1281" s="231" t="str">
        <f t="shared" si="175"/>
        <v/>
      </c>
      <c r="V1281" s="233"/>
      <c r="W1281" s="369"/>
      <c r="X1281" s="222"/>
      <c r="Y1281" s="222"/>
      <c r="Z1281" s="370"/>
      <c r="AA1281" s="369"/>
      <c r="AB1281" s="222"/>
      <c r="AC1281" s="222"/>
      <c r="AD1281" s="370"/>
      <c r="AG1281" s="110">
        <f t="shared" si="176"/>
        <v>8</v>
      </c>
      <c r="AH1281" s="110">
        <f t="shared" si="177"/>
        <v>8</v>
      </c>
      <c r="AI1281" s="110">
        <f t="shared" si="178"/>
        <v>0</v>
      </c>
      <c r="AJ1281" s="87">
        <f t="shared" si="179"/>
        <v>0</v>
      </c>
      <c r="AK1281" s="87">
        <f t="shared" si="180"/>
        <v>0</v>
      </c>
      <c r="AL1281" s="110">
        <f t="shared" si="181"/>
        <v>0</v>
      </c>
      <c r="AM1281" s="110">
        <f t="shared" si="182"/>
        <v>0</v>
      </c>
    </row>
    <row r="1282" spans="1:39">
      <c r="A1282" s="12"/>
      <c r="B1282" s="12"/>
      <c r="C1282" s="121" t="s">
        <v>166</v>
      </c>
      <c r="D1282" s="368" t="str">
        <f t="shared" si="173"/>
        <v/>
      </c>
      <c r="E1282" s="368"/>
      <c r="F1282" s="368"/>
      <c r="G1282" s="368"/>
      <c r="H1282" s="368"/>
      <c r="I1282" s="368"/>
      <c r="J1282" s="368"/>
      <c r="K1282" s="231" t="str">
        <f t="shared" si="174"/>
        <v/>
      </c>
      <c r="L1282" s="233"/>
      <c r="M1282" s="369"/>
      <c r="N1282" s="222"/>
      <c r="O1282" s="222"/>
      <c r="P1282" s="370"/>
      <c r="Q1282" s="369"/>
      <c r="R1282" s="222"/>
      <c r="S1282" s="222"/>
      <c r="T1282" s="370"/>
      <c r="U1282" s="231" t="str">
        <f t="shared" si="175"/>
        <v/>
      </c>
      <c r="V1282" s="233"/>
      <c r="W1282" s="369"/>
      <c r="X1282" s="222"/>
      <c r="Y1282" s="222"/>
      <c r="Z1282" s="370"/>
      <c r="AA1282" s="369"/>
      <c r="AB1282" s="222"/>
      <c r="AC1282" s="222"/>
      <c r="AD1282" s="370"/>
      <c r="AG1282" s="110">
        <f t="shared" si="176"/>
        <v>8</v>
      </c>
      <c r="AH1282" s="110">
        <f t="shared" si="177"/>
        <v>8</v>
      </c>
      <c r="AI1282" s="110">
        <f t="shared" si="178"/>
        <v>0</v>
      </c>
      <c r="AJ1282" s="87">
        <f t="shared" si="179"/>
        <v>0</v>
      </c>
      <c r="AK1282" s="87">
        <f t="shared" si="180"/>
        <v>0</v>
      </c>
      <c r="AL1282" s="110">
        <f t="shared" si="181"/>
        <v>0</v>
      </c>
      <c r="AM1282" s="110">
        <f t="shared" si="182"/>
        <v>0</v>
      </c>
    </row>
    <row r="1283" spans="1:39">
      <c r="A1283" s="12"/>
      <c r="B1283" s="12"/>
      <c r="C1283" s="121" t="s">
        <v>167</v>
      </c>
      <c r="D1283" s="368" t="str">
        <f t="shared" si="173"/>
        <v/>
      </c>
      <c r="E1283" s="368"/>
      <c r="F1283" s="368"/>
      <c r="G1283" s="368"/>
      <c r="H1283" s="368"/>
      <c r="I1283" s="368"/>
      <c r="J1283" s="368"/>
      <c r="K1283" s="231" t="str">
        <f t="shared" si="174"/>
        <v/>
      </c>
      <c r="L1283" s="233"/>
      <c r="M1283" s="369"/>
      <c r="N1283" s="222"/>
      <c r="O1283" s="222"/>
      <c r="P1283" s="370"/>
      <c r="Q1283" s="369"/>
      <c r="R1283" s="222"/>
      <c r="S1283" s="222"/>
      <c r="T1283" s="370"/>
      <c r="U1283" s="231" t="str">
        <f t="shared" si="175"/>
        <v/>
      </c>
      <c r="V1283" s="233"/>
      <c r="W1283" s="369"/>
      <c r="X1283" s="222"/>
      <c r="Y1283" s="222"/>
      <c r="Z1283" s="370"/>
      <c r="AA1283" s="369"/>
      <c r="AB1283" s="222"/>
      <c r="AC1283" s="222"/>
      <c r="AD1283" s="370"/>
      <c r="AG1283" s="110">
        <f t="shared" si="176"/>
        <v>8</v>
      </c>
      <c r="AH1283" s="110">
        <f t="shared" si="177"/>
        <v>8</v>
      </c>
      <c r="AI1283" s="110">
        <f t="shared" si="178"/>
        <v>0</v>
      </c>
      <c r="AJ1283" s="87">
        <f t="shared" si="179"/>
        <v>0</v>
      </c>
      <c r="AK1283" s="87">
        <f t="shared" si="180"/>
        <v>0</v>
      </c>
      <c r="AL1283" s="110">
        <f t="shared" si="181"/>
        <v>0</v>
      </c>
      <c r="AM1283" s="110">
        <f t="shared" si="182"/>
        <v>0</v>
      </c>
    </row>
    <row r="1284" spans="1:39">
      <c r="A1284" s="12"/>
      <c r="B1284" s="12"/>
      <c r="C1284" s="121" t="s">
        <v>168</v>
      </c>
      <c r="D1284" s="368" t="str">
        <f t="shared" si="173"/>
        <v/>
      </c>
      <c r="E1284" s="368"/>
      <c r="F1284" s="368"/>
      <c r="G1284" s="368"/>
      <c r="H1284" s="368"/>
      <c r="I1284" s="368"/>
      <c r="J1284" s="368"/>
      <c r="K1284" s="231" t="str">
        <f t="shared" si="174"/>
        <v/>
      </c>
      <c r="L1284" s="233"/>
      <c r="M1284" s="369"/>
      <c r="N1284" s="222"/>
      <c r="O1284" s="222"/>
      <c r="P1284" s="370"/>
      <c r="Q1284" s="369"/>
      <c r="R1284" s="222"/>
      <c r="S1284" s="222"/>
      <c r="T1284" s="370"/>
      <c r="U1284" s="231" t="str">
        <f t="shared" si="175"/>
        <v/>
      </c>
      <c r="V1284" s="233"/>
      <c r="W1284" s="369"/>
      <c r="X1284" s="222"/>
      <c r="Y1284" s="222"/>
      <c r="Z1284" s="370"/>
      <c r="AA1284" s="369"/>
      <c r="AB1284" s="222"/>
      <c r="AC1284" s="222"/>
      <c r="AD1284" s="370"/>
      <c r="AG1284" s="110">
        <f t="shared" si="176"/>
        <v>8</v>
      </c>
      <c r="AH1284" s="110">
        <f t="shared" si="177"/>
        <v>8</v>
      </c>
      <c r="AI1284" s="110">
        <f t="shared" si="178"/>
        <v>0</v>
      </c>
      <c r="AJ1284" s="87">
        <f t="shared" si="179"/>
        <v>0</v>
      </c>
      <c r="AK1284" s="87">
        <f t="shared" si="180"/>
        <v>0</v>
      </c>
      <c r="AL1284" s="110">
        <f t="shared" si="181"/>
        <v>0</v>
      </c>
      <c r="AM1284" s="110">
        <f t="shared" si="182"/>
        <v>0</v>
      </c>
    </row>
    <row r="1285" spans="1:39">
      <c r="A1285" s="12"/>
      <c r="B1285" s="12"/>
      <c r="C1285" s="121" t="s">
        <v>169</v>
      </c>
      <c r="D1285" s="368" t="str">
        <f t="shared" si="173"/>
        <v/>
      </c>
      <c r="E1285" s="368"/>
      <c r="F1285" s="368"/>
      <c r="G1285" s="368"/>
      <c r="H1285" s="368"/>
      <c r="I1285" s="368"/>
      <c r="J1285" s="368"/>
      <c r="K1285" s="231" t="str">
        <f t="shared" si="174"/>
        <v/>
      </c>
      <c r="L1285" s="233"/>
      <c r="M1285" s="369"/>
      <c r="N1285" s="222"/>
      <c r="O1285" s="222"/>
      <c r="P1285" s="370"/>
      <c r="Q1285" s="369"/>
      <c r="R1285" s="222"/>
      <c r="S1285" s="222"/>
      <c r="T1285" s="370"/>
      <c r="U1285" s="231" t="str">
        <f t="shared" si="175"/>
        <v/>
      </c>
      <c r="V1285" s="233"/>
      <c r="W1285" s="369"/>
      <c r="X1285" s="222"/>
      <c r="Y1285" s="222"/>
      <c r="Z1285" s="370"/>
      <c r="AA1285" s="369"/>
      <c r="AB1285" s="222"/>
      <c r="AC1285" s="222"/>
      <c r="AD1285" s="370"/>
      <c r="AG1285" s="110">
        <f t="shared" si="176"/>
        <v>8</v>
      </c>
      <c r="AH1285" s="110">
        <f t="shared" si="177"/>
        <v>8</v>
      </c>
      <c r="AI1285" s="110">
        <f t="shared" si="178"/>
        <v>0</v>
      </c>
      <c r="AJ1285" s="87">
        <f t="shared" si="179"/>
        <v>0</v>
      </c>
      <c r="AK1285" s="87">
        <f t="shared" si="180"/>
        <v>0</v>
      </c>
      <c r="AL1285" s="110">
        <f t="shared" si="181"/>
        <v>0</v>
      </c>
      <c r="AM1285" s="110">
        <f t="shared" si="182"/>
        <v>0</v>
      </c>
    </row>
    <row r="1286" spans="1:39">
      <c r="A1286" s="12"/>
      <c r="B1286" s="12"/>
      <c r="C1286" s="121" t="s">
        <v>170</v>
      </c>
      <c r="D1286" s="368" t="str">
        <f t="shared" si="173"/>
        <v/>
      </c>
      <c r="E1286" s="368"/>
      <c r="F1286" s="368"/>
      <c r="G1286" s="368"/>
      <c r="H1286" s="368"/>
      <c r="I1286" s="368"/>
      <c r="J1286" s="368"/>
      <c r="K1286" s="231" t="str">
        <f t="shared" si="174"/>
        <v/>
      </c>
      <c r="L1286" s="233"/>
      <c r="M1286" s="369"/>
      <c r="N1286" s="222"/>
      <c r="O1286" s="222"/>
      <c r="P1286" s="370"/>
      <c r="Q1286" s="369"/>
      <c r="R1286" s="222"/>
      <c r="S1286" s="222"/>
      <c r="T1286" s="370"/>
      <c r="U1286" s="231" t="str">
        <f t="shared" si="175"/>
        <v/>
      </c>
      <c r="V1286" s="233"/>
      <c r="W1286" s="369"/>
      <c r="X1286" s="222"/>
      <c r="Y1286" s="222"/>
      <c r="Z1286" s="370"/>
      <c r="AA1286" s="369"/>
      <c r="AB1286" s="222"/>
      <c r="AC1286" s="222"/>
      <c r="AD1286" s="370"/>
      <c r="AG1286" s="110">
        <f t="shared" si="176"/>
        <v>8</v>
      </c>
      <c r="AH1286" s="110">
        <f t="shared" si="177"/>
        <v>8</v>
      </c>
      <c r="AI1286" s="110">
        <f t="shared" si="178"/>
        <v>0</v>
      </c>
      <c r="AJ1286" s="87">
        <f t="shared" si="179"/>
        <v>0</v>
      </c>
      <c r="AK1286" s="87">
        <f t="shared" si="180"/>
        <v>0</v>
      </c>
      <c r="AL1286" s="110">
        <f t="shared" si="181"/>
        <v>0</v>
      </c>
      <c r="AM1286" s="110">
        <f t="shared" si="182"/>
        <v>0</v>
      </c>
    </row>
    <row r="1287" spans="1:39">
      <c r="A1287" s="12"/>
      <c r="B1287" s="12"/>
      <c r="C1287" s="121" t="s">
        <v>171</v>
      </c>
      <c r="D1287" s="368" t="str">
        <f t="shared" si="173"/>
        <v/>
      </c>
      <c r="E1287" s="368"/>
      <c r="F1287" s="368"/>
      <c r="G1287" s="368"/>
      <c r="H1287" s="368"/>
      <c r="I1287" s="368"/>
      <c r="J1287" s="368"/>
      <c r="K1287" s="231" t="str">
        <f t="shared" si="174"/>
        <v/>
      </c>
      <c r="L1287" s="233"/>
      <c r="M1287" s="369"/>
      <c r="N1287" s="222"/>
      <c r="O1287" s="222"/>
      <c r="P1287" s="370"/>
      <c r="Q1287" s="369"/>
      <c r="R1287" s="222"/>
      <c r="S1287" s="222"/>
      <c r="T1287" s="370"/>
      <c r="U1287" s="231" t="str">
        <f t="shared" si="175"/>
        <v/>
      </c>
      <c r="V1287" s="233"/>
      <c r="W1287" s="369"/>
      <c r="X1287" s="222"/>
      <c r="Y1287" s="222"/>
      <c r="Z1287" s="370"/>
      <c r="AA1287" s="369"/>
      <c r="AB1287" s="222"/>
      <c r="AC1287" s="222"/>
      <c r="AD1287" s="370"/>
      <c r="AG1287" s="110">
        <f t="shared" si="176"/>
        <v>8</v>
      </c>
      <c r="AH1287" s="110">
        <f t="shared" si="177"/>
        <v>8</v>
      </c>
      <c r="AI1287" s="110">
        <f t="shared" si="178"/>
        <v>0</v>
      </c>
      <c r="AJ1287" s="87">
        <f t="shared" si="179"/>
        <v>0</v>
      </c>
      <c r="AK1287" s="87">
        <f t="shared" si="180"/>
        <v>0</v>
      </c>
      <c r="AL1287" s="110">
        <f t="shared" si="181"/>
        <v>0</v>
      </c>
      <c r="AM1287" s="110">
        <f t="shared" si="182"/>
        <v>0</v>
      </c>
    </row>
    <row r="1288" spans="1:39">
      <c r="A1288" s="12"/>
      <c r="B1288" s="12"/>
      <c r="C1288" s="121" t="s">
        <v>172</v>
      </c>
      <c r="D1288" s="368" t="str">
        <f t="shared" si="173"/>
        <v/>
      </c>
      <c r="E1288" s="368"/>
      <c r="F1288" s="368"/>
      <c r="G1288" s="368"/>
      <c r="H1288" s="368"/>
      <c r="I1288" s="368"/>
      <c r="J1288" s="368"/>
      <c r="K1288" s="231" t="str">
        <f t="shared" si="174"/>
        <v/>
      </c>
      <c r="L1288" s="233"/>
      <c r="M1288" s="369"/>
      <c r="N1288" s="222"/>
      <c r="O1288" s="222"/>
      <c r="P1288" s="370"/>
      <c r="Q1288" s="369"/>
      <c r="R1288" s="222"/>
      <c r="S1288" s="222"/>
      <c r="T1288" s="370"/>
      <c r="U1288" s="231" t="str">
        <f t="shared" si="175"/>
        <v/>
      </c>
      <c r="V1288" s="233"/>
      <c r="W1288" s="369"/>
      <c r="X1288" s="222"/>
      <c r="Y1288" s="222"/>
      <c r="Z1288" s="370"/>
      <c r="AA1288" s="369"/>
      <c r="AB1288" s="222"/>
      <c r="AC1288" s="222"/>
      <c r="AD1288" s="370"/>
      <c r="AG1288" s="110">
        <f t="shared" si="176"/>
        <v>8</v>
      </c>
      <c r="AH1288" s="110">
        <f t="shared" si="177"/>
        <v>8</v>
      </c>
      <c r="AI1288" s="110">
        <f t="shared" si="178"/>
        <v>0</v>
      </c>
      <c r="AJ1288" s="87">
        <f t="shared" si="179"/>
        <v>0</v>
      </c>
      <c r="AK1288" s="87">
        <f t="shared" si="180"/>
        <v>0</v>
      </c>
      <c r="AL1288" s="110">
        <f t="shared" si="181"/>
        <v>0</v>
      </c>
      <c r="AM1288" s="110">
        <f t="shared" si="182"/>
        <v>0</v>
      </c>
    </row>
    <row r="1289" spans="1:39">
      <c r="A1289" s="12"/>
      <c r="B1289" s="12"/>
      <c r="C1289" s="121" t="s">
        <v>173</v>
      </c>
      <c r="D1289" s="368" t="str">
        <f t="shared" si="173"/>
        <v/>
      </c>
      <c r="E1289" s="368"/>
      <c r="F1289" s="368"/>
      <c r="G1289" s="368"/>
      <c r="H1289" s="368"/>
      <c r="I1289" s="368"/>
      <c r="J1289" s="368"/>
      <c r="K1289" s="231" t="str">
        <f t="shared" si="174"/>
        <v/>
      </c>
      <c r="L1289" s="233"/>
      <c r="M1289" s="369"/>
      <c r="N1289" s="222"/>
      <c r="O1289" s="222"/>
      <c r="P1289" s="370"/>
      <c r="Q1289" s="369"/>
      <c r="R1289" s="222"/>
      <c r="S1289" s="222"/>
      <c r="T1289" s="370"/>
      <c r="U1289" s="231" t="str">
        <f t="shared" si="175"/>
        <v/>
      </c>
      <c r="V1289" s="233"/>
      <c r="W1289" s="369"/>
      <c r="X1289" s="222"/>
      <c r="Y1289" s="222"/>
      <c r="Z1289" s="370"/>
      <c r="AA1289" s="369"/>
      <c r="AB1289" s="222"/>
      <c r="AC1289" s="222"/>
      <c r="AD1289" s="370"/>
      <c r="AG1289" s="110">
        <f t="shared" si="176"/>
        <v>8</v>
      </c>
      <c r="AH1289" s="110">
        <f t="shared" si="177"/>
        <v>8</v>
      </c>
      <c r="AI1289" s="110">
        <f t="shared" si="178"/>
        <v>0</v>
      </c>
      <c r="AJ1289" s="87">
        <f t="shared" si="179"/>
        <v>0</v>
      </c>
      <c r="AK1289" s="87">
        <f t="shared" si="180"/>
        <v>0</v>
      </c>
      <c r="AL1289" s="110">
        <f t="shared" si="181"/>
        <v>0</v>
      </c>
      <c r="AM1289" s="110">
        <f t="shared" si="182"/>
        <v>0</v>
      </c>
    </row>
    <row r="1290" spans="1:39">
      <c r="A1290" s="12"/>
      <c r="B1290" s="12"/>
      <c r="C1290" s="121" t="s">
        <v>174</v>
      </c>
      <c r="D1290" s="368" t="str">
        <f t="shared" si="173"/>
        <v/>
      </c>
      <c r="E1290" s="368"/>
      <c r="F1290" s="368"/>
      <c r="G1290" s="368"/>
      <c r="H1290" s="368"/>
      <c r="I1290" s="368"/>
      <c r="J1290" s="368"/>
      <c r="K1290" s="231" t="str">
        <f t="shared" si="174"/>
        <v/>
      </c>
      <c r="L1290" s="233"/>
      <c r="M1290" s="369"/>
      <c r="N1290" s="222"/>
      <c r="O1290" s="222"/>
      <c r="P1290" s="370"/>
      <c r="Q1290" s="369"/>
      <c r="R1290" s="222"/>
      <c r="S1290" s="222"/>
      <c r="T1290" s="370"/>
      <c r="U1290" s="231" t="str">
        <f t="shared" si="175"/>
        <v/>
      </c>
      <c r="V1290" s="233"/>
      <c r="W1290" s="369"/>
      <c r="X1290" s="222"/>
      <c r="Y1290" s="222"/>
      <c r="Z1290" s="370"/>
      <c r="AA1290" s="369"/>
      <c r="AB1290" s="222"/>
      <c r="AC1290" s="222"/>
      <c r="AD1290" s="370"/>
      <c r="AG1290" s="110">
        <f t="shared" si="176"/>
        <v>8</v>
      </c>
      <c r="AH1290" s="110">
        <f t="shared" si="177"/>
        <v>8</v>
      </c>
      <c r="AI1290" s="110">
        <f t="shared" si="178"/>
        <v>0</v>
      </c>
      <c r="AJ1290" s="87">
        <f t="shared" si="179"/>
        <v>0</v>
      </c>
      <c r="AK1290" s="87">
        <f t="shared" si="180"/>
        <v>0</v>
      </c>
      <c r="AL1290" s="110">
        <f t="shared" si="181"/>
        <v>0</v>
      </c>
      <c r="AM1290" s="110">
        <f t="shared" si="182"/>
        <v>0</v>
      </c>
    </row>
    <row r="1291" spans="1:39">
      <c r="A1291" s="12"/>
      <c r="B1291" s="12"/>
      <c r="C1291" s="121" t="s">
        <v>175</v>
      </c>
      <c r="D1291" s="368" t="str">
        <f t="shared" si="173"/>
        <v/>
      </c>
      <c r="E1291" s="368"/>
      <c r="F1291" s="368"/>
      <c r="G1291" s="368"/>
      <c r="H1291" s="368"/>
      <c r="I1291" s="368"/>
      <c r="J1291" s="368"/>
      <c r="K1291" s="231" t="str">
        <f t="shared" si="174"/>
        <v/>
      </c>
      <c r="L1291" s="233"/>
      <c r="M1291" s="369"/>
      <c r="N1291" s="222"/>
      <c r="O1291" s="222"/>
      <c r="P1291" s="370"/>
      <c r="Q1291" s="369"/>
      <c r="R1291" s="222"/>
      <c r="S1291" s="222"/>
      <c r="T1291" s="370"/>
      <c r="U1291" s="231" t="str">
        <f t="shared" si="175"/>
        <v/>
      </c>
      <c r="V1291" s="233"/>
      <c r="W1291" s="369"/>
      <c r="X1291" s="222"/>
      <c r="Y1291" s="222"/>
      <c r="Z1291" s="370"/>
      <c r="AA1291" s="369"/>
      <c r="AB1291" s="222"/>
      <c r="AC1291" s="222"/>
      <c r="AD1291" s="370"/>
      <c r="AG1291" s="110">
        <f t="shared" si="176"/>
        <v>8</v>
      </c>
      <c r="AH1291" s="110">
        <f t="shared" si="177"/>
        <v>8</v>
      </c>
      <c r="AI1291" s="110">
        <f t="shared" si="178"/>
        <v>0</v>
      </c>
      <c r="AJ1291" s="87">
        <f t="shared" si="179"/>
        <v>0</v>
      </c>
      <c r="AK1291" s="87">
        <f t="shared" si="180"/>
        <v>0</v>
      </c>
      <c r="AL1291" s="110">
        <f t="shared" si="181"/>
        <v>0</v>
      </c>
      <c r="AM1291" s="110">
        <f t="shared" si="182"/>
        <v>0</v>
      </c>
    </row>
    <row r="1292" spans="1:39">
      <c r="A1292" s="12"/>
      <c r="B1292" s="12"/>
      <c r="C1292" s="121" t="s">
        <v>176</v>
      </c>
      <c r="D1292" s="368" t="str">
        <f t="shared" si="173"/>
        <v/>
      </c>
      <c r="E1292" s="368"/>
      <c r="F1292" s="368"/>
      <c r="G1292" s="368"/>
      <c r="H1292" s="368"/>
      <c r="I1292" s="368"/>
      <c r="J1292" s="368"/>
      <c r="K1292" s="231" t="str">
        <f t="shared" si="174"/>
        <v/>
      </c>
      <c r="L1292" s="233"/>
      <c r="M1292" s="369"/>
      <c r="N1292" s="222"/>
      <c r="O1292" s="222"/>
      <c r="P1292" s="370"/>
      <c r="Q1292" s="369"/>
      <c r="R1292" s="222"/>
      <c r="S1292" s="222"/>
      <c r="T1292" s="370"/>
      <c r="U1292" s="231" t="str">
        <f t="shared" si="175"/>
        <v/>
      </c>
      <c r="V1292" s="233"/>
      <c r="W1292" s="369"/>
      <c r="X1292" s="222"/>
      <c r="Y1292" s="222"/>
      <c r="Z1292" s="370"/>
      <c r="AA1292" s="369"/>
      <c r="AB1292" s="222"/>
      <c r="AC1292" s="222"/>
      <c r="AD1292" s="370"/>
      <c r="AG1292" s="110">
        <f t="shared" si="176"/>
        <v>8</v>
      </c>
      <c r="AH1292" s="110">
        <f t="shared" si="177"/>
        <v>8</v>
      </c>
      <c r="AI1292" s="110">
        <f t="shared" si="178"/>
        <v>0</v>
      </c>
      <c r="AJ1292" s="87">
        <f t="shared" si="179"/>
        <v>0</v>
      </c>
      <c r="AK1292" s="87">
        <f t="shared" si="180"/>
        <v>0</v>
      </c>
      <c r="AL1292" s="110">
        <f t="shared" si="181"/>
        <v>0</v>
      </c>
      <c r="AM1292" s="110">
        <f t="shared" si="182"/>
        <v>0</v>
      </c>
    </row>
    <row r="1293" spans="1:39">
      <c r="A1293" s="12"/>
      <c r="B1293" s="12"/>
      <c r="C1293" s="121" t="s">
        <v>177</v>
      </c>
      <c r="D1293" s="368" t="str">
        <f t="shared" si="173"/>
        <v/>
      </c>
      <c r="E1293" s="368"/>
      <c r="F1293" s="368"/>
      <c r="G1293" s="368"/>
      <c r="H1293" s="368"/>
      <c r="I1293" s="368"/>
      <c r="J1293" s="368"/>
      <c r="K1293" s="231" t="str">
        <f t="shared" si="174"/>
        <v/>
      </c>
      <c r="L1293" s="233"/>
      <c r="M1293" s="369"/>
      <c r="N1293" s="222"/>
      <c r="O1293" s="222"/>
      <c r="P1293" s="370"/>
      <c r="Q1293" s="369"/>
      <c r="R1293" s="222"/>
      <c r="S1293" s="222"/>
      <c r="T1293" s="370"/>
      <c r="U1293" s="231" t="str">
        <f t="shared" si="175"/>
        <v/>
      </c>
      <c r="V1293" s="233"/>
      <c r="W1293" s="369"/>
      <c r="X1293" s="222"/>
      <c r="Y1293" s="222"/>
      <c r="Z1293" s="370"/>
      <c r="AA1293" s="369"/>
      <c r="AB1293" s="222"/>
      <c r="AC1293" s="222"/>
      <c r="AD1293" s="370"/>
      <c r="AG1293" s="110">
        <f t="shared" si="176"/>
        <v>8</v>
      </c>
      <c r="AH1293" s="110">
        <f t="shared" si="177"/>
        <v>8</v>
      </c>
      <c r="AI1293" s="110">
        <f t="shared" si="178"/>
        <v>0</v>
      </c>
      <c r="AJ1293" s="87">
        <f t="shared" si="179"/>
        <v>0</v>
      </c>
      <c r="AK1293" s="87">
        <f t="shared" si="180"/>
        <v>0</v>
      </c>
      <c r="AL1293" s="110">
        <f t="shared" si="181"/>
        <v>0</v>
      </c>
      <c r="AM1293" s="110">
        <f t="shared" si="182"/>
        <v>0</v>
      </c>
    </row>
    <row r="1294" spans="1:39">
      <c r="A1294" s="12"/>
      <c r="B1294" s="12"/>
      <c r="C1294" s="121" t="s">
        <v>178</v>
      </c>
      <c r="D1294" s="368" t="str">
        <f t="shared" si="173"/>
        <v/>
      </c>
      <c r="E1294" s="368"/>
      <c r="F1294" s="368"/>
      <c r="G1294" s="368"/>
      <c r="H1294" s="368"/>
      <c r="I1294" s="368"/>
      <c r="J1294" s="368"/>
      <c r="K1294" s="231" t="str">
        <f t="shared" si="174"/>
        <v/>
      </c>
      <c r="L1294" s="233"/>
      <c r="M1294" s="369"/>
      <c r="N1294" s="222"/>
      <c r="O1294" s="222"/>
      <c r="P1294" s="370"/>
      <c r="Q1294" s="369"/>
      <c r="R1294" s="222"/>
      <c r="S1294" s="222"/>
      <c r="T1294" s="370"/>
      <c r="U1294" s="231" t="str">
        <f t="shared" si="175"/>
        <v/>
      </c>
      <c r="V1294" s="233"/>
      <c r="W1294" s="369"/>
      <c r="X1294" s="222"/>
      <c r="Y1294" s="222"/>
      <c r="Z1294" s="370"/>
      <c r="AA1294" s="369"/>
      <c r="AB1294" s="222"/>
      <c r="AC1294" s="222"/>
      <c r="AD1294" s="370"/>
      <c r="AG1294" s="110">
        <f t="shared" si="176"/>
        <v>8</v>
      </c>
      <c r="AH1294" s="110">
        <f t="shared" si="177"/>
        <v>8</v>
      </c>
      <c r="AI1294" s="110">
        <f t="shared" si="178"/>
        <v>0</v>
      </c>
      <c r="AJ1294" s="87">
        <f t="shared" si="179"/>
        <v>0</v>
      </c>
      <c r="AK1294" s="87">
        <f t="shared" si="180"/>
        <v>0</v>
      </c>
      <c r="AL1294" s="110">
        <f t="shared" si="181"/>
        <v>0</v>
      </c>
      <c r="AM1294" s="110">
        <f t="shared" si="182"/>
        <v>0</v>
      </c>
    </row>
    <row r="1295" spans="1:39">
      <c r="A1295" s="12"/>
      <c r="B1295" s="12"/>
      <c r="C1295" s="121" t="s">
        <v>179</v>
      </c>
      <c r="D1295" s="368" t="str">
        <f t="shared" si="173"/>
        <v/>
      </c>
      <c r="E1295" s="368"/>
      <c r="F1295" s="368"/>
      <c r="G1295" s="368"/>
      <c r="H1295" s="368"/>
      <c r="I1295" s="368"/>
      <c r="J1295" s="368"/>
      <c r="K1295" s="231" t="str">
        <f t="shared" si="174"/>
        <v/>
      </c>
      <c r="L1295" s="233"/>
      <c r="M1295" s="369"/>
      <c r="N1295" s="222"/>
      <c r="O1295" s="222"/>
      <c r="P1295" s="370"/>
      <c r="Q1295" s="369"/>
      <c r="R1295" s="222"/>
      <c r="S1295" s="222"/>
      <c r="T1295" s="370"/>
      <c r="U1295" s="231" t="str">
        <f t="shared" si="175"/>
        <v/>
      </c>
      <c r="V1295" s="233"/>
      <c r="W1295" s="369"/>
      <c r="X1295" s="222"/>
      <c r="Y1295" s="222"/>
      <c r="Z1295" s="370"/>
      <c r="AA1295" s="369"/>
      <c r="AB1295" s="222"/>
      <c r="AC1295" s="222"/>
      <c r="AD1295" s="370"/>
      <c r="AG1295" s="110">
        <f t="shared" si="176"/>
        <v>8</v>
      </c>
      <c r="AH1295" s="110">
        <f t="shared" si="177"/>
        <v>8</v>
      </c>
      <c r="AI1295" s="110">
        <f t="shared" si="178"/>
        <v>0</v>
      </c>
      <c r="AJ1295" s="87">
        <f t="shared" si="179"/>
        <v>0</v>
      </c>
      <c r="AK1295" s="87">
        <f t="shared" si="180"/>
        <v>0</v>
      </c>
      <c r="AL1295" s="110">
        <f t="shared" si="181"/>
        <v>0</v>
      </c>
      <c r="AM1295" s="110">
        <f t="shared" si="182"/>
        <v>0</v>
      </c>
    </row>
    <row r="1296" spans="1:39" ht="15.05" customHeight="1">
      <c r="P1296" s="158" t="s">
        <v>186</v>
      </c>
      <c r="Q1296" s="231">
        <f>IF(AND(SUM(Q1176:T1295)=0,COUNTIF(Q1176:T1295,"NS")&gt;0),"NS",
IF(AND(SUM(Q1176:T1295)=0,COUNTIF(Q1176:T1295,0)&gt;0),0,
IF(AND(SUM(Q1176:T1295)=0,COUNTIF(Q1176:T1295,"NA")&gt;0),"NA",
SUM(Q1176:T1295))))</f>
        <v>0</v>
      </c>
      <c r="R1296" s="232"/>
      <c r="S1296" s="232"/>
      <c r="T1296" s="233"/>
      <c r="Z1296" s="158" t="s">
        <v>186</v>
      </c>
      <c r="AA1296" s="231">
        <f>IF(AND(SUM(AA1176:AD1295)=0,COUNTIF(AA1176:AD1295,"NS")&gt;0),"NS",
IF(AND(SUM(AA1176:AD1295)=0,COUNTIF(AA1176:AD1295,0)&gt;0),0,
IF(AND(SUM(AA1176:AD1295)=0,COUNTIF(AA1176:AD1295,"NA")&gt;0),"NA",
SUM(AA1176:AD1295))))</f>
        <v>0</v>
      </c>
      <c r="AB1296" s="232"/>
      <c r="AC1296" s="232"/>
      <c r="AD1296" s="233"/>
      <c r="AI1296" s="87">
        <f>SUM(AI1176:AI1295)</f>
        <v>0</v>
      </c>
      <c r="AJ1296" s="87">
        <f>SUM(AJ1176:AJ1295)</f>
        <v>0</v>
      </c>
      <c r="AK1296" s="87">
        <f>SUM(AK1176:AK1295)</f>
        <v>0</v>
      </c>
      <c r="AL1296" s="87">
        <f>SUM(AL1176:AL1295)</f>
        <v>0</v>
      </c>
      <c r="AM1296" s="87">
        <f>SUM(AM1176:AM1295)</f>
        <v>0</v>
      </c>
    </row>
    <row r="1297" spans="1:39" ht="15.05" customHeight="1">
      <c r="AK1297" s="87">
        <f>SUM(AJ1296:AK1296)</f>
        <v>0</v>
      </c>
      <c r="AM1297" s="87">
        <f>SUM(AL1296:AM1296)</f>
        <v>0</v>
      </c>
    </row>
    <row r="1298" spans="1:39" ht="24.05" customHeight="1">
      <c r="A1298" s="123"/>
      <c r="B1298" s="124"/>
      <c r="C1298" s="348" t="s">
        <v>284</v>
      </c>
      <c r="D1298" s="348"/>
      <c r="E1298" s="348"/>
      <c r="F1298" s="348"/>
      <c r="G1298" s="348"/>
      <c r="H1298" s="348"/>
      <c r="I1298" s="348"/>
      <c r="J1298" s="348"/>
      <c r="K1298" s="348"/>
      <c r="L1298" s="348"/>
      <c r="M1298" s="348"/>
      <c r="N1298" s="348"/>
      <c r="O1298" s="348"/>
      <c r="P1298" s="348"/>
      <c r="Q1298" s="348"/>
      <c r="R1298" s="348"/>
      <c r="S1298" s="348"/>
      <c r="T1298" s="348"/>
      <c r="U1298" s="348"/>
      <c r="V1298" s="348"/>
      <c r="W1298" s="348"/>
      <c r="X1298" s="348"/>
      <c r="Y1298" s="348"/>
      <c r="Z1298" s="348"/>
      <c r="AA1298" s="348"/>
      <c r="AB1298" s="348"/>
      <c r="AC1298" s="348"/>
      <c r="AD1298" s="348"/>
      <c r="AE1298" s="124"/>
      <c r="AF1298" s="125"/>
    </row>
    <row r="1299" spans="1:39" ht="60.05" customHeight="1">
      <c r="A1299" s="123"/>
      <c r="B1299" s="124"/>
      <c r="C1299" s="357"/>
      <c r="D1299" s="358"/>
      <c r="E1299" s="358"/>
      <c r="F1299" s="358"/>
      <c r="G1299" s="358"/>
      <c r="H1299" s="358"/>
      <c r="I1299" s="358"/>
      <c r="J1299" s="358"/>
      <c r="K1299" s="358"/>
      <c r="L1299" s="358"/>
      <c r="M1299" s="358"/>
      <c r="N1299" s="358"/>
      <c r="O1299" s="358"/>
      <c r="P1299" s="358"/>
      <c r="Q1299" s="358"/>
      <c r="R1299" s="358"/>
      <c r="S1299" s="358"/>
      <c r="T1299" s="358"/>
      <c r="U1299" s="358"/>
      <c r="V1299" s="358"/>
      <c r="W1299" s="358"/>
      <c r="X1299" s="358"/>
      <c r="Y1299" s="358"/>
      <c r="Z1299" s="358"/>
      <c r="AA1299" s="358"/>
      <c r="AB1299" s="358"/>
      <c r="AC1299" s="358"/>
      <c r="AD1299" s="359"/>
      <c r="AE1299" s="124"/>
      <c r="AF1299" s="125"/>
    </row>
    <row r="1300" spans="1:39" ht="15.05" customHeight="1">
      <c r="B1300" s="424" t="str">
        <f>IF(AI1296=0, "", "Error: verificar la información ya que se está haciendo mal uso del criterio No aplica.")</f>
        <v/>
      </c>
      <c r="C1300" s="424"/>
      <c r="D1300" s="424"/>
      <c r="E1300" s="424"/>
      <c r="F1300" s="424"/>
      <c r="G1300" s="424"/>
      <c r="H1300" s="424"/>
      <c r="I1300" s="424"/>
      <c r="J1300" s="424"/>
      <c r="K1300" s="424"/>
      <c r="L1300" s="424"/>
      <c r="M1300" s="424"/>
      <c r="N1300" s="424"/>
      <c r="O1300" s="424"/>
      <c r="P1300" s="424"/>
      <c r="Q1300" s="424"/>
      <c r="R1300" s="424"/>
      <c r="S1300" s="424"/>
      <c r="T1300" s="424"/>
      <c r="U1300" s="424"/>
      <c r="V1300" s="424"/>
      <c r="W1300" s="424"/>
      <c r="X1300" s="424"/>
      <c r="Y1300" s="424"/>
      <c r="Z1300" s="424"/>
      <c r="AA1300" s="424"/>
      <c r="AB1300" s="424"/>
      <c r="AC1300" s="424"/>
      <c r="AD1300" s="424"/>
    </row>
    <row r="1301" spans="1:39" ht="15.05" customHeight="1">
      <c r="B1301" s="424" t="str">
        <f>IF(AK1297=0, "", "Error: debe verificar la consistencia de las respuestas con código 2 o 9.")</f>
        <v/>
      </c>
      <c r="C1301" s="424"/>
      <c r="D1301" s="424"/>
      <c r="E1301" s="424"/>
      <c r="F1301" s="424"/>
      <c r="G1301" s="424"/>
      <c r="H1301" s="424"/>
      <c r="I1301" s="424"/>
      <c r="J1301" s="424"/>
      <c r="K1301" s="424"/>
      <c r="L1301" s="424"/>
      <c r="M1301" s="424"/>
      <c r="N1301" s="424"/>
      <c r="O1301" s="424"/>
      <c r="P1301" s="424"/>
      <c r="Q1301" s="424"/>
      <c r="R1301" s="424"/>
      <c r="S1301" s="424"/>
      <c r="T1301" s="424"/>
      <c r="U1301" s="424"/>
      <c r="V1301" s="424"/>
      <c r="W1301" s="424"/>
      <c r="X1301" s="424"/>
      <c r="Y1301" s="424"/>
      <c r="Z1301" s="424"/>
      <c r="AA1301" s="424"/>
      <c r="AB1301" s="424"/>
      <c r="AC1301" s="424"/>
      <c r="AD1301" s="424"/>
    </row>
    <row r="1302" spans="1:39" ht="15.05" customHeight="1">
      <c r="B1302" s="423" t="str">
        <f>IF(AM1297=0, "", "Error: debe completar toda la información requerida.")</f>
        <v/>
      </c>
      <c r="C1302" s="423"/>
      <c r="D1302" s="423"/>
      <c r="E1302" s="423"/>
      <c r="F1302" s="423"/>
      <c r="G1302" s="423"/>
      <c r="H1302" s="423"/>
      <c r="I1302" s="423"/>
      <c r="J1302" s="423"/>
      <c r="K1302" s="423"/>
      <c r="L1302" s="423"/>
      <c r="M1302" s="423"/>
      <c r="N1302" s="423"/>
      <c r="O1302" s="423"/>
      <c r="P1302" s="423"/>
      <c r="Q1302" s="423"/>
      <c r="R1302" s="423"/>
      <c r="S1302" s="423"/>
      <c r="T1302" s="423"/>
      <c r="U1302" s="423"/>
      <c r="V1302" s="423"/>
      <c r="W1302" s="423"/>
      <c r="X1302" s="423"/>
      <c r="Y1302" s="423"/>
      <c r="Z1302" s="423"/>
      <c r="AA1302" s="423"/>
      <c r="AB1302" s="423"/>
      <c r="AC1302" s="423"/>
      <c r="AD1302" s="423"/>
    </row>
    <row r="1303" spans="1:39" ht="15.05" customHeight="1"/>
    <row r="1304" spans="1:39" ht="15.05" customHeight="1"/>
    <row r="1305" spans="1:39" ht="15.05" customHeight="1" thickBot="1"/>
    <row r="1306" spans="1:39" ht="15.05" customHeight="1" thickBot="1">
      <c r="B1306" s="297" t="s">
        <v>346</v>
      </c>
      <c r="C1306" s="298"/>
      <c r="D1306" s="298"/>
      <c r="E1306" s="298"/>
      <c r="F1306" s="298"/>
      <c r="G1306" s="298"/>
      <c r="H1306" s="298"/>
      <c r="I1306" s="298"/>
      <c r="J1306" s="298"/>
      <c r="K1306" s="298"/>
      <c r="L1306" s="298"/>
      <c r="M1306" s="298"/>
      <c r="N1306" s="298"/>
      <c r="O1306" s="298"/>
      <c r="P1306" s="298"/>
      <c r="Q1306" s="298"/>
      <c r="R1306" s="298"/>
      <c r="S1306" s="298"/>
      <c r="T1306" s="298"/>
      <c r="U1306" s="298"/>
      <c r="V1306" s="298"/>
      <c r="W1306" s="298"/>
      <c r="X1306" s="298"/>
      <c r="Y1306" s="298"/>
      <c r="Z1306" s="298"/>
      <c r="AA1306" s="298"/>
      <c r="AB1306" s="298"/>
      <c r="AC1306" s="298"/>
      <c r="AD1306" s="299"/>
    </row>
    <row r="1307" spans="1:39" ht="15.05" customHeight="1">
      <c r="B1307" s="373" t="s">
        <v>312</v>
      </c>
      <c r="C1307" s="374"/>
      <c r="D1307" s="374"/>
      <c r="E1307" s="374"/>
      <c r="F1307" s="374"/>
      <c r="G1307" s="374"/>
      <c r="H1307" s="374"/>
      <c r="I1307" s="374"/>
      <c r="J1307" s="374"/>
      <c r="K1307" s="374"/>
      <c r="L1307" s="374"/>
      <c r="M1307" s="374"/>
      <c r="N1307" s="374"/>
      <c r="O1307" s="374"/>
      <c r="P1307" s="374"/>
      <c r="Q1307" s="374"/>
      <c r="R1307" s="374"/>
      <c r="S1307" s="374"/>
      <c r="T1307" s="374"/>
      <c r="U1307" s="374"/>
      <c r="V1307" s="374"/>
      <c r="W1307" s="374"/>
      <c r="X1307" s="374"/>
      <c r="Y1307" s="374"/>
      <c r="Z1307" s="374"/>
      <c r="AA1307" s="374"/>
      <c r="AB1307" s="374"/>
      <c r="AC1307" s="374"/>
      <c r="AD1307" s="375"/>
    </row>
    <row r="1308" spans="1:39" ht="24.05" customHeight="1">
      <c r="B1308" s="159"/>
      <c r="C1308" s="310" t="s">
        <v>313</v>
      </c>
      <c r="D1308" s="311"/>
      <c r="E1308" s="311"/>
      <c r="F1308" s="311"/>
      <c r="G1308" s="311"/>
      <c r="H1308" s="311"/>
      <c r="I1308" s="311"/>
      <c r="J1308" s="311"/>
      <c r="K1308" s="311"/>
      <c r="L1308" s="311"/>
      <c r="M1308" s="311"/>
      <c r="N1308" s="311"/>
      <c r="O1308" s="311"/>
      <c r="P1308" s="311"/>
      <c r="Q1308" s="311"/>
      <c r="R1308" s="311"/>
      <c r="S1308" s="311"/>
      <c r="T1308" s="311"/>
      <c r="U1308" s="311"/>
      <c r="V1308" s="311"/>
      <c r="W1308" s="311"/>
      <c r="X1308" s="311"/>
      <c r="Y1308" s="311"/>
      <c r="Z1308" s="311"/>
      <c r="AA1308" s="311"/>
      <c r="AB1308" s="311"/>
      <c r="AC1308" s="311"/>
      <c r="AD1308" s="312"/>
    </row>
    <row r="1309" spans="1:39" ht="36" customHeight="1">
      <c r="B1309" s="159"/>
      <c r="C1309" s="310" t="s">
        <v>343</v>
      </c>
      <c r="D1309" s="311"/>
      <c r="E1309" s="311"/>
      <c r="F1309" s="311"/>
      <c r="G1309" s="311"/>
      <c r="H1309" s="311"/>
      <c r="I1309" s="311"/>
      <c r="J1309" s="311"/>
      <c r="K1309" s="311"/>
      <c r="L1309" s="311"/>
      <c r="M1309" s="311"/>
      <c r="N1309" s="311"/>
      <c r="O1309" s="311"/>
      <c r="P1309" s="311"/>
      <c r="Q1309" s="311"/>
      <c r="R1309" s="311"/>
      <c r="S1309" s="311"/>
      <c r="T1309" s="311"/>
      <c r="U1309" s="311"/>
      <c r="V1309" s="311"/>
      <c r="W1309" s="311"/>
      <c r="X1309" s="311"/>
      <c r="Y1309" s="311"/>
      <c r="Z1309" s="311"/>
      <c r="AA1309" s="311"/>
      <c r="AB1309" s="311"/>
      <c r="AC1309" s="311"/>
      <c r="AD1309" s="312"/>
    </row>
    <row r="1310" spans="1:39" ht="24.05" customHeight="1">
      <c r="B1310" s="160"/>
      <c r="C1310" s="313" t="s">
        <v>344</v>
      </c>
      <c r="D1310" s="314"/>
      <c r="E1310" s="314"/>
      <c r="F1310" s="314"/>
      <c r="G1310" s="314"/>
      <c r="H1310" s="314"/>
      <c r="I1310" s="314"/>
      <c r="J1310" s="314"/>
      <c r="K1310" s="314"/>
      <c r="L1310" s="314"/>
      <c r="M1310" s="314"/>
      <c r="N1310" s="314"/>
      <c r="O1310" s="314"/>
      <c r="P1310" s="314"/>
      <c r="Q1310" s="314"/>
      <c r="R1310" s="314"/>
      <c r="S1310" s="314"/>
      <c r="T1310" s="314"/>
      <c r="U1310" s="314"/>
      <c r="V1310" s="314"/>
      <c r="W1310" s="314"/>
      <c r="X1310" s="314"/>
      <c r="Y1310" s="314"/>
      <c r="Z1310" s="314"/>
      <c r="AA1310" s="314"/>
      <c r="AB1310" s="314"/>
      <c r="AC1310" s="314"/>
      <c r="AD1310" s="315"/>
    </row>
    <row r="1311" spans="1:39" ht="15.05" customHeight="1">
      <c r="B1311" s="316" t="s">
        <v>341</v>
      </c>
      <c r="C1311" s="317"/>
      <c r="D1311" s="317"/>
      <c r="E1311" s="317"/>
      <c r="F1311" s="317"/>
      <c r="G1311" s="317"/>
      <c r="H1311" s="317"/>
      <c r="I1311" s="317"/>
      <c r="J1311" s="317"/>
      <c r="K1311" s="317"/>
      <c r="L1311" s="317"/>
      <c r="M1311" s="317"/>
      <c r="N1311" s="317"/>
      <c r="O1311" s="317"/>
      <c r="P1311" s="317"/>
      <c r="Q1311" s="317"/>
      <c r="R1311" s="317"/>
      <c r="S1311" s="317"/>
      <c r="T1311" s="317"/>
      <c r="U1311" s="317"/>
      <c r="V1311" s="317"/>
      <c r="W1311" s="317"/>
      <c r="X1311" s="317"/>
      <c r="Y1311" s="317"/>
      <c r="Z1311" s="317"/>
      <c r="AA1311" s="317"/>
      <c r="AB1311" s="317"/>
      <c r="AC1311" s="317"/>
      <c r="AD1311" s="318"/>
    </row>
    <row r="1312" spans="1:39" ht="47.95" customHeight="1">
      <c r="B1312" s="161"/>
      <c r="C1312" s="319" t="s">
        <v>342</v>
      </c>
      <c r="D1312" s="320"/>
      <c r="E1312" s="320"/>
      <c r="F1312" s="320"/>
      <c r="G1312" s="320"/>
      <c r="H1312" s="320"/>
      <c r="I1312" s="320"/>
      <c r="J1312" s="320"/>
      <c r="K1312" s="320"/>
      <c r="L1312" s="320"/>
      <c r="M1312" s="320"/>
      <c r="N1312" s="320"/>
      <c r="O1312" s="320"/>
      <c r="P1312" s="320"/>
      <c r="Q1312" s="320"/>
      <c r="R1312" s="320"/>
      <c r="S1312" s="320"/>
      <c r="T1312" s="320"/>
      <c r="U1312" s="320"/>
      <c r="V1312" s="320"/>
      <c r="W1312" s="320"/>
      <c r="X1312" s="320"/>
      <c r="Y1312" s="320"/>
      <c r="Z1312" s="320"/>
      <c r="AA1312" s="320"/>
      <c r="AB1312" s="320"/>
      <c r="AC1312" s="320"/>
      <c r="AD1312" s="321"/>
    </row>
    <row r="1313" spans="1:45" ht="15.05" customHeight="1"/>
    <row r="1314" spans="1:45" ht="47.95" customHeight="1">
      <c r="A1314" s="130" t="s">
        <v>345</v>
      </c>
      <c r="B1314" s="376" t="s">
        <v>347</v>
      </c>
      <c r="C1314" s="376"/>
      <c r="D1314" s="376"/>
      <c r="E1314" s="376"/>
      <c r="F1314" s="376"/>
      <c r="G1314" s="376"/>
      <c r="H1314" s="376"/>
      <c r="I1314" s="376"/>
      <c r="J1314" s="376"/>
      <c r="K1314" s="376"/>
      <c r="L1314" s="376"/>
      <c r="M1314" s="376"/>
      <c r="N1314" s="376"/>
      <c r="O1314" s="376"/>
      <c r="P1314" s="376"/>
      <c r="Q1314" s="376"/>
      <c r="R1314" s="376"/>
      <c r="S1314" s="376"/>
      <c r="T1314" s="376"/>
      <c r="U1314" s="376"/>
      <c r="V1314" s="376"/>
      <c r="W1314" s="376"/>
      <c r="X1314" s="376"/>
      <c r="Y1314" s="376"/>
      <c r="Z1314" s="376"/>
      <c r="AA1314" s="376"/>
      <c r="AB1314" s="376"/>
      <c r="AC1314" s="376"/>
      <c r="AD1314" s="376"/>
    </row>
    <row r="1315" spans="1:45" ht="24.05" customHeight="1">
      <c r="A1315" s="12"/>
      <c r="B1315" s="12"/>
      <c r="C1315" s="332" t="s">
        <v>280</v>
      </c>
      <c r="D1315" s="332"/>
      <c r="E1315" s="332"/>
      <c r="F1315" s="332"/>
      <c r="G1315" s="332"/>
      <c r="H1315" s="332"/>
      <c r="I1315" s="332"/>
      <c r="J1315" s="332"/>
      <c r="K1315" s="332"/>
      <c r="L1315" s="332"/>
      <c r="M1315" s="332"/>
      <c r="N1315" s="332"/>
      <c r="O1315" s="332"/>
      <c r="P1315" s="332"/>
      <c r="Q1315" s="332"/>
      <c r="R1315" s="332"/>
      <c r="S1315" s="332"/>
      <c r="T1315" s="332"/>
      <c r="U1315" s="332"/>
      <c r="V1315" s="332"/>
      <c r="W1315" s="332"/>
      <c r="X1315" s="332"/>
      <c r="Y1315" s="332"/>
      <c r="Z1315" s="332"/>
      <c r="AA1315" s="332"/>
      <c r="AB1315" s="332"/>
      <c r="AC1315" s="332"/>
      <c r="AD1315" s="332"/>
    </row>
    <row r="1316" spans="1:45" ht="36" customHeight="1">
      <c r="A1316" s="143"/>
      <c r="B1316" s="144"/>
      <c r="C1316" s="332" t="s">
        <v>348</v>
      </c>
      <c r="D1316" s="332"/>
      <c r="E1316" s="332"/>
      <c r="F1316" s="332"/>
      <c r="G1316" s="332"/>
      <c r="H1316" s="332"/>
      <c r="I1316" s="332"/>
      <c r="J1316" s="332"/>
      <c r="K1316" s="332"/>
      <c r="L1316" s="332"/>
      <c r="M1316" s="332"/>
      <c r="N1316" s="332"/>
      <c r="O1316" s="332"/>
      <c r="P1316" s="332"/>
      <c r="Q1316" s="332"/>
      <c r="R1316" s="332"/>
      <c r="S1316" s="332"/>
      <c r="T1316" s="332"/>
      <c r="U1316" s="332"/>
      <c r="V1316" s="332"/>
      <c r="W1316" s="332"/>
      <c r="X1316" s="332"/>
      <c r="Y1316" s="332"/>
      <c r="Z1316" s="332"/>
      <c r="AA1316" s="332"/>
      <c r="AB1316" s="332"/>
      <c r="AC1316" s="332"/>
      <c r="AD1316" s="332"/>
    </row>
    <row r="1317" spans="1:45" ht="47.95" customHeight="1">
      <c r="A1317" s="143"/>
      <c r="B1317" s="144"/>
      <c r="C1317" s="332" t="s">
        <v>349</v>
      </c>
      <c r="D1317" s="332"/>
      <c r="E1317" s="332"/>
      <c r="F1317" s="332"/>
      <c r="G1317" s="332"/>
      <c r="H1317" s="332"/>
      <c r="I1317" s="332"/>
      <c r="J1317" s="332"/>
      <c r="K1317" s="332"/>
      <c r="L1317" s="332"/>
      <c r="M1317" s="332"/>
      <c r="N1317" s="332"/>
      <c r="O1317" s="332"/>
      <c r="P1317" s="332"/>
      <c r="Q1317" s="332"/>
      <c r="R1317" s="332"/>
      <c r="S1317" s="332"/>
      <c r="T1317" s="332"/>
      <c r="U1317" s="332"/>
      <c r="V1317" s="332"/>
      <c r="W1317" s="332"/>
      <c r="X1317" s="332"/>
      <c r="Y1317" s="332"/>
      <c r="Z1317" s="332"/>
      <c r="AA1317" s="332"/>
      <c r="AB1317" s="332"/>
      <c r="AC1317" s="332"/>
      <c r="AD1317" s="332"/>
    </row>
    <row r="1318" spans="1:45" ht="47.95" customHeight="1">
      <c r="A1318" s="143"/>
      <c r="B1318" s="144"/>
      <c r="C1318" s="332" t="s">
        <v>350</v>
      </c>
      <c r="D1318" s="332"/>
      <c r="E1318" s="332"/>
      <c r="F1318" s="332"/>
      <c r="G1318" s="332"/>
      <c r="H1318" s="332"/>
      <c r="I1318" s="332"/>
      <c r="J1318" s="332"/>
      <c r="K1318" s="332"/>
      <c r="L1318" s="332"/>
      <c r="M1318" s="332"/>
      <c r="N1318" s="332"/>
      <c r="O1318" s="332"/>
      <c r="P1318" s="332"/>
      <c r="Q1318" s="332"/>
      <c r="R1318" s="332"/>
      <c r="S1318" s="332"/>
      <c r="T1318" s="332"/>
      <c r="U1318" s="332"/>
      <c r="V1318" s="332"/>
      <c r="W1318" s="332"/>
      <c r="X1318" s="332"/>
      <c r="Y1318" s="332"/>
      <c r="Z1318" s="332"/>
      <c r="AA1318" s="332"/>
      <c r="AB1318" s="332"/>
      <c r="AC1318" s="332"/>
      <c r="AD1318" s="332"/>
    </row>
    <row r="1319" spans="1:45" ht="47.95" customHeight="1">
      <c r="A1319" s="143"/>
      <c r="B1319" s="144"/>
      <c r="C1319" s="306" t="s">
        <v>351</v>
      </c>
      <c r="D1319" s="306"/>
      <c r="E1319" s="306"/>
      <c r="F1319" s="306"/>
      <c r="G1319" s="306"/>
      <c r="H1319" s="306"/>
      <c r="I1319" s="306"/>
      <c r="J1319" s="306"/>
      <c r="K1319" s="306"/>
      <c r="L1319" s="306"/>
      <c r="M1319" s="306"/>
      <c r="N1319" s="306"/>
      <c r="O1319" s="306"/>
      <c r="P1319" s="306"/>
      <c r="Q1319" s="306"/>
      <c r="R1319" s="306"/>
      <c r="S1319" s="306"/>
      <c r="T1319" s="306"/>
      <c r="U1319" s="306"/>
      <c r="V1319" s="306"/>
      <c r="W1319" s="306"/>
      <c r="X1319" s="306"/>
      <c r="Y1319" s="306"/>
      <c r="Z1319" s="306"/>
      <c r="AA1319" s="306"/>
      <c r="AB1319" s="306"/>
      <c r="AC1319" s="306"/>
      <c r="AD1319" s="306"/>
      <c r="AN1319" s="120"/>
    </row>
    <row r="1320" spans="1:45" ht="24.05" customHeight="1">
      <c r="A1320" s="143"/>
      <c r="B1320" s="144"/>
      <c r="C1320" s="348" t="s">
        <v>317</v>
      </c>
      <c r="D1320" s="348"/>
      <c r="E1320" s="348"/>
      <c r="F1320" s="348"/>
      <c r="G1320" s="348"/>
      <c r="H1320" s="348"/>
      <c r="I1320" s="348"/>
      <c r="J1320" s="348"/>
      <c r="K1320" s="348"/>
      <c r="L1320" s="348"/>
      <c r="M1320" s="348"/>
      <c r="N1320" s="348"/>
      <c r="O1320" s="348"/>
      <c r="P1320" s="348"/>
      <c r="Q1320" s="348"/>
      <c r="R1320" s="348"/>
      <c r="S1320" s="348"/>
      <c r="T1320" s="348"/>
      <c r="U1320" s="348"/>
      <c r="V1320" s="348"/>
      <c r="W1320" s="348"/>
      <c r="X1320" s="348"/>
      <c r="Y1320" s="348"/>
      <c r="Z1320" s="348"/>
      <c r="AA1320" s="348"/>
      <c r="AB1320" s="348"/>
      <c r="AC1320" s="348"/>
      <c r="AD1320" s="348"/>
      <c r="AG1320" s="93" t="s">
        <v>573</v>
      </c>
      <c r="AH1320" s="94" t="s">
        <v>574</v>
      </c>
      <c r="AI1320" s="120"/>
      <c r="AJ1320" s="120"/>
      <c r="AL1320" s="107"/>
      <c r="AM1320" s="107"/>
      <c r="AN1320" s="7"/>
      <c r="AR1320" s="95" t="s">
        <v>576</v>
      </c>
    </row>
    <row r="1321" spans="1:45">
      <c r="A1321" s="143"/>
      <c r="B1321" s="144"/>
      <c r="C1321" s="162"/>
      <c r="D1321" s="162"/>
      <c r="E1321" s="162"/>
      <c r="F1321" s="162"/>
      <c r="G1321" s="162"/>
      <c r="H1321" s="162"/>
      <c r="I1321" s="162"/>
      <c r="J1321" s="162"/>
      <c r="K1321" s="162"/>
      <c r="L1321" s="162"/>
      <c r="M1321" s="162"/>
      <c r="N1321" s="162"/>
      <c r="O1321" s="162"/>
      <c r="P1321" s="162"/>
      <c r="Q1321" s="162"/>
      <c r="R1321" s="162"/>
      <c r="S1321" s="162"/>
      <c r="T1321" s="162"/>
      <c r="U1321" s="162"/>
      <c r="V1321" s="162"/>
      <c r="W1321" s="162"/>
      <c r="X1321" s="162"/>
      <c r="Y1321" s="162"/>
      <c r="Z1321" s="162"/>
      <c r="AA1321" s="162"/>
      <c r="AB1321" s="162"/>
      <c r="AC1321" s="162"/>
      <c r="AD1321" s="162"/>
      <c r="AG1321" s="120">
        <f>COUNTBLANK(D1324:AD1443)</f>
        <v>3240</v>
      </c>
      <c r="AH1321" s="120">
        <v>3240</v>
      </c>
      <c r="AI1321" s="120"/>
      <c r="AJ1321" s="120"/>
      <c r="AL1321" s="107"/>
      <c r="AM1321" s="107"/>
      <c r="AN1321" s="120"/>
      <c r="AQ1321" s="94" t="s">
        <v>574</v>
      </c>
      <c r="AR1321" s="110">
        <v>11</v>
      </c>
    </row>
    <row r="1322" spans="1:45" ht="81.849999999999994" customHeight="1">
      <c r="C1322" s="309" t="s">
        <v>58</v>
      </c>
      <c r="D1322" s="309"/>
      <c r="E1322" s="309"/>
      <c r="F1322" s="309"/>
      <c r="G1322" s="309"/>
      <c r="H1322" s="309"/>
      <c r="I1322" s="309"/>
      <c r="J1322" s="309"/>
      <c r="K1322" s="309" t="s">
        <v>314</v>
      </c>
      <c r="L1322" s="309"/>
      <c r="M1322" s="309"/>
      <c r="N1322" s="309"/>
      <c r="O1322" s="322" t="s">
        <v>315</v>
      </c>
      <c r="P1322" s="322"/>
      <c r="Q1322" s="322" t="s">
        <v>316</v>
      </c>
      <c r="R1322" s="322"/>
      <c r="S1322" s="309" t="s">
        <v>352</v>
      </c>
      <c r="T1322" s="309"/>
      <c r="U1322" s="309"/>
      <c r="V1322" s="309"/>
      <c r="W1322" s="309"/>
      <c r="X1322" s="309"/>
      <c r="Y1322" s="309"/>
      <c r="Z1322" s="309"/>
      <c r="AA1322" s="309"/>
      <c r="AB1322" s="309"/>
      <c r="AC1322" s="309"/>
      <c r="AD1322" s="309"/>
      <c r="AG1322" s="120"/>
      <c r="AH1322" s="120"/>
      <c r="AI1322" s="120"/>
      <c r="AJ1322" s="120"/>
      <c r="AL1322" s="426" t="s">
        <v>595</v>
      </c>
      <c r="AM1322" s="426" t="s">
        <v>596</v>
      </c>
      <c r="AN1322" s="120"/>
      <c r="AQ1322" s="110">
        <v>16</v>
      </c>
      <c r="AR1322" s="427" t="s">
        <v>578</v>
      </c>
    </row>
    <row r="1323" spans="1:45">
      <c r="C1323" s="309"/>
      <c r="D1323" s="309"/>
      <c r="E1323" s="309"/>
      <c r="F1323" s="309"/>
      <c r="G1323" s="309"/>
      <c r="H1323" s="309"/>
      <c r="I1323" s="309"/>
      <c r="J1323" s="309"/>
      <c r="K1323" s="309"/>
      <c r="L1323" s="309"/>
      <c r="M1323" s="309"/>
      <c r="N1323" s="309"/>
      <c r="O1323" s="322"/>
      <c r="P1323" s="322"/>
      <c r="Q1323" s="322"/>
      <c r="R1323" s="322"/>
      <c r="S1323" s="309" t="s">
        <v>183</v>
      </c>
      <c r="T1323" s="309"/>
      <c r="U1323" s="309"/>
      <c r="V1323" s="309"/>
      <c r="W1323" s="307" t="s">
        <v>184</v>
      </c>
      <c r="X1323" s="307"/>
      <c r="Y1323" s="307"/>
      <c r="Z1323" s="307"/>
      <c r="AA1323" s="307" t="s">
        <v>185</v>
      </c>
      <c r="AB1323" s="307"/>
      <c r="AC1323" s="307"/>
      <c r="AD1323" s="307"/>
      <c r="AG1323" s="103" t="s">
        <v>592</v>
      </c>
      <c r="AH1323" s="104" t="s">
        <v>584</v>
      </c>
      <c r="AI1323" s="105" t="s">
        <v>593</v>
      </c>
      <c r="AJ1323" s="104" t="s">
        <v>594</v>
      </c>
      <c r="AL1323" s="426"/>
      <c r="AM1323" s="426"/>
      <c r="AN1323" s="103" t="s">
        <v>597</v>
      </c>
      <c r="AO1323" s="110" t="s">
        <v>598</v>
      </c>
      <c r="AQ1323" s="93" t="s">
        <v>573</v>
      </c>
      <c r="AR1323" s="427"/>
      <c r="AS1323" s="110" t="s">
        <v>575</v>
      </c>
    </row>
    <row r="1324" spans="1:45">
      <c r="C1324" s="163" t="s">
        <v>60</v>
      </c>
      <c r="D1324" s="294" t="str">
        <f>IF(D33="", "", D33)</f>
        <v/>
      </c>
      <c r="E1324" s="294"/>
      <c r="F1324" s="294"/>
      <c r="G1324" s="294"/>
      <c r="H1324" s="294"/>
      <c r="I1324" s="294"/>
      <c r="J1324" s="294"/>
      <c r="K1324" s="308"/>
      <c r="L1324" s="308"/>
      <c r="M1324" s="308"/>
      <c r="N1324" s="308"/>
      <c r="O1324" s="308"/>
      <c r="P1324" s="308"/>
      <c r="Q1324" s="308"/>
      <c r="R1324" s="308"/>
      <c r="S1324" s="308"/>
      <c r="T1324" s="308"/>
      <c r="U1324" s="308"/>
      <c r="V1324" s="308"/>
      <c r="W1324" s="308"/>
      <c r="X1324" s="308"/>
      <c r="Y1324" s="308"/>
      <c r="Z1324" s="308"/>
      <c r="AA1324" s="308"/>
      <c r="AB1324" s="308"/>
      <c r="AC1324" s="308"/>
      <c r="AD1324" s="308"/>
      <c r="AG1324" s="103">
        <f>S1324</f>
        <v>0</v>
      </c>
      <c r="AH1324" s="105">
        <f>COUNTIF(W1324:AD1324,"NS")</f>
        <v>0</v>
      </c>
      <c r="AI1324" s="106">
        <f>SUM(W1324:AD1324)</f>
        <v>0</v>
      </c>
      <c r="AJ1324" s="104">
        <f>IF($AG$1321= $AH$1321, 0, IF(OR(AND(AG1324=0,AH1324&gt;0),AND(AG1324="ns",AI1324&gt;0),AND(AG1324="ns",AH1324=0,AI1324=0)),1,IF(OR(AND(AG1324&gt;0,AH1324=2),AND(AG1324="ns",AH1324=2),AND(AG1324="ns",AI1324=0,AH1324&gt;0),AG1324=AI1324),0,1)))</f>
        <v>0</v>
      </c>
      <c r="AL1324" s="103">
        <f>O1324</f>
        <v>0</v>
      </c>
      <c r="AM1324" s="103">
        <f>Q1324</f>
        <v>0</v>
      </c>
      <c r="AN1324" s="103">
        <f>IF(OR($AG$1321=$AH$1321,K1324=2, K1324=9,AND(AL1324=0,AM1324=0)),0,
IF(AND(AL1324&lt;&gt;0,
OR(AM1324="NS",
AND(AM1324&gt;=0,AM1324&lt;=AL1324))),0,1))</f>
        <v>0</v>
      </c>
      <c r="AO1324" s="110">
        <f>IF(
OR(
AND(Q1324=0, S1324&gt;0 ),
AND(O1324=1, Q1324="NS", COUNT(S1324)=1, S1324&gt;0)
), 1, 0)</f>
        <v>0</v>
      </c>
      <c r="AQ1324" s="110">
        <f>COUNTBLANK(O1324:AD1324)</f>
        <v>16</v>
      </c>
      <c r="AR1324" s="87">
        <f>IF(
OR(
AND(OR(K1324=2, K1324=9), AQ1324&lt;$AQ$1322)
), 1, 0
)</f>
        <v>0</v>
      </c>
      <c r="AS1324" s="87">
        <f>IF(
OR(
AND(D1324="", OR(K1324&lt;&gt;"", AQ1324&lt;$AQ$1322)),
AND(D1324&lt;&gt;"", OR(K1324="", AND(K1324=1, AQ1324&gt;$AR$1321))),
), 1, 0
)</f>
        <v>0</v>
      </c>
    </row>
    <row r="1325" spans="1:45">
      <c r="C1325" s="164" t="s">
        <v>61</v>
      </c>
      <c r="D1325" s="294" t="str">
        <f t="shared" ref="D1325:D1388" si="183">IF(D34="", "", D34)</f>
        <v/>
      </c>
      <c r="E1325" s="294"/>
      <c r="F1325" s="294"/>
      <c r="G1325" s="294"/>
      <c r="H1325" s="294"/>
      <c r="I1325" s="294"/>
      <c r="J1325" s="294"/>
      <c r="K1325" s="308"/>
      <c r="L1325" s="308"/>
      <c r="M1325" s="308"/>
      <c r="N1325" s="308"/>
      <c r="O1325" s="308"/>
      <c r="P1325" s="308"/>
      <c r="Q1325" s="308"/>
      <c r="R1325" s="308"/>
      <c r="S1325" s="308"/>
      <c r="T1325" s="308"/>
      <c r="U1325" s="308"/>
      <c r="V1325" s="308"/>
      <c r="W1325" s="308"/>
      <c r="X1325" s="308"/>
      <c r="Y1325" s="308"/>
      <c r="Z1325" s="308"/>
      <c r="AA1325" s="308"/>
      <c r="AB1325" s="308"/>
      <c r="AC1325" s="308"/>
      <c r="AD1325" s="308"/>
      <c r="AG1325" s="103">
        <f t="shared" ref="AG1325:AG1388" si="184">S1325</f>
        <v>0</v>
      </c>
      <c r="AH1325" s="105">
        <f t="shared" ref="AH1325:AH1388" si="185">COUNTIF(W1325:AD1325,"NS")</f>
        <v>0</v>
      </c>
      <c r="AI1325" s="106">
        <f t="shared" ref="AI1325:AI1388" si="186">SUM(W1325:AD1325)</f>
        <v>0</v>
      </c>
      <c r="AJ1325" s="104">
        <f t="shared" ref="AJ1325:AJ1388" si="187">IF($AG$1321= $AH$1321, 0, IF(OR(AND(AG1325=0,AH1325&gt;0),AND(AG1325="ns",AI1325&gt;0),AND(AG1325="ns",AH1325=0,AI1325=0)),1,IF(OR(AND(AG1325&gt;0,AH1325=2),AND(AG1325="ns",AH1325=2),AND(AG1325="ns",AI1325=0,AH1325&gt;0),AG1325=AI1325),0,1)))</f>
        <v>0</v>
      </c>
      <c r="AL1325" s="103">
        <f t="shared" ref="AL1325:AL1388" si="188">O1325</f>
        <v>0</v>
      </c>
      <c r="AM1325" s="103">
        <f t="shared" ref="AM1325:AM1388" si="189">Q1325</f>
        <v>0</v>
      </c>
      <c r="AN1325" s="103">
        <f t="shared" ref="AN1325:AN1388" si="190">IF(OR($AG$1321=$AH$1321,K1325=2, K1325=9,AND(AL1325=0,AM1325=0)),0,
IF(AND(AL1325&lt;&gt;0,
OR(AM1325="NS",
AND(AM1325&gt;=0,AM1325&lt;=AL1325))),0,1))</f>
        <v>0</v>
      </c>
      <c r="AO1325" s="110">
        <f t="shared" ref="AO1325:AO1388" si="191">IF(
OR(
AND(Q1325=0, S1325&gt;0 ),
AND(O1325=1, Q1325="NS", COUNT(S1325)=1, S1325&gt;0)
), 1, 0)</f>
        <v>0</v>
      </c>
      <c r="AQ1325" s="110">
        <f t="shared" ref="AQ1325:AQ1388" si="192">COUNTBLANK(O1325:AD1325)</f>
        <v>16</v>
      </c>
      <c r="AR1325" s="87">
        <f t="shared" ref="AR1325:AR1388" si="193">IF(
OR(
AND(OR(K1325=2, K1325=9), AQ1325&lt;$AQ$1322)
), 1, 0
)</f>
        <v>0</v>
      </c>
      <c r="AS1325" s="87">
        <f t="shared" ref="AS1325:AS1388" si="194">IF(
OR(
AND(D1325="", OR(K1325&lt;&gt;"", AQ1325&lt;$AQ$1322)),
AND(D1325&lt;&gt;"", OR(K1325="", AND(K1325=1, AQ1325&gt;$AR$1321))),
), 1, 0
)</f>
        <v>0</v>
      </c>
    </row>
    <row r="1326" spans="1:45">
      <c r="C1326" s="164" t="s">
        <v>62</v>
      </c>
      <c r="D1326" s="294" t="str">
        <f t="shared" si="183"/>
        <v/>
      </c>
      <c r="E1326" s="294"/>
      <c r="F1326" s="294"/>
      <c r="G1326" s="294"/>
      <c r="H1326" s="294"/>
      <c r="I1326" s="294"/>
      <c r="J1326" s="294"/>
      <c r="K1326" s="308"/>
      <c r="L1326" s="308"/>
      <c r="M1326" s="308"/>
      <c r="N1326" s="308"/>
      <c r="O1326" s="308"/>
      <c r="P1326" s="308"/>
      <c r="Q1326" s="308"/>
      <c r="R1326" s="308"/>
      <c r="S1326" s="308"/>
      <c r="T1326" s="308"/>
      <c r="U1326" s="308"/>
      <c r="V1326" s="308"/>
      <c r="W1326" s="308"/>
      <c r="X1326" s="308"/>
      <c r="Y1326" s="308"/>
      <c r="Z1326" s="308"/>
      <c r="AA1326" s="308"/>
      <c r="AB1326" s="308"/>
      <c r="AC1326" s="308"/>
      <c r="AD1326" s="308"/>
      <c r="AG1326" s="103">
        <f t="shared" si="184"/>
        <v>0</v>
      </c>
      <c r="AH1326" s="105">
        <f t="shared" si="185"/>
        <v>0</v>
      </c>
      <c r="AI1326" s="106">
        <f t="shared" si="186"/>
        <v>0</v>
      </c>
      <c r="AJ1326" s="104">
        <f t="shared" si="187"/>
        <v>0</v>
      </c>
      <c r="AL1326" s="103">
        <f t="shared" si="188"/>
        <v>0</v>
      </c>
      <c r="AM1326" s="103">
        <f t="shared" si="189"/>
        <v>0</v>
      </c>
      <c r="AN1326" s="103">
        <f t="shared" si="190"/>
        <v>0</v>
      </c>
      <c r="AO1326" s="110">
        <f t="shared" si="191"/>
        <v>0</v>
      </c>
      <c r="AQ1326" s="110">
        <f t="shared" si="192"/>
        <v>16</v>
      </c>
      <c r="AR1326" s="87">
        <f t="shared" si="193"/>
        <v>0</v>
      </c>
      <c r="AS1326" s="87">
        <f t="shared" si="194"/>
        <v>0</v>
      </c>
    </row>
    <row r="1327" spans="1:45">
      <c r="C1327" s="164" t="s">
        <v>63</v>
      </c>
      <c r="D1327" s="294" t="str">
        <f t="shared" si="183"/>
        <v/>
      </c>
      <c r="E1327" s="294"/>
      <c r="F1327" s="294"/>
      <c r="G1327" s="294"/>
      <c r="H1327" s="294"/>
      <c r="I1327" s="294"/>
      <c r="J1327" s="294"/>
      <c r="K1327" s="308"/>
      <c r="L1327" s="308"/>
      <c r="M1327" s="308"/>
      <c r="N1327" s="308"/>
      <c r="O1327" s="308"/>
      <c r="P1327" s="308"/>
      <c r="Q1327" s="308"/>
      <c r="R1327" s="308"/>
      <c r="S1327" s="308"/>
      <c r="T1327" s="308"/>
      <c r="U1327" s="308"/>
      <c r="V1327" s="308"/>
      <c r="W1327" s="308"/>
      <c r="X1327" s="308"/>
      <c r="Y1327" s="308"/>
      <c r="Z1327" s="308"/>
      <c r="AA1327" s="308"/>
      <c r="AB1327" s="308"/>
      <c r="AC1327" s="308"/>
      <c r="AD1327" s="308"/>
      <c r="AG1327" s="103">
        <f t="shared" si="184"/>
        <v>0</v>
      </c>
      <c r="AH1327" s="105">
        <f t="shared" si="185"/>
        <v>0</v>
      </c>
      <c r="AI1327" s="106">
        <f t="shared" si="186"/>
        <v>0</v>
      </c>
      <c r="AJ1327" s="104">
        <f t="shared" si="187"/>
        <v>0</v>
      </c>
      <c r="AL1327" s="103">
        <f t="shared" si="188"/>
        <v>0</v>
      </c>
      <c r="AM1327" s="103">
        <f t="shared" si="189"/>
        <v>0</v>
      </c>
      <c r="AN1327" s="103">
        <f t="shared" si="190"/>
        <v>0</v>
      </c>
      <c r="AO1327" s="110">
        <f t="shared" si="191"/>
        <v>0</v>
      </c>
      <c r="AQ1327" s="110">
        <f t="shared" si="192"/>
        <v>16</v>
      </c>
      <c r="AR1327" s="87">
        <f t="shared" si="193"/>
        <v>0</v>
      </c>
      <c r="AS1327" s="87">
        <f t="shared" si="194"/>
        <v>0</v>
      </c>
    </row>
    <row r="1328" spans="1:45">
      <c r="C1328" s="164" t="s">
        <v>64</v>
      </c>
      <c r="D1328" s="294" t="str">
        <f t="shared" si="183"/>
        <v/>
      </c>
      <c r="E1328" s="294"/>
      <c r="F1328" s="294"/>
      <c r="G1328" s="294"/>
      <c r="H1328" s="294"/>
      <c r="I1328" s="294"/>
      <c r="J1328" s="294"/>
      <c r="K1328" s="308"/>
      <c r="L1328" s="308"/>
      <c r="M1328" s="308"/>
      <c r="N1328" s="308"/>
      <c r="O1328" s="308"/>
      <c r="P1328" s="308"/>
      <c r="Q1328" s="308"/>
      <c r="R1328" s="308"/>
      <c r="S1328" s="308"/>
      <c r="T1328" s="308"/>
      <c r="U1328" s="308"/>
      <c r="V1328" s="308"/>
      <c r="W1328" s="308"/>
      <c r="X1328" s="308"/>
      <c r="Y1328" s="308"/>
      <c r="Z1328" s="308"/>
      <c r="AA1328" s="308"/>
      <c r="AB1328" s="308"/>
      <c r="AC1328" s="308"/>
      <c r="AD1328" s="308"/>
      <c r="AG1328" s="103">
        <f t="shared" si="184"/>
        <v>0</v>
      </c>
      <c r="AH1328" s="105">
        <f t="shared" si="185"/>
        <v>0</v>
      </c>
      <c r="AI1328" s="106">
        <f t="shared" si="186"/>
        <v>0</v>
      </c>
      <c r="AJ1328" s="104">
        <f t="shared" si="187"/>
        <v>0</v>
      </c>
      <c r="AL1328" s="103">
        <f t="shared" si="188"/>
        <v>0</v>
      </c>
      <c r="AM1328" s="103">
        <f t="shared" si="189"/>
        <v>0</v>
      </c>
      <c r="AN1328" s="103">
        <f t="shared" si="190"/>
        <v>0</v>
      </c>
      <c r="AO1328" s="110">
        <f t="shared" si="191"/>
        <v>0</v>
      </c>
      <c r="AQ1328" s="110">
        <f t="shared" si="192"/>
        <v>16</v>
      </c>
      <c r="AR1328" s="87">
        <f t="shared" si="193"/>
        <v>0</v>
      </c>
      <c r="AS1328" s="87">
        <f t="shared" si="194"/>
        <v>0</v>
      </c>
    </row>
    <row r="1329" spans="3:45" ht="15.05" customHeight="1">
      <c r="C1329" s="164" t="s">
        <v>65</v>
      </c>
      <c r="D1329" s="294" t="str">
        <f t="shared" si="183"/>
        <v/>
      </c>
      <c r="E1329" s="294"/>
      <c r="F1329" s="294"/>
      <c r="G1329" s="294"/>
      <c r="H1329" s="294"/>
      <c r="I1329" s="294"/>
      <c r="J1329" s="294"/>
      <c r="K1329" s="308"/>
      <c r="L1329" s="308"/>
      <c r="M1329" s="308"/>
      <c r="N1329" s="308"/>
      <c r="O1329" s="308"/>
      <c r="P1329" s="308"/>
      <c r="Q1329" s="308"/>
      <c r="R1329" s="308"/>
      <c r="S1329" s="308"/>
      <c r="T1329" s="308"/>
      <c r="U1329" s="308"/>
      <c r="V1329" s="308"/>
      <c r="W1329" s="308"/>
      <c r="X1329" s="308"/>
      <c r="Y1329" s="308"/>
      <c r="Z1329" s="308"/>
      <c r="AA1329" s="308"/>
      <c r="AB1329" s="308"/>
      <c r="AC1329" s="308"/>
      <c r="AD1329" s="308"/>
      <c r="AG1329" s="103">
        <f t="shared" si="184"/>
        <v>0</v>
      </c>
      <c r="AH1329" s="105">
        <f t="shared" si="185"/>
        <v>0</v>
      </c>
      <c r="AI1329" s="106">
        <f t="shared" si="186"/>
        <v>0</v>
      </c>
      <c r="AJ1329" s="104">
        <f t="shared" si="187"/>
        <v>0</v>
      </c>
      <c r="AL1329" s="103">
        <f t="shared" si="188"/>
        <v>0</v>
      </c>
      <c r="AM1329" s="103">
        <f t="shared" si="189"/>
        <v>0</v>
      </c>
      <c r="AN1329" s="103">
        <f t="shared" si="190"/>
        <v>0</v>
      </c>
      <c r="AO1329" s="110">
        <f t="shared" si="191"/>
        <v>0</v>
      </c>
      <c r="AQ1329" s="110">
        <f t="shared" si="192"/>
        <v>16</v>
      </c>
      <c r="AR1329" s="87">
        <f t="shared" si="193"/>
        <v>0</v>
      </c>
      <c r="AS1329" s="87">
        <f t="shared" si="194"/>
        <v>0</v>
      </c>
    </row>
    <row r="1330" spans="3:45" ht="15.05" customHeight="1">
      <c r="C1330" s="164" t="s">
        <v>66</v>
      </c>
      <c r="D1330" s="294" t="str">
        <f t="shared" si="183"/>
        <v/>
      </c>
      <c r="E1330" s="294"/>
      <c r="F1330" s="294"/>
      <c r="G1330" s="294"/>
      <c r="H1330" s="294"/>
      <c r="I1330" s="294"/>
      <c r="J1330" s="294"/>
      <c r="K1330" s="308"/>
      <c r="L1330" s="308"/>
      <c r="M1330" s="308"/>
      <c r="N1330" s="308"/>
      <c r="O1330" s="308"/>
      <c r="P1330" s="308"/>
      <c r="Q1330" s="308"/>
      <c r="R1330" s="308"/>
      <c r="S1330" s="308"/>
      <c r="T1330" s="308"/>
      <c r="U1330" s="308"/>
      <c r="V1330" s="308"/>
      <c r="W1330" s="308"/>
      <c r="X1330" s="308"/>
      <c r="Y1330" s="308"/>
      <c r="Z1330" s="308"/>
      <c r="AA1330" s="308"/>
      <c r="AB1330" s="308"/>
      <c r="AC1330" s="308"/>
      <c r="AD1330" s="308"/>
      <c r="AG1330" s="103">
        <f t="shared" si="184"/>
        <v>0</v>
      </c>
      <c r="AH1330" s="105">
        <f t="shared" si="185"/>
        <v>0</v>
      </c>
      <c r="AI1330" s="106">
        <f t="shared" si="186"/>
        <v>0</v>
      </c>
      <c r="AJ1330" s="104">
        <f t="shared" si="187"/>
        <v>0</v>
      </c>
      <c r="AL1330" s="103">
        <f t="shared" si="188"/>
        <v>0</v>
      </c>
      <c r="AM1330" s="103">
        <f t="shared" si="189"/>
        <v>0</v>
      </c>
      <c r="AN1330" s="103">
        <f t="shared" si="190"/>
        <v>0</v>
      </c>
      <c r="AO1330" s="110">
        <f t="shared" si="191"/>
        <v>0</v>
      </c>
      <c r="AQ1330" s="110">
        <f t="shared" si="192"/>
        <v>16</v>
      </c>
      <c r="AR1330" s="87">
        <f t="shared" si="193"/>
        <v>0</v>
      </c>
      <c r="AS1330" s="87">
        <f t="shared" si="194"/>
        <v>0</v>
      </c>
    </row>
    <row r="1331" spans="3:45" ht="15.05" customHeight="1">
      <c r="C1331" s="164" t="s">
        <v>67</v>
      </c>
      <c r="D1331" s="294" t="str">
        <f t="shared" si="183"/>
        <v/>
      </c>
      <c r="E1331" s="294"/>
      <c r="F1331" s="294"/>
      <c r="G1331" s="294"/>
      <c r="H1331" s="294"/>
      <c r="I1331" s="294"/>
      <c r="J1331" s="294"/>
      <c r="K1331" s="308"/>
      <c r="L1331" s="308"/>
      <c r="M1331" s="308"/>
      <c r="N1331" s="308"/>
      <c r="O1331" s="308"/>
      <c r="P1331" s="308"/>
      <c r="Q1331" s="308"/>
      <c r="R1331" s="308"/>
      <c r="S1331" s="308"/>
      <c r="T1331" s="308"/>
      <c r="U1331" s="308"/>
      <c r="V1331" s="308"/>
      <c r="W1331" s="308"/>
      <c r="X1331" s="308"/>
      <c r="Y1331" s="308"/>
      <c r="Z1331" s="308"/>
      <c r="AA1331" s="308"/>
      <c r="AB1331" s="308"/>
      <c r="AC1331" s="308"/>
      <c r="AD1331" s="308"/>
      <c r="AG1331" s="103">
        <f t="shared" si="184"/>
        <v>0</v>
      </c>
      <c r="AH1331" s="105">
        <f t="shared" si="185"/>
        <v>0</v>
      </c>
      <c r="AI1331" s="106">
        <f t="shared" si="186"/>
        <v>0</v>
      </c>
      <c r="AJ1331" s="104">
        <f t="shared" si="187"/>
        <v>0</v>
      </c>
      <c r="AL1331" s="103">
        <f t="shared" si="188"/>
        <v>0</v>
      </c>
      <c r="AM1331" s="103">
        <f t="shared" si="189"/>
        <v>0</v>
      </c>
      <c r="AN1331" s="103">
        <f t="shared" si="190"/>
        <v>0</v>
      </c>
      <c r="AO1331" s="110">
        <f t="shared" si="191"/>
        <v>0</v>
      </c>
      <c r="AQ1331" s="110">
        <f t="shared" si="192"/>
        <v>16</v>
      </c>
      <c r="AR1331" s="87">
        <f t="shared" si="193"/>
        <v>0</v>
      </c>
      <c r="AS1331" s="87">
        <f t="shared" si="194"/>
        <v>0</v>
      </c>
    </row>
    <row r="1332" spans="3:45" ht="15.05" customHeight="1">
      <c r="C1332" s="164" t="s">
        <v>68</v>
      </c>
      <c r="D1332" s="294" t="str">
        <f t="shared" si="183"/>
        <v/>
      </c>
      <c r="E1332" s="294"/>
      <c r="F1332" s="294"/>
      <c r="G1332" s="294"/>
      <c r="H1332" s="294"/>
      <c r="I1332" s="294"/>
      <c r="J1332" s="294"/>
      <c r="K1332" s="308"/>
      <c r="L1332" s="308"/>
      <c r="M1332" s="308"/>
      <c r="N1332" s="308"/>
      <c r="O1332" s="308"/>
      <c r="P1332" s="308"/>
      <c r="Q1332" s="308"/>
      <c r="R1332" s="308"/>
      <c r="S1332" s="308"/>
      <c r="T1332" s="308"/>
      <c r="U1332" s="308"/>
      <c r="V1332" s="308"/>
      <c r="W1332" s="308"/>
      <c r="X1332" s="308"/>
      <c r="Y1332" s="308"/>
      <c r="Z1332" s="308"/>
      <c r="AA1332" s="308"/>
      <c r="AB1332" s="308"/>
      <c r="AC1332" s="308"/>
      <c r="AD1332" s="308"/>
      <c r="AG1332" s="103">
        <f t="shared" si="184"/>
        <v>0</v>
      </c>
      <c r="AH1332" s="105">
        <f t="shared" si="185"/>
        <v>0</v>
      </c>
      <c r="AI1332" s="106">
        <f t="shared" si="186"/>
        <v>0</v>
      </c>
      <c r="AJ1332" s="104">
        <f t="shared" si="187"/>
        <v>0</v>
      </c>
      <c r="AL1332" s="103">
        <f t="shared" si="188"/>
        <v>0</v>
      </c>
      <c r="AM1332" s="103">
        <f t="shared" si="189"/>
        <v>0</v>
      </c>
      <c r="AN1332" s="103">
        <f t="shared" si="190"/>
        <v>0</v>
      </c>
      <c r="AO1332" s="110">
        <f t="shared" si="191"/>
        <v>0</v>
      </c>
      <c r="AQ1332" s="110">
        <f t="shared" si="192"/>
        <v>16</v>
      </c>
      <c r="AR1332" s="87">
        <f t="shared" si="193"/>
        <v>0</v>
      </c>
      <c r="AS1332" s="87">
        <f t="shared" si="194"/>
        <v>0</v>
      </c>
    </row>
    <row r="1333" spans="3:45" ht="15.05" customHeight="1">
      <c r="C1333" s="164" t="s">
        <v>69</v>
      </c>
      <c r="D1333" s="294" t="str">
        <f t="shared" si="183"/>
        <v/>
      </c>
      <c r="E1333" s="294"/>
      <c r="F1333" s="294"/>
      <c r="G1333" s="294"/>
      <c r="H1333" s="294"/>
      <c r="I1333" s="294"/>
      <c r="J1333" s="294"/>
      <c r="K1333" s="308"/>
      <c r="L1333" s="308"/>
      <c r="M1333" s="308"/>
      <c r="N1333" s="308"/>
      <c r="O1333" s="308"/>
      <c r="P1333" s="308"/>
      <c r="Q1333" s="308"/>
      <c r="R1333" s="308"/>
      <c r="S1333" s="308"/>
      <c r="T1333" s="308"/>
      <c r="U1333" s="308"/>
      <c r="V1333" s="308"/>
      <c r="W1333" s="308"/>
      <c r="X1333" s="308"/>
      <c r="Y1333" s="308"/>
      <c r="Z1333" s="308"/>
      <c r="AA1333" s="308"/>
      <c r="AB1333" s="308"/>
      <c r="AC1333" s="308"/>
      <c r="AD1333" s="308"/>
      <c r="AG1333" s="103">
        <f t="shared" si="184"/>
        <v>0</v>
      </c>
      <c r="AH1333" s="105">
        <f t="shared" si="185"/>
        <v>0</v>
      </c>
      <c r="AI1333" s="106">
        <f t="shared" si="186"/>
        <v>0</v>
      </c>
      <c r="AJ1333" s="104">
        <f t="shared" si="187"/>
        <v>0</v>
      </c>
      <c r="AL1333" s="103">
        <f t="shared" si="188"/>
        <v>0</v>
      </c>
      <c r="AM1333" s="103">
        <f t="shared" si="189"/>
        <v>0</v>
      </c>
      <c r="AN1333" s="103">
        <f t="shared" si="190"/>
        <v>0</v>
      </c>
      <c r="AO1333" s="110">
        <f t="shared" si="191"/>
        <v>0</v>
      </c>
      <c r="AQ1333" s="110">
        <f t="shared" si="192"/>
        <v>16</v>
      </c>
      <c r="AR1333" s="87">
        <f t="shared" si="193"/>
        <v>0</v>
      </c>
      <c r="AS1333" s="87">
        <f t="shared" si="194"/>
        <v>0</v>
      </c>
    </row>
    <row r="1334" spans="3:45" ht="15.05" customHeight="1">
      <c r="C1334" s="164" t="s">
        <v>70</v>
      </c>
      <c r="D1334" s="294" t="str">
        <f t="shared" si="183"/>
        <v/>
      </c>
      <c r="E1334" s="294"/>
      <c r="F1334" s="294"/>
      <c r="G1334" s="294"/>
      <c r="H1334" s="294"/>
      <c r="I1334" s="294"/>
      <c r="J1334" s="294"/>
      <c r="K1334" s="308"/>
      <c r="L1334" s="308"/>
      <c r="M1334" s="308"/>
      <c r="N1334" s="308"/>
      <c r="O1334" s="308"/>
      <c r="P1334" s="308"/>
      <c r="Q1334" s="308"/>
      <c r="R1334" s="308"/>
      <c r="S1334" s="308"/>
      <c r="T1334" s="308"/>
      <c r="U1334" s="308"/>
      <c r="V1334" s="308"/>
      <c r="W1334" s="308"/>
      <c r="X1334" s="308"/>
      <c r="Y1334" s="308"/>
      <c r="Z1334" s="308"/>
      <c r="AA1334" s="308"/>
      <c r="AB1334" s="308"/>
      <c r="AC1334" s="308"/>
      <c r="AD1334" s="308"/>
      <c r="AG1334" s="103">
        <f t="shared" si="184"/>
        <v>0</v>
      </c>
      <c r="AH1334" s="105">
        <f t="shared" si="185"/>
        <v>0</v>
      </c>
      <c r="AI1334" s="106">
        <f t="shared" si="186"/>
        <v>0</v>
      </c>
      <c r="AJ1334" s="104">
        <f t="shared" si="187"/>
        <v>0</v>
      </c>
      <c r="AL1334" s="103">
        <f t="shared" si="188"/>
        <v>0</v>
      </c>
      <c r="AM1334" s="103">
        <f t="shared" si="189"/>
        <v>0</v>
      </c>
      <c r="AN1334" s="103">
        <f t="shared" si="190"/>
        <v>0</v>
      </c>
      <c r="AO1334" s="110">
        <f t="shared" si="191"/>
        <v>0</v>
      </c>
      <c r="AQ1334" s="110">
        <f t="shared" si="192"/>
        <v>16</v>
      </c>
      <c r="AR1334" s="87">
        <f t="shared" si="193"/>
        <v>0</v>
      </c>
      <c r="AS1334" s="87">
        <f t="shared" si="194"/>
        <v>0</v>
      </c>
    </row>
    <row r="1335" spans="3:45" ht="15.05" customHeight="1">
      <c r="C1335" s="164" t="s">
        <v>71</v>
      </c>
      <c r="D1335" s="294" t="str">
        <f t="shared" si="183"/>
        <v/>
      </c>
      <c r="E1335" s="294"/>
      <c r="F1335" s="294"/>
      <c r="G1335" s="294"/>
      <c r="H1335" s="294"/>
      <c r="I1335" s="294"/>
      <c r="J1335" s="294"/>
      <c r="K1335" s="308"/>
      <c r="L1335" s="308"/>
      <c r="M1335" s="308"/>
      <c r="N1335" s="308"/>
      <c r="O1335" s="308"/>
      <c r="P1335" s="308"/>
      <c r="Q1335" s="308"/>
      <c r="R1335" s="308"/>
      <c r="S1335" s="308"/>
      <c r="T1335" s="308"/>
      <c r="U1335" s="308"/>
      <c r="V1335" s="308"/>
      <c r="W1335" s="308"/>
      <c r="X1335" s="308"/>
      <c r="Y1335" s="308"/>
      <c r="Z1335" s="308"/>
      <c r="AA1335" s="308"/>
      <c r="AB1335" s="308"/>
      <c r="AC1335" s="308"/>
      <c r="AD1335" s="308"/>
      <c r="AG1335" s="103">
        <f t="shared" si="184"/>
        <v>0</v>
      </c>
      <c r="AH1335" s="105">
        <f t="shared" si="185"/>
        <v>0</v>
      </c>
      <c r="AI1335" s="106">
        <f t="shared" si="186"/>
        <v>0</v>
      </c>
      <c r="AJ1335" s="104">
        <f t="shared" si="187"/>
        <v>0</v>
      </c>
      <c r="AL1335" s="103">
        <f t="shared" si="188"/>
        <v>0</v>
      </c>
      <c r="AM1335" s="103">
        <f t="shared" si="189"/>
        <v>0</v>
      </c>
      <c r="AN1335" s="103">
        <f t="shared" si="190"/>
        <v>0</v>
      </c>
      <c r="AO1335" s="110">
        <f t="shared" si="191"/>
        <v>0</v>
      </c>
      <c r="AQ1335" s="110">
        <f t="shared" si="192"/>
        <v>16</v>
      </c>
      <c r="AR1335" s="87">
        <f t="shared" si="193"/>
        <v>0</v>
      </c>
      <c r="AS1335" s="87">
        <f t="shared" si="194"/>
        <v>0</v>
      </c>
    </row>
    <row r="1336" spans="3:45" ht="15.05" customHeight="1">
      <c r="C1336" s="164" t="s">
        <v>72</v>
      </c>
      <c r="D1336" s="294" t="str">
        <f t="shared" si="183"/>
        <v/>
      </c>
      <c r="E1336" s="294"/>
      <c r="F1336" s="294"/>
      <c r="G1336" s="294"/>
      <c r="H1336" s="294"/>
      <c r="I1336" s="294"/>
      <c r="J1336" s="294"/>
      <c r="K1336" s="308"/>
      <c r="L1336" s="308"/>
      <c r="M1336" s="308"/>
      <c r="N1336" s="308"/>
      <c r="O1336" s="308"/>
      <c r="P1336" s="308"/>
      <c r="Q1336" s="308"/>
      <c r="R1336" s="308"/>
      <c r="S1336" s="308"/>
      <c r="T1336" s="308"/>
      <c r="U1336" s="308"/>
      <c r="V1336" s="308"/>
      <c r="W1336" s="308"/>
      <c r="X1336" s="308"/>
      <c r="Y1336" s="308"/>
      <c r="Z1336" s="308"/>
      <c r="AA1336" s="308"/>
      <c r="AB1336" s="308"/>
      <c r="AC1336" s="308"/>
      <c r="AD1336" s="308"/>
      <c r="AG1336" s="103">
        <f t="shared" si="184"/>
        <v>0</v>
      </c>
      <c r="AH1336" s="105">
        <f t="shared" si="185"/>
        <v>0</v>
      </c>
      <c r="AI1336" s="106">
        <f t="shared" si="186"/>
        <v>0</v>
      </c>
      <c r="AJ1336" s="104">
        <f t="shared" si="187"/>
        <v>0</v>
      </c>
      <c r="AL1336" s="103">
        <f t="shared" si="188"/>
        <v>0</v>
      </c>
      <c r="AM1336" s="103">
        <f t="shared" si="189"/>
        <v>0</v>
      </c>
      <c r="AN1336" s="103">
        <f t="shared" si="190"/>
        <v>0</v>
      </c>
      <c r="AO1336" s="110">
        <f t="shared" si="191"/>
        <v>0</v>
      </c>
      <c r="AQ1336" s="110">
        <f t="shared" si="192"/>
        <v>16</v>
      </c>
      <c r="AR1336" s="87">
        <f t="shared" si="193"/>
        <v>0</v>
      </c>
      <c r="AS1336" s="87">
        <f t="shared" si="194"/>
        <v>0</v>
      </c>
    </row>
    <row r="1337" spans="3:45" ht="15.05" customHeight="1">
      <c r="C1337" s="164" t="s">
        <v>73</v>
      </c>
      <c r="D1337" s="294" t="str">
        <f t="shared" si="183"/>
        <v/>
      </c>
      <c r="E1337" s="294"/>
      <c r="F1337" s="294"/>
      <c r="G1337" s="294"/>
      <c r="H1337" s="294"/>
      <c r="I1337" s="294"/>
      <c r="J1337" s="294"/>
      <c r="K1337" s="308"/>
      <c r="L1337" s="308"/>
      <c r="M1337" s="308"/>
      <c r="N1337" s="308"/>
      <c r="O1337" s="308"/>
      <c r="P1337" s="308"/>
      <c r="Q1337" s="308"/>
      <c r="R1337" s="308"/>
      <c r="S1337" s="308"/>
      <c r="T1337" s="308"/>
      <c r="U1337" s="308"/>
      <c r="V1337" s="308"/>
      <c r="W1337" s="308"/>
      <c r="X1337" s="308"/>
      <c r="Y1337" s="308"/>
      <c r="Z1337" s="308"/>
      <c r="AA1337" s="308"/>
      <c r="AB1337" s="308"/>
      <c r="AC1337" s="308"/>
      <c r="AD1337" s="308"/>
      <c r="AG1337" s="103">
        <f t="shared" si="184"/>
        <v>0</v>
      </c>
      <c r="AH1337" s="105">
        <f t="shared" si="185"/>
        <v>0</v>
      </c>
      <c r="AI1337" s="106">
        <f t="shared" si="186"/>
        <v>0</v>
      </c>
      <c r="AJ1337" s="104">
        <f t="shared" si="187"/>
        <v>0</v>
      </c>
      <c r="AL1337" s="103">
        <f t="shared" si="188"/>
        <v>0</v>
      </c>
      <c r="AM1337" s="103">
        <f t="shared" si="189"/>
        <v>0</v>
      </c>
      <c r="AN1337" s="103">
        <f t="shared" si="190"/>
        <v>0</v>
      </c>
      <c r="AO1337" s="110">
        <f t="shared" si="191"/>
        <v>0</v>
      </c>
      <c r="AQ1337" s="110">
        <f t="shared" si="192"/>
        <v>16</v>
      </c>
      <c r="AR1337" s="87">
        <f t="shared" si="193"/>
        <v>0</v>
      </c>
      <c r="AS1337" s="87">
        <f t="shared" si="194"/>
        <v>0</v>
      </c>
    </row>
    <row r="1338" spans="3:45" ht="15.05" customHeight="1">
      <c r="C1338" s="164" t="s">
        <v>74</v>
      </c>
      <c r="D1338" s="294" t="str">
        <f t="shared" si="183"/>
        <v/>
      </c>
      <c r="E1338" s="294"/>
      <c r="F1338" s="294"/>
      <c r="G1338" s="294"/>
      <c r="H1338" s="294"/>
      <c r="I1338" s="294"/>
      <c r="J1338" s="294"/>
      <c r="K1338" s="308"/>
      <c r="L1338" s="308"/>
      <c r="M1338" s="308"/>
      <c r="N1338" s="308"/>
      <c r="O1338" s="308"/>
      <c r="P1338" s="308"/>
      <c r="Q1338" s="308"/>
      <c r="R1338" s="308"/>
      <c r="S1338" s="308"/>
      <c r="T1338" s="308"/>
      <c r="U1338" s="308"/>
      <c r="V1338" s="308"/>
      <c r="W1338" s="308"/>
      <c r="X1338" s="308"/>
      <c r="Y1338" s="308"/>
      <c r="Z1338" s="308"/>
      <c r="AA1338" s="308"/>
      <c r="AB1338" s="308"/>
      <c r="AC1338" s="308"/>
      <c r="AD1338" s="308"/>
      <c r="AG1338" s="103">
        <f t="shared" si="184"/>
        <v>0</v>
      </c>
      <c r="AH1338" s="105">
        <f t="shared" si="185"/>
        <v>0</v>
      </c>
      <c r="AI1338" s="106">
        <f t="shared" si="186"/>
        <v>0</v>
      </c>
      <c r="AJ1338" s="104">
        <f t="shared" si="187"/>
        <v>0</v>
      </c>
      <c r="AL1338" s="103">
        <f t="shared" si="188"/>
        <v>0</v>
      </c>
      <c r="AM1338" s="103">
        <f t="shared" si="189"/>
        <v>0</v>
      </c>
      <c r="AN1338" s="103">
        <f t="shared" si="190"/>
        <v>0</v>
      </c>
      <c r="AO1338" s="110">
        <f t="shared" si="191"/>
        <v>0</v>
      </c>
      <c r="AQ1338" s="110">
        <f t="shared" si="192"/>
        <v>16</v>
      </c>
      <c r="AR1338" s="87">
        <f t="shared" si="193"/>
        <v>0</v>
      </c>
      <c r="AS1338" s="87">
        <f t="shared" si="194"/>
        <v>0</v>
      </c>
    </row>
    <row r="1339" spans="3:45" ht="15.05" customHeight="1">
      <c r="C1339" s="164" t="s">
        <v>75</v>
      </c>
      <c r="D1339" s="294" t="str">
        <f t="shared" si="183"/>
        <v/>
      </c>
      <c r="E1339" s="294"/>
      <c r="F1339" s="294"/>
      <c r="G1339" s="294"/>
      <c r="H1339" s="294"/>
      <c r="I1339" s="294"/>
      <c r="J1339" s="294"/>
      <c r="K1339" s="308"/>
      <c r="L1339" s="308"/>
      <c r="M1339" s="308"/>
      <c r="N1339" s="308"/>
      <c r="O1339" s="308"/>
      <c r="P1339" s="308"/>
      <c r="Q1339" s="308"/>
      <c r="R1339" s="308"/>
      <c r="S1339" s="308"/>
      <c r="T1339" s="308"/>
      <c r="U1339" s="308"/>
      <c r="V1339" s="308"/>
      <c r="W1339" s="308"/>
      <c r="X1339" s="308"/>
      <c r="Y1339" s="308"/>
      <c r="Z1339" s="308"/>
      <c r="AA1339" s="308"/>
      <c r="AB1339" s="308"/>
      <c r="AC1339" s="308"/>
      <c r="AD1339" s="308"/>
      <c r="AG1339" s="103">
        <f t="shared" si="184"/>
        <v>0</v>
      </c>
      <c r="AH1339" s="105">
        <f t="shared" si="185"/>
        <v>0</v>
      </c>
      <c r="AI1339" s="106">
        <f t="shared" si="186"/>
        <v>0</v>
      </c>
      <c r="AJ1339" s="104">
        <f t="shared" si="187"/>
        <v>0</v>
      </c>
      <c r="AL1339" s="103">
        <f t="shared" si="188"/>
        <v>0</v>
      </c>
      <c r="AM1339" s="103">
        <f t="shared" si="189"/>
        <v>0</v>
      </c>
      <c r="AN1339" s="103">
        <f t="shared" si="190"/>
        <v>0</v>
      </c>
      <c r="AO1339" s="110">
        <f t="shared" si="191"/>
        <v>0</v>
      </c>
      <c r="AQ1339" s="110">
        <f t="shared" si="192"/>
        <v>16</v>
      </c>
      <c r="AR1339" s="87">
        <f t="shared" si="193"/>
        <v>0</v>
      </c>
      <c r="AS1339" s="87">
        <f t="shared" si="194"/>
        <v>0</v>
      </c>
    </row>
    <row r="1340" spans="3:45" ht="15.05" customHeight="1">
      <c r="C1340" s="164" t="s">
        <v>76</v>
      </c>
      <c r="D1340" s="294" t="str">
        <f t="shared" si="183"/>
        <v/>
      </c>
      <c r="E1340" s="294"/>
      <c r="F1340" s="294"/>
      <c r="G1340" s="294"/>
      <c r="H1340" s="294"/>
      <c r="I1340" s="294"/>
      <c r="J1340" s="294"/>
      <c r="K1340" s="308"/>
      <c r="L1340" s="308"/>
      <c r="M1340" s="308"/>
      <c r="N1340" s="308"/>
      <c r="O1340" s="308"/>
      <c r="P1340" s="308"/>
      <c r="Q1340" s="308"/>
      <c r="R1340" s="308"/>
      <c r="S1340" s="308"/>
      <c r="T1340" s="308"/>
      <c r="U1340" s="308"/>
      <c r="V1340" s="308"/>
      <c r="W1340" s="308"/>
      <c r="X1340" s="308"/>
      <c r="Y1340" s="308"/>
      <c r="Z1340" s="308"/>
      <c r="AA1340" s="308"/>
      <c r="AB1340" s="308"/>
      <c r="AC1340" s="308"/>
      <c r="AD1340" s="308"/>
      <c r="AG1340" s="103">
        <f t="shared" si="184"/>
        <v>0</v>
      </c>
      <c r="AH1340" s="105">
        <f t="shared" si="185"/>
        <v>0</v>
      </c>
      <c r="AI1340" s="106">
        <f t="shared" si="186"/>
        <v>0</v>
      </c>
      <c r="AJ1340" s="104">
        <f t="shared" si="187"/>
        <v>0</v>
      </c>
      <c r="AL1340" s="103">
        <f t="shared" si="188"/>
        <v>0</v>
      </c>
      <c r="AM1340" s="103">
        <f t="shared" si="189"/>
        <v>0</v>
      </c>
      <c r="AN1340" s="103">
        <f t="shared" si="190"/>
        <v>0</v>
      </c>
      <c r="AO1340" s="110">
        <f t="shared" si="191"/>
        <v>0</v>
      </c>
      <c r="AQ1340" s="110">
        <f t="shared" si="192"/>
        <v>16</v>
      </c>
      <c r="AR1340" s="87">
        <f t="shared" si="193"/>
        <v>0</v>
      </c>
      <c r="AS1340" s="87">
        <f t="shared" si="194"/>
        <v>0</v>
      </c>
    </row>
    <row r="1341" spans="3:45" ht="15.05" customHeight="1">
      <c r="C1341" s="164" t="s">
        <v>77</v>
      </c>
      <c r="D1341" s="294" t="str">
        <f t="shared" si="183"/>
        <v/>
      </c>
      <c r="E1341" s="294"/>
      <c r="F1341" s="294"/>
      <c r="G1341" s="294"/>
      <c r="H1341" s="294"/>
      <c r="I1341" s="294"/>
      <c r="J1341" s="294"/>
      <c r="K1341" s="308"/>
      <c r="L1341" s="308"/>
      <c r="M1341" s="308"/>
      <c r="N1341" s="308"/>
      <c r="O1341" s="308"/>
      <c r="P1341" s="308"/>
      <c r="Q1341" s="308"/>
      <c r="R1341" s="308"/>
      <c r="S1341" s="308"/>
      <c r="T1341" s="308"/>
      <c r="U1341" s="308"/>
      <c r="V1341" s="308"/>
      <c r="W1341" s="308"/>
      <c r="X1341" s="308"/>
      <c r="Y1341" s="308"/>
      <c r="Z1341" s="308"/>
      <c r="AA1341" s="308"/>
      <c r="AB1341" s="308"/>
      <c r="AC1341" s="308"/>
      <c r="AD1341" s="308"/>
      <c r="AG1341" s="103">
        <f t="shared" si="184"/>
        <v>0</v>
      </c>
      <c r="AH1341" s="105">
        <f t="shared" si="185"/>
        <v>0</v>
      </c>
      <c r="AI1341" s="106">
        <f t="shared" si="186"/>
        <v>0</v>
      </c>
      <c r="AJ1341" s="104">
        <f t="shared" si="187"/>
        <v>0</v>
      </c>
      <c r="AL1341" s="103">
        <f t="shared" si="188"/>
        <v>0</v>
      </c>
      <c r="AM1341" s="103">
        <f t="shared" si="189"/>
        <v>0</v>
      </c>
      <c r="AN1341" s="103">
        <f t="shared" si="190"/>
        <v>0</v>
      </c>
      <c r="AO1341" s="110">
        <f t="shared" si="191"/>
        <v>0</v>
      </c>
      <c r="AQ1341" s="110">
        <f t="shared" si="192"/>
        <v>16</v>
      </c>
      <c r="AR1341" s="87">
        <f t="shared" si="193"/>
        <v>0</v>
      </c>
      <c r="AS1341" s="87">
        <f t="shared" si="194"/>
        <v>0</v>
      </c>
    </row>
    <row r="1342" spans="3:45" ht="15.05" customHeight="1">
      <c r="C1342" s="164" t="s">
        <v>78</v>
      </c>
      <c r="D1342" s="294" t="str">
        <f t="shared" si="183"/>
        <v/>
      </c>
      <c r="E1342" s="294"/>
      <c r="F1342" s="294"/>
      <c r="G1342" s="294"/>
      <c r="H1342" s="294"/>
      <c r="I1342" s="294"/>
      <c r="J1342" s="294"/>
      <c r="K1342" s="308"/>
      <c r="L1342" s="308"/>
      <c r="M1342" s="308"/>
      <c r="N1342" s="308"/>
      <c r="O1342" s="308"/>
      <c r="P1342" s="308"/>
      <c r="Q1342" s="308"/>
      <c r="R1342" s="308"/>
      <c r="S1342" s="308"/>
      <c r="T1342" s="308"/>
      <c r="U1342" s="308"/>
      <c r="V1342" s="308"/>
      <c r="W1342" s="308"/>
      <c r="X1342" s="308"/>
      <c r="Y1342" s="308"/>
      <c r="Z1342" s="308"/>
      <c r="AA1342" s="308"/>
      <c r="AB1342" s="308"/>
      <c r="AC1342" s="308"/>
      <c r="AD1342" s="308"/>
      <c r="AG1342" s="103">
        <f t="shared" si="184"/>
        <v>0</v>
      </c>
      <c r="AH1342" s="105">
        <f t="shared" si="185"/>
        <v>0</v>
      </c>
      <c r="AI1342" s="106">
        <f t="shared" si="186"/>
        <v>0</v>
      </c>
      <c r="AJ1342" s="104">
        <f t="shared" si="187"/>
        <v>0</v>
      </c>
      <c r="AL1342" s="103">
        <f t="shared" si="188"/>
        <v>0</v>
      </c>
      <c r="AM1342" s="103">
        <f t="shared" si="189"/>
        <v>0</v>
      </c>
      <c r="AN1342" s="103">
        <f t="shared" si="190"/>
        <v>0</v>
      </c>
      <c r="AO1342" s="110">
        <f t="shared" si="191"/>
        <v>0</v>
      </c>
      <c r="AQ1342" s="110">
        <f t="shared" si="192"/>
        <v>16</v>
      </c>
      <c r="AR1342" s="87">
        <f t="shared" si="193"/>
        <v>0</v>
      </c>
      <c r="AS1342" s="87">
        <f t="shared" si="194"/>
        <v>0</v>
      </c>
    </row>
    <row r="1343" spans="3:45" ht="15.05" customHeight="1">
      <c r="C1343" s="164" t="s">
        <v>79</v>
      </c>
      <c r="D1343" s="294" t="str">
        <f t="shared" si="183"/>
        <v/>
      </c>
      <c r="E1343" s="294"/>
      <c r="F1343" s="294"/>
      <c r="G1343" s="294"/>
      <c r="H1343" s="294"/>
      <c r="I1343" s="294"/>
      <c r="J1343" s="294"/>
      <c r="K1343" s="308"/>
      <c r="L1343" s="308"/>
      <c r="M1343" s="308"/>
      <c r="N1343" s="308"/>
      <c r="O1343" s="308"/>
      <c r="P1343" s="308"/>
      <c r="Q1343" s="308"/>
      <c r="R1343" s="308"/>
      <c r="S1343" s="308"/>
      <c r="T1343" s="308"/>
      <c r="U1343" s="308"/>
      <c r="V1343" s="308"/>
      <c r="W1343" s="308"/>
      <c r="X1343" s="308"/>
      <c r="Y1343" s="308"/>
      <c r="Z1343" s="308"/>
      <c r="AA1343" s="308"/>
      <c r="AB1343" s="308"/>
      <c r="AC1343" s="308"/>
      <c r="AD1343" s="308"/>
      <c r="AG1343" s="103">
        <f t="shared" si="184"/>
        <v>0</v>
      </c>
      <c r="AH1343" s="105">
        <f t="shared" si="185"/>
        <v>0</v>
      </c>
      <c r="AI1343" s="106">
        <f t="shared" si="186"/>
        <v>0</v>
      </c>
      <c r="AJ1343" s="104">
        <f t="shared" si="187"/>
        <v>0</v>
      </c>
      <c r="AL1343" s="103">
        <f t="shared" si="188"/>
        <v>0</v>
      </c>
      <c r="AM1343" s="103">
        <f t="shared" si="189"/>
        <v>0</v>
      </c>
      <c r="AN1343" s="103">
        <f t="shared" si="190"/>
        <v>0</v>
      </c>
      <c r="AO1343" s="110">
        <f t="shared" si="191"/>
        <v>0</v>
      </c>
      <c r="AQ1343" s="110">
        <f t="shared" si="192"/>
        <v>16</v>
      </c>
      <c r="AR1343" s="87">
        <f t="shared" si="193"/>
        <v>0</v>
      </c>
      <c r="AS1343" s="87">
        <f t="shared" si="194"/>
        <v>0</v>
      </c>
    </row>
    <row r="1344" spans="3:45" ht="15.05" customHeight="1">
      <c r="C1344" s="164" t="s">
        <v>80</v>
      </c>
      <c r="D1344" s="294" t="str">
        <f t="shared" si="183"/>
        <v/>
      </c>
      <c r="E1344" s="294"/>
      <c r="F1344" s="294"/>
      <c r="G1344" s="294"/>
      <c r="H1344" s="294"/>
      <c r="I1344" s="294"/>
      <c r="J1344" s="294"/>
      <c r="K1344" s="308"/>
      <c r="L1344" s="308"/>
      <c r="M1344" s="308"/>
      <c r="N1344" s="308"/>
      <c r="O1344" s="308"/>
      <c r="P1344" s="308"/>
      <c r="Q1344" s="308"/>
      <c r="R1344" s="308"/>
      <c r="S1344" s="308"/>
      <c r="T1344" s="308"/>
      <c r="U1344" s="308"/>
      <c r="V1344" s="308"/>
      <c r="W1344" s="308"/>
      <c r="X1344" s="308"/>
      <c r="Y1344" s="308"/>
      <c r="Z1344" s="308"/>
      <c r="AA1344" s="308"/>
      <c r="AB1344" s="308"/>
      <c r="AC1344" s="308"/>
      <c r="AD1344" s="308"/>
      <c r="AG1344" s="103">
        <f t="shared" si="184"/>
        <v>0</v>
      </c>
      <c r="AH1344" s="105">
        <f t="shared" si="185"/>
        <v>0</v>
      </c>
      <c r="AI1344" s="106">
        <f t="shared" si="186"/>
        <v>0</v>
      </c>
      <c r="AJ1344" s="104">
        <f t="shared" si="187"/>
        <v>0</v>
      </c>
      <c r="AL1344" s="103">
        <f t="shared" si="188"/>
        <v>0</v>
      </c>
      <c r="AM1344" s="103">
        <f t="shared" si="189"/>
        <v>0</v>
      </c>
      <c r="AN1344" s="103">
        <f t="shared" si="190"/>
        <v>0</v>
      </c>
      <c r="AO1344" s="110">
        <f t="shared" si="191"/>
        <v>0</v>
      </c>
      <c r="AQ1344" s="110">
        <f t="shared" si="192"/>
        <v>16</v>
      </c>
      <c r="AR1344" s="87">
        <f t="shared" si="193"/>
        <v>0</v>
      </c>
      <c r="AS1344" s="87">
        <f t="shared" si="194"/>
        <v>0</v>
      </c>
    </row>
    <row r="1345" spans="3:45" ht="15.05" customHeight="1">
      <c r="C1345" s="164" t="s">
        <v>81</v>
      </c>
      <c r="D1345" s="294" t="str">
        <f t="shared" si="183"/>
        <v/>
      </c>
      <c r="E1345" s="294"/>
      <c r="F1345" s="294"/>
      <c r="G1345" s="294"/>
      <c r="H1345" s="294"/>
      <c r="I1345" s="294"/>
      <c r="J1345" s="294"/>
      <c r="K1345" s="308"/>
      <c r="L1345" s="308"/>
      <c r="M1345" s="308"/>
      <c r="N1345" s="308"/>
      <c r="O1345" s="308"/>
      <c r="P1345" s="308"/>
      <c r="Q1345" s="308"/>
      <c r="R1345" s="308"/>
      <c r="S1345" s="308"/>
      <c r="T1345" s="308"/>
      <c r="U1345" s="308"/>
      <c r="V1345" s="308"/>
      <c r="W1345" s="308"/>
      <c r="X1345" s="308"/>
      <c r="Y1345" s="308"/>
      <c r="Z1345" s="308"/>
      <c r="AA1345" s="308"/>
      <c r="AB1345" s="308"/>
      <c r="AC1345" s="308"/>
      <c r="AD1345" s="308"/>
      <c r="AG1345" s="103">
        <f t="shared" si="184"/>
        <v>0</v>
      </c>
      <c r="AH1345" s="105">
        <f t="shared" si="185"/>
        <v>0</v>
      </c>
      <c r="AI1345" s="106">
        <f t="shared" si="186"/>
        <v>0</v>
      </c>
      <c r="AJ1345" s="104">
        <f t="shared" si="187"/>
        <v>0</v>
      </c>
      <c r="AL1345" s="103">
        <f t="shared" si="188"/>
        <v>0</v>
      </c>
      <c r="AM1345" s="103">
        <f t="shared" si="189"/>
        <v>0</v>
      </c>
      <c r="AN1345" s="103">
        <f t="shared" si="190"/>
        <v>0</v>
      </c>
      <c r="AO1345" s="110">
        <f t="shared" si="191"/>
        <v>0</v>
      </c>
      <c r="AQ1345" s="110">
        <f t="shared" si="192"/>
        <v>16</v>
      </c>
      <c r="AR1345" s="87">
        <f t="shared" si="193"/>
        <v>0</v>
      </c>
      <c r="AS1345" s="87">
        <f t="shared" si="194"/>
        <v>0</v>
      </c>
    </row>
    <row r="1346" spans="3:45" ht="15.05" customHeight="1">
      <c r="C1346" s="164" t="s">
        <v>82</v>
      </c>
      <c r="D1346" s="294" t="str">
        <f t="shared" si="183"/>
        <v/>
      </c>
      <c r="E1346" s="294"/>
      <c r="F1346" s="294"/>
      <c r="G1346" s="294"/>
      <c r="H1346" s="294"/>
      <c r="I1346" s="294"/>
      <c r="J1346" s="294"/>
      <c r="K1346" s="308"/>
      <c r="L1346" s="308"/>
      <c r="M1346" s="308"/>
      <c r="N1346" s="308"/>
      <c r="O1346" s="308"/>
      <c r="P1346" s="308"/>
      <c r="Q1346" s="308"/>
      <c r="R1346" s="308"/>
      <c r="S1346" s="308"/>
      <c r="T1346" s="308"/>
      <c r="U1346" s="308"/>
      <c r="V1346" s="308"/>
      <c r="W1346" s="308"/>
      <c r="X1346" s="308"/>
      <c r="Y1346" s="308"/>
      <c r="Z1346" s="308"/>
      <c r="AA1346" s="308"/>
      <c r="AB1346" s="308"/>
      <c r="AC1346" s="308"/>
      <c r="AD1346" s="308"/>
      <c r="AG1346" s="103">
        <f t="shared" si="184"/>
        <v>0</v>
      </c>
      <c r="AH1346" s="105">
        <f t="shared" si="185"/>
        <v>0</v>
      </c>
      <c r="AI1346" s="106">
        <f t="shared" si="186"/>
        <v>0</v>
      </c>
      <c r="AJ1346" s="104">
        <f t="shared" si="187"/>
        <v>0</v>
      </c>
      <c r="AL1346" s="103">
        <f t="shared" si="188"/>
        <v>0</v>
      </c>
      <c r="AM1346" s="103">
        <f t="shared" si="189"/>
        <v>0</v>
      </c>
      <c r="AN1346" s="103">
        <f t="shared" si="190"/>
        <v>0</v>
      </c>
      <c r="AO1346" s="110">
        <f t="shared" si="191"/>
        <v>0</v>
      </c>
      <c r="AQ1346" s="110">
        <f t="shared" si="192"/>
        <v>16</v>
      </c>
      <c r="AR1346" s="87">
        <f t="shared" si="193"/>
        <v>0</v>
      </c>
      <c r="AS1346" s="87">
        <f t="shared" si="194"/>
        <v>0</v>
      </c>
    </row>
    <row r="1347" spans="3:45" ht="15.05" customHeight="1">
      <c r="C1347" s="164" t="s">
        <v>83</v>
      </c>
      <c r="D1347" s="294" t="str">
        <f t="shared" si="183"/>
        <v/>
      </c>
      <c r="E1347" s="294"/>
      <c r="F1347" s="294"/>
      <c r="G1347" s="294"/>
      <c r="H1347" s="294"/>
      <c r="I1347" s="294"/>
      <c r="J1347" s="294"/>
      <c r="K1347" s="308"/>
      <c r="L1347" s="308"/>
      <c r="M1347" s="308"/>
      <c r="N1347" s="308"/>
      <c r="O1347" s="308"/>
      <c r="P1347" s="308"/>
      <c r="Q1347" s="308"/>
      <c r="R1347" s="308"/>
      <c r="S1347" s="308"/>
      <c r="T1347" s="308"/>
      <c r="U1347" s="308"/>
      <c r="V1347" s="308"/>
      <c r="W1347" s="308"/>
      <c r="X1347" s="308"/>
      <c r="Y1347" s="308"/>
      <c r="Z1347" s="308"/>
      <c r="AA1347" s="308"/>
      <c r="AB1347" s="308"/>
      <c r="AC1347" s="308"/>
      <c r="AD1347" s="308"/>
      <c r="AG1347" s="103">
        <f t="shared" si="184"/>
        <v>0</v>
      </c>
      <c r="AH1347" s="105">
        <f t="shared" si="185"/>
        <v>0</v>
      </c>
      <c r="AI1347" s="106">
        <f t="shared" si="186"/>
        <v>0</v>
      </c>
      <c r="AJ1347" s="104">
        <f t="shared" si="187"/>
        <v>0</v>
      </c>
      <c r="AL1347" s="103">
        <f t="shared" si="188"/>
        <v>0</v>
      </c>
      <c r="AM1347" s="103">
        <f t="shared" si="189"/>
        <v>0</v>
      </c>
      <c r="AN1347" s="103">
        <f t="shared" si="190"/>
        <v>0</v>
      </c>
      <c r="AO1347" s="110">
        <f t="shared" si="191"/>
        <v>0</v>
      </c>
      <c r="AQ1347" s="110">
        <f t="shared" si="192"/>
        <v>16</v>
      </c>
      <c r="AR1347" s="87">
        <f t="shared" si="193"/>
        <v>0</v>
      </c>
      <c r="AS1347" s="87">
        <f t="shared" si="194"/>
        <v>0</v>
      </c>
    </row>
    <row r="1348" spans="3:45" ht="15.05" customHeight="1">
      <c r="C1348" s="164" t="s">
        <v>84</v>
      </c>
      <c r="D1348" s="294" t="str">
        <f t="shared" si="183"/>
        <v/>
      </c>
      <c r="E1348" s="294"/>
      <c r="F1348" s="294"/>
      <c r="G1348" s="294"/>
      <c r="H1348" s="294"/>
      <c r="I1348" s="294"/>
      <c r="J1348" s="294"/>
      <c r="K1348" s="308"/>
      <c r="L1348" s="308"/>
      <c r="M1348" s="308"/>
      <c r="N1348" s="308"/>
      <c r="O1348" s="308"/>
      <c r="P1348" s="308"/>
      <c r="Q1348" s="308"/>
      <c r="R1348" s="308"/>
      <c r="S1348" s="308"/>
      <c r="T1348" s="308"/>
      <c r="U1348" s="308"/>
      <c r="V1348" s="308"/>
      <c r="W1348" s="308"/>
      <c r="X1348" s="308"/>
      <c r="Y1348" s="308"/>
      <c r="Z1348" s="308"/>
      <c r="AA1348" s="308"/>
      <c r="AB1348" s="308"/>
      <c r="AC1348" s="308"/>
      <c r="AD1348" s="308"/>
      <c r="AG1348" s="103">
        <f t="shared" si="184"/>
        <v>0</v>
      </c>
      <c r="AH1348" s="105">
        <f t="shared" si="185"/>
        <v>0</v>
      </c>
      <c r="AI1348" s="106">
        <f t="shared" si="186"/>
        <v>0</v>
      </c>
      <c r="AJ1348" s="104">
        <f t="shared" si="187"/>
        <v>0</v>
      </c>
      <c r="AL1348" s="103">
        <f t="shared" si="188"/>
        <v>0</v>
      </c>
      <c r="AM1348" s="103">
        <f t="shared" si="189"/>
        <v>0</v>
      </c>
      <c r="AN1348" s="103">
        <f t="shared" si="190"/>
        <v>0</v>
      </c>
      <c r="AO1348" s="110">
        <f t="shared" si="191"/>
        <v>0</v>
      </c>
      <c r="AQ1348" s="110">
        <f t="shared" si="192"/>
        <v>16</v>
      </c>
      <c r="AR1348" s="87">
        <f t="shared" si="193"/>
        <v>0</v>
      </c>
      <c r="AS1348" s="87">
        <f t="shared" si="194"/>
        <v>0</v>
      </c>
    </row>
    <row r="1349" spans="3:45" ht="15.05" customHeight="1">
      <c r="C1349" s="164" t="s">
        <v>85</v>
      </c>
      <c r="D1349" s="294" t="str">
        <f t="shared" si="183"/>
        <v/>
      </c>
      <c r="E1349" s="294"/>
      <c r="F1349" s="294"/>
      <c r="G1349" s="294"/>
      <c r="H1349" s="294"/>
      <c r="I1349" s="294"/>
      <c r="J1349" s="294"/>
      <c r="K1349" s="308"/>
      <c r="L1349" s="308"/>
      <c r="M1349" s="308"/>
      <c r="N1349" s="308"/>
      <c r="O1349" s="308"/>
      <c r="P1349" s="308"/>
      <c r="Q1349" s="308"/>
      <c r="R1349" s="308"/>
      <c r="S1349" s="308"/>
      <c r="T1349" s="308"/>
      <c r="U1349" s="308"/>
      <c r="V1349" s="308"/>
      <c r="W1349" s="308"/>
      <c r="X1349" s="308"/>
      <c r="Y1349" s="308"/>
      <c r="Z1349" s="308"/>
      <c r="AA1349" s="308"/>
      <c r="AB1349" s="308"/>
      <c r="AC1349" s="308"/>
      <c r="AD1349" s="308"/>
      <c r="AG1349" s="103">
        <f t="shared" si="184"/>
        <v>0</v>
      </c>
      <c r="AH1349" s="105">
        <f t="shared" si="185"/>
        <v>0</v>
      </c>
      <c r="AI1349" s="106">
        <f t="shared" si="186"/>
        <v>0</v>
      </c>
      <c r="AJ1349" s="104">
        <f t="shared" si="187"/>
        <v>0</v>
      </c>
      <c r="AL1349" s="103">
        <f t="shared" si="188"/>
        <v>0</v>
      </c>
      <c r="AM1349" s="103">
        <f t="shared" si="189"/>
        <v>0</v>
      </c>
      <c r="AN1349" s="103">
        <f t="shared" si="190"/>
        <v>0</v>
      </c>
      <c r="AO1349" s="110">
        <f t="shared" si="191"/>
        <v>0</v>
      </c>
      <c r="AQ1349" s="110">
        <f t="shared" si="192"/>
        <v>16</v>
      </c>
      <c r="AR1349" s="87">
        <f t="shared" si="193"/>
        <v>0</v>
      </c>
      <c r="AS1349" s="87">
        <f t="shared" si="194"/>
        <v>0</v>
      </c>
    </row>
    <row r="1350" spans="3:45" ht="15.05" customHeight="1">
      <c r="C1350" s="164" t="s">
        <v>86</v>
      </c>
      <c r="D1350" s="294" t="str">
        <f t="shared" si="183"/>
        <v/>
      </c>
      <c r="E1350" s="294"/>
      <c r="F1350" s="294"/>
      <c r="G1350" s="294"/>
      <c r="H1350" s="294"/>
      <c r="I1350" s="294"/>
      <c r="J1350" s="294"/>
      <c r="K1350" s="308"/>
      <c r="L1350" s="308"/>
      <c r="M1350" s="308"/>
      <c r="N1350" s="308"/>
      <c r="O1350" s="308"/>
      <c r="P1350" s="308"/>
      <c r="Q1350" s="308"/>
      <c r="R1350" s="308"/>
      <c r="S1350" s="308"/>
      <c r="T1350" s="308"/>
      <c r="U1350" s="308"/>
      <c r="V1350" s="308"/>
      <c r="W1350" s="308"/>
      <c r="X1350" s="308"/>
      <c r="Y1350" s="308"/>
      <c r="Z1350" s="308"/>
      <c r="AA1350" s="308"/>
      <c r="AB1350" s="308"/>
      <c r="AC1350" s="308"/>
      <c r="AD1350" s="308"/>
      <c r="AG1350" s="103">
        <f t="shared" si="184"/>
        <v>0</v>
      </c>
      <c r="AH1350" s="105">
        <f t="shared" si="185"/>
        <v>0</v>
      </c>
      <c r="AI1350" s="106">
        <f t="shared" si="186"/>
        <v>0</v>
      </c>
      <c r="AJ1350" s="104">
        <f t="shared" si="187"/>
        <v>0</v>
      </c>
      <c r="AL1350" s="103">
        <f t="shared" si="188"/>
        <v>0</v>
      </c>
      <c r="AM1350" s="103">
        <f t="shared" si="189"/>
        <v>0</v>
      </c>
      <c r="AN1350" s="103">
        <f t="shared" si="190"/>
        <v>0</v>
      </c>
      <c r="AO1350" s="110">
        <f t="shared" si="191"/>
        <v>0</v>
      </c>
      <c r="AQ1350" s="110">
        <f t="shared" si="192"/>
        <v>16</v>
      </c>
      <c r="AR1350" s="87">
        <f t="shared" si="193"/>
        <v>0</v>
      </c>
      <c r="AS1350" s="87">
        <f t="shared" si="194"/>
        <v>0</v>
      </c>
    </row>
    <row r="1351" spans="3:45" ht="15.05" customHeight="1">
      <c r="C1351" s="164" t="s">
        <v>87</v>
      </c>
      <c r="D1351" s="294" t="str">
        <f t="shared" si="183"/>
        <v/>
      </c>
      <c r="E1351" s="294"/>
      <c r="F1351" s="294"/>
      <c r="G1351" s="294"/>
      <c r="H1351" s="294"/>
      <c r="I1351" s="294"/>
      <c r="J1351" s="294"/>
      <c r="K1351" s="308"/>
      <c r="L1351" s="308"/>
      <c r="M1351" s="308"/>
      <c r="N1351" s="308"/>
      <c r="O1351" s="308"/>
      <c r="P1351" s="308"/>
      <c r="Q1351" s="308"/>
      <c r="R1351" s="308"/>
      <c r="S1351" s="308"/>
      <c r="T1351" s="308"/>
      <c r="U1351" s="308"/>
      <c r="V1351" s="308"/>
      <c r="W1351" s="308"/>
      <c r="X1351" s="308"/>
      <c r="Y1351" s="308"/>
      <c r="Z1351" s="308"/>
      <c r="AA1351" s="308"/>
      <c r="AB1351" s="308"/>
      <c r="AC1351" s="308"/>
      <c r="AD1351" s="308"/>
      <c r="AG1351" s="103">
        <f t="shared" si="184"/>
        <v>0</v>
      </c>
      <c r="AH1351" s="105">
        <f t="shared" si="185"/>
        <v>0</v>
      </c>
      <c r="AI1351" s="106">
        <f t="shared" si="186"/>
        <v>0</v>
      </c>
      <c r="AJ1351" s="104">
        <f t="shared" si="187"/>
        <v>0</v>
      </c>
      <c r="AL1351" s="103">
        <f t="shared" si="188"/>
        <v>0</v>
      </c>
      <c r="AM1351" s="103">
        <f t="shared" si="189"/>
        <v>0</v>
      </c>
      <c r="AN1351" s="103">
        <f t="shared" si="190"/>
        <v>0</v>
      </c>
      <c r="AO1351" s="110">
        <f t="shared" si="191"/>
        <v>0</v>
      </c>
      <c r="AQ1351" s="110">
        <f t="shared" si="192"/>
        <v>16</v>
      </c>
      <c r="AR1351" s="87">
        <f t="shared" si="193"/>
        <v>0</v>
      </c>
      <c r="AS1351" s="87">
        <f t="shared" si="194"/>
        <v>0</v>
      </c>
    </row>
    <row r="1352" spans="3:45" ht="15.05" customHeight="1">
      <c r="C1352" s="164" t="s">
        <v>88</v>
      </c>
      <c r="D1352" s="294" t="str">
        <f t="shared" si="183"/>
        <v/>
      </c>
      <c r="E1352" s="294"/>
      <c r="F1352" s="294"/>
      <c r="G1352" s="294"/>
      <c r="H1352" s="294"/>
      <c r="I1352" s="294"/>
      <c r="J1352" s="294"/>
      <c r="K1352" s="308"/>
      <c r="L1352" s="308"/>
      <c r="M1352" s="308"/>
      <c r="N1352" s="308"/>
      <c r="O1352" s="308"/>
      <c r="P1352" s="308"/>
      <c r="Q1352" s="308"/>
      <c r="R1352" s="308"/>
      <c r="S1352" s="308"/>
      <c r="T1352" s="308"/>
      <c r="U1352" s="308"/>
      <c r="V1352" s="308"/>
      <c r="W1352" s="308"/>
      <c r="X1352" s="308"/>
      <c r="Y1352" s="308"/>
      <c r="Z1352" s="308"/>
      <c r="AA1352" s="308"/>
      <c r="AB1352" s="308"/>
      <c r="AC1352" s="308"/>
      <c r="AD1352" s="308"/>
      <c r="AG1352" s="103">
        <f t="shared" si="184"/>
        <v>0</v>
      </c>
      <c r="AH1352" s="105">
        <f t="shared" si="185"/>
        <v>0</v>
      </c>
      <c r="AI1352" s="106">
        <f t="shared" si="186"/>
        <v>0</v>
      </c>
      <c r="AJ1352" s="104">
        <f t="shared" si="187"/>
        <v>0</v>
      </c>
      <c r="AL1352" s="103">
        <f t="shared" si="188"/>
        <v>0</v>
      </c>
      <c r="AM1352" s="103">
        <f t="shared" si="189"/>
        <v>0</v>
      </c>
      <c r="AN1352" s="103">
        <f t="shared" si="190"/>
        <v>0</v>
      </c>
      <c r="AO1352" s="110">
        <f t="shared" si="191"/>
        <v>0</v>
      </c>
      <c r="AQ1352" s="110">
        <f t="shared" si="192"/>
        <v>16</v>
      </c>
      <c r="AR1352" s="87">
        <f t="shared" si="193"/>
        <v>0</v>
      </c>
      <c r="AS1352" s="87">
        <f t="shared" si="194"/>
        <v>0</v>
      </c>
    </row>
    <row r="1353" spans="3:45" ht="15.05" customHeight="1">
      <c r="C1353" s="164" t="s">
        <v>89</v>
      </c>
      <c r="D1353" s="294" t="str">
        <f t="shared" si="183"/>
        <v/>
      </c>
      <c r="E1353" s="294"/>
      <c r="F1353" s="294"/>
      <c r="G1353" s="294"/>
      <c r="H1353" s="294"/>
      <c r="I1353" s="294"/>
      <c r="J1353" s="294"/>
      <c r="K1353" s="308"/>
      <c r="L1353" s="308"/>
      <c r="M1353" s="308"/>
      <c r="N1353" s="308"/>
      <c r="O1353" s="308"/>
      <c r="P1353" s="308"/>
      <c r="Q1353" s="308"/>
      <c r="R1353" s="308"/>
      <c r="S1353" s="308"/>
      <c r="T1353" s="308"/>
      <c r="U1353" s="308"/>
      <c r="V1353" s="308"/>
      <c r="W1353" s="308"/>
      <c r="X1353" s="308"/>
      <c r="Y1353" s="308"/>
      <c r="Z1353" s="308"/>
      <c r="AA1353" s="308"/>
      <c r="AB1353" s="308"/>
      <c r="AC1353" s="308"/>
      <c r="AD1353" s="308"/>
      <c r="AG1353" s="103">
        <f t="shared" si="184"/>
        <v>0</v>
      </c>
      <c r="AH1353" s="105">
        <f t="shared" si="185"/>
        <v>0</v>
      </c>
      <c r="AI1353" s="106">
        <f t="shared" si="186"/>
        <v>0</v>
      </c>
      <c r="AJ1353" s="104">
        <f t="shared" si="187"/>
        <v>0</v>
      </c>
      <c r="AL1353" s="103">
        <f t="shared" si="188"/>
        <v>0</v>
      </c>
      <c r="AM1353" s="103">
        <f t="shared" si="189"/>
        <v>0</v>
      </c>
      <c r="AN1353" s="103">
        <f t="shared" si="190"/>
        <v>0</v>
      </c>
      <c r="AO1353" s="110">
        <f t="shared" si="191"/>
        <v>0</v>
      </c>
      <c r="AQ1353" s="110">
        <f t="shared" si="192"/>
        <v>16</v>
      </c>
      <c r="AR1353" s="87">
        <f t="shared" si="193"/>
        <v>0</v>
      </c>
      <c r="AS1353" s="87">
        <f t="shared" si="194"/>
        <v>0</v>
      </c>
    </row>
    <row r="1354" spans="3:45" ht="15.05" customHeight="1">
      <c r="C1354" s="164" t="s">
        <v>90</v>
      </c>
      <c r="D1354" s="294" t="str">
        <f t="shared" si="183"/>
        <v/>
      </c>
      <c r="E1354" s="294"/>
      <c r="F1354" s="294"/>
      <c r="G1354" s="294"/>
      <c r="H1354" s="294"/>
      <c r="I1354" s="294"/>
      <c r="J1354" s="294"/>
      <c r="K1354" s="308"/>
      <c r="L1354" s="308"/>
      <c r="M1354" s="308"/>
      <c r="N1354" s="308"/>
      <c r="O1354" s="308"/>
      <c r="P1354" s="308"/>
      <c r="Q1354" s="308"/>
      <c r="R1354" s="308"/>
      <c r="S1354" s="308"/>
      <c r="T1354" s="308"/>
      <c r="U1354" s="308"/>
      <c r="V1354" s="308"/>
      <c r="W1354" s="308"/>
      <c r="X1354" s="308"/>
      <c r="Y1354" s="308"/>
      <c r="Z1354" s="308"/>
      <c r="AA1354" s="308"/>
      <c r="AB1354" s="308"/>
      <c r="AC1354" s="308"/>
      <c r="AD1354" s="308"/>
      <c r="AG1354" s="103">
        <f t="shared" si="184"/>
        <v>0</v>
      </c>
      <c r="AH1354" s="105">
        <f t="shared" si="185"/>
        <v>0</v>
      </c>
      <c r="AI1354" s="106">
        <f t="shared" si="186"/>
        <v>0</v>
      </c>
      <c r="AJ1354" s="104">
        <f t="shared" si="187"/>
        <v>0</v>
      </c>
      <c r="AL1354" s="103">
        <f t="shared" si="188"/>
        <v>0</v>
      </c>
      <c r="AM1354" s="103">
        <f t="shared" si="189"/>
        <v>0</v>
      </c>
      <c r="AN1354" s="103">
        <f t="shared" si="190"/>
        <v>0</v>
      </c>
      <c r="AO1354" s="110">
        <f t="shared" si="191"/>
        <v>0</v>
      </c>
      <c r="AQ1354" s="110">
        <f t="shared" si="192"/>
        <v>16</v>
      </c>
      <c r="AR1354" s="87">
        <f t="shared" si="193"/>
        <v>0</v>
      </c>
      <c r="AS1354" s="87">
        <f t="shared" si="194"/>
        <v>0</v>
      </c>
    </row>
    <row r="1355" spans="3:45" ht="15.05" customHeight="1">
      <c r="C1355" s="164" t="s">
        <v>91</v>
      </c>
      <c r="D1355" s="294" t="str">
        <f t="shared" si="183"/>
        <v/>
      </c>
      <c r="E1355" s="294"/>
      <c r="F1355" s="294"/>
      <c r="G1355" s="294"/>
      <c r="H1355" s="294"/>
      <c r="I1355" s="294"/>
      <c r="J1355" s="294"/>
      <c r="K1355" s="308"/>
      <c r="L1355" s="308"/>
      <c r="M1355" s="308"/>
      <c r="N1355" s="308"/>
      <c r="O1355" s="308"/>
      <c r="P1355" s="308"/>
      <c r="Q1355" s="308"/>
      <c r="R1355" s="308"/>
      <c r="S1355" s="308"/>
      <c r="T1355" s="308"/>
      <c r="U1355" s="308"/>
      <c r="V1355" s="308"/>
      <c r="W1355" s="308"/>
      <c r="X1355" s="308"/>
      <c r="Y1355" s="308"/>
      <c r="Z1355" s="308"/>
      <c r="AA1355" s="308"/>
      <c r="AB1355" s="308"/>
      <c r="AC1355" s="308"/>
      <c r="AD1355" s="308"/>
      <c r="AG1355" s="103">
        <f t="shared" si="184"/>
        <v>0</v>
      </c>
      <c r="AH1355" s="105">
        <f t="shared" si="185"/>
        <v>0</v>
      </c>
      <c r="AI1355" s="106">
        <f t="shared" si="186"/>
        <v>0</v>
      </c>
      <c r="AJ1355" s="104">
        <f t="shared" si="187"/>
        <v>0</v>
      </c>
      <c r="AL1355" s="103">
        <f t="shared" si="188"/>
        <v>0</v>
      </c>
      <c r="AM1355" s="103">
        <f t="shared" si="189"/>
        <v>0</v>
      </c>
      <c r="AN1355" s="103">
        <f t="shared" si="190"/>
        <v>0</v>
      </c>
      <c r="AO1355" s="110">
        <f t="shared" si="191"/>
        <v>0</v>
      </c>
      <c r="AQ1355" s="110">
        <f t="shared" si="192"/>
        <v>16</v>
      </c>
      <c r="AR1355" s="87">
        <f t="shared" si="193"/>
        <v>0</v>
      </c>
      <c r="AS1355" s="87">
        <f t="shared" si="194"/>
        <v>0</v>
      </c>
    </row>
    <row r="1356" spans="3:45" ht="15.05" customHeight="1">
      <c r="C1356" s="164" t="s">
        <v>92</v>
      </c>
      <c r="D1356" s="294" t="str">
        <f t="shared" si="183"/>
        <v/>
      </c>
      <c r="E1356" s="294"/>
      <c r="F1356" s="294"/>
      <c r="G1356" s="294"/>
      <c r="H1356" s="294"/>
      <c r="I1356" s="294"/>
      <c r="J1356" s="294"/>
      <c r="K1356" s="308"/>
      <c r="L1356" s="308"/>
      <c r="M1356" s="308"/>
      <c r="N1356" s="308"/>
      <c r="O1356" s="308"/>
      <c r="P1356" s="308"/>
      <c r="Q1356" s="308"/>
      <c r="R1356" s="308"/>
      <c r="S1356" s="308"/>
      <c r="T1356" s="308"/>
      <c r="U1356" s="308"/>
      <c r="V1356" s="308"/>
      <c r="W1356" s="308"/>
      <c r="X1356" s="308"/>
      <c r="Y1356" s="308"/>
      <c r="Z1356" s="308"/>
      <c r="AA1356" s="308"/>
      <c r="AB1356" s="308"/>
      <c r="AC1356" s="308"/>
      <c r="AD1356" s="308"/>
      <c r="AG1356" s="103">
        <f t="shared" si="184"/>
        <v>0</v>
      </c>
      <c r="AH1356" s="105">
        <f t="shared" si="185"/>
        <v>0</v>
      </c>
      <c r="AI1356" s="106">
        <f t="shared" si="186"/>
        <v>0</v>
      </c>
      <c r="AJ1356" s="104">
        <f t="shared" si="187"/>
        <v>0</v>
      </c>
      <c r="AL1356" s="103">
        <f t="shared" si="188"/>
        <v>0</v>
      </c>
      <c r="AM1356" s="103">
        <f t="shared" si="189"/>
        <v>0</v>
      </c>
      <c r="AN1356" s="103">
        <f t="shared" si="190"/>
        <v>0</v>
      </c>
      <c r="AO1356" s="110">
        <f t="shared" si="191"/>
        <v>0</v>
      </c>
      <c r="AQ1356" s="110">
        <f t="shared" si="192"/>
        <v>16</v>
      </c>
      <c r="AR1356" s="87">
        <f t="shared" si="193"/>
        <v>0</v>
      </c>
      <c r="AS1356" s="87">
        <f t="shared" si="194"/>
        <v>0</v>
      </c>
    </row>
    <row r="1357" spans="3:45" ht="15.05" customHeight="1">
      <c r="C1357" s="164" t="s">
        <v>93</v>
      </c>
      <c r="D1357" s="294" t="str">
        <f t="shared" si="183"/>
        <v/>
      </c>
      <c r="E1357" s="294"/>
      <c r="F1357" s="294"/>
      <c r="G1357" s="294"/>
      <c r="H1357" s="294"/>
      <c r="I1357" s="294"/>
      <c r="J1357" s="294"/>
      <c r="K1357" s="308"/>
      <c r="L1357" s="308"/>
      <c r="M1357" s="308"/>
      <c r="N1357" s="308"/>
      <c r="O1357" s="308"/>
      <c r="P1357" s="308"/>
      <c r="Q1357" s="308"/>
      <c r="R1357" s="308"/>
      <c r="S1357" s="308"/>
      <c r="T1357" s="308"/>
      <c r="U1357" s="308"/>
      <c r="V1357" s="308"/>
      <c r="W1357" s="308"/>
      <c r="X1357" s="308"/>
      <c r="Y1357" s="308"/>
      <c r="Z1357" s="308"/>
      <c r="AA1357" s="308"/>
      <c r="AB1357" s="308"/>
      <c r="AC1357" s="308"/>
      <c r="AD1357" s="308"/>
      <c r="AG1357" s="103">
        <f t="shared" si="184"/>
        <v>0</v>
      </c>
      <c r="AH1357" s="105">
        <f t="shared" si="185"/>
        <v>0</v>
      </c>
      <c r="AI1357" s="106">
        <f t="shared" si="186"/>
        <v>0</v>
      </c>
      <c r="AJ1357" s="104">
        <f t="shared" si="187"/>
        <v>0</v>
      </c>
      <c r="AL1357" s="103">
        <f t="shared" si="188"/>
        <v>0</v>
      </c>
      <c r="AM1357" s="103">
        <f t="shared" si="189"/>
        <v>0</v>
      </c>
      <c r="AN1357" s="103">
        <f t="shared" si="190"/>
        <v>0</v>
      </c>
      <c r="AO1357" s="110">
        <f t="shared" si="191"/>
        <v>0</v>
      </c>
      <c r="AQ1357" s="110">
        <f t="shared" si="192"/>
        <v>16</v>
      </c>
      <c r="AR1357" s="87">
        <f t="shared" si="193"/>
        <v>0</v>
      </c>
      <c r="AS1357" s="87">
        <f t="shared" si="194"/>
        <v>0</v>
      </c>
    </row>
    <row r="1358" spans="3:45" ht="15.05" customHeight="1">
      <c r="C1358" s="164" t="s">
        <v>94</v>
      </c>
      <c r="D1358" s="294" t="str">
        <f t="shared" si="183"/>
        <v/>
      </c>
      <c r="E1358" s="294"/>
      <c r="F1358" s="294"/>
      <c r="G1358" s="294"/>
      <c r="H1358" s="294"/>
      <c r="I1358" s="294"/>
      <c r="J1358" s="294"/>
      <c r="K1358" s="308"/>
      <c r="L1358" s="308"/>
      <c r="M1358" s="308"/>
      <c r="N1358" s="308"/>
      <c r="O1358" s="308"/>
      <c r="P1358" s="308"/>
      <c r="Q1358" s="308"/>
      <c r="R1358" s="308"/>
      <c r="S1358" s="308"/>
      <c r="T1358" s="308"/>
      <c r="U1358" s="308"/>
      <c r="V1358" s="308"/>
      <c r="W1358" s="308"/>
      <c r="X1358" s="308"/>
      <c r="Y1358" s="308"/>
      <c r="Z1358" s="308"/>
      <c r="AA1358" s="308"/>
      <c r="AB1358" s="308"/>
      <c r="AC1358" s="308"/>
      <c r="AD1358" s="308"/>
      <c r="AG1358" s="103">
        <f t="shared" si="184"/>
        <v>0</v>
      </c>
      <c r="AH1358" s="105">
        <f t="shared" si="185"/>
        <v>0</v>
      </c>
      <c r="AI1358" s="106">
        <f t="shared" si="186"/>
        <v>0</v>
      </c>
      <c r="AJ1358" s="104">
        <f t="shared" si="187"/>
        <v>0</v>
      </c>
      <c r="AL1358" s="103">
        <f t="shared" si="188"/>
        <v>0</v>
      </c>
      <c r="AM1358" s="103">
        <f t="shared" si="189"/>
        <v>0</v>
      </c>
      <c r="AN1358" s="103">
        <f t="shared" si="190"/>
        <v>0</v>
      </c>
      <c r="AO1358" s="110">
        <f t="shared" si="191"/>
        <v>0</v>
      </c>
      <c r="AQ1358" s="110">
        <f t="shared" si="192"/>
        <v>16</v>
      </c>
      <c r="AR1358" s="87">
        <f t="shared" si="193"/>
        <v>0</v>
      </c>
      <c r="AS1358" s="87">
        <f t="shared" si="194"/>
        <v>0</v>
      </c>
    </row>
    <row r="1359" spans="3:45" ht="15.05" customHeight="1">
      <c r="C1359" s="164" t="s">
        <v>95</v>
      </c>
      <c r="D1359" s="294" t="str">
        <f t="shared" si="183"/>
        <v/>
      </c>
      <c r="E1359" s="294"/>
      <c r="F1359" s="294"/>
      <c r="G1359" s="294"/>
      <c r="H1359" s="294"/>
      <c r="I1359" s="294"/>
      <c r="J1359" s="294"/>
      <c r="K1359" s="308"/>
      <c r="L1359" s="308"/>
      <c r="M1359" s="308"/>
      <c r="N1359" s="308"/>
      <c r="O1359" s="308"/>
      <c r="P1359" s="308"/>
      <c r="Q1359" s="308"/>
      <c r="R1359" s="308"/>
      <c r="S1359" s="308"/>
      <c r="T1359" s="308"/>
      <c r="U1359" s="308"/>
      <c r="V1359" s="308"/>
      <c r="W1359" s="308"/>
      <c r="X1359" s="308"/>
      <c r="Y1359" s="308"/>
      <c r="Z1359" s="308"/>
      <c r="AA1359" s="308"/>
      <c r="AB1359" s="308"/>
      <c r="AC1359" s="308"/>
      <c r="AD1359" s="308"/>
      <c r="AG1359" s="103">
        <f t="shared" si="184"/>
        <v>0</v>
      </c>
      <c r="AH1359" s="105">
        <f t="shared" si="185"/>
        <v>0</v>
      </c>
      <c r="AI1359" s="106">
        <f t="shared" si="186"/>
        <v>0</v>
      </c>
      <c r="AJ1359" s="104">
        <f t="shared" si="187"/>
        <v>0</v>
      </c>
      <c r="AL1359" s="103">
        <f t="shared" si="188"/>
        <v>0</v>
      </c>
      <c r="AM1359" s="103">
        <f t="shared" si="189"/>
        <v>0</v>
      </c>
      <c r="AN1359" s="103">
        <f t="shared" si="190"/>
        <v>0</v>
      </c>
      <c r="AO1359" s="110">
        <f t="shared" si="191"/>
        <v>0</v>
      </c>
      <c r="AQ1359" s="110">
        <f t="shared" si="192"/>
        <v>16</v>
      </c>
      <c r="AR1359" s="87">
        <f t="shared" si="193"/>
        <v>0</v>
      </c>
      <c r="AS1359" s="87">
        <f t="shared" si="194"/>
        <v>0</v>
      </c>
    </row>
    <row r="1360" spans="3:45" ht="15.05" customHeight="1">
      <c r="C1360" s="164" t="s">
        <v>96</v>
      </c>
      <c r="D1360" s="294" t="str">
        <f t="shared" si="183"/>
        <v/>
      </c>
      <c r="E1360" s="294"/>
      <c r="F1360" s="294"/>
      <c r="G1360" s="294"/>
      <c r="H1360" s="294"/>
      <c r="I1360" s="294"/>
      <c r="J1360" s="294"/>
      <c r="K1360" s="308"/>
      <c r="L1360" s="308"/>
      <c r="M1360" s="308"/>
      <c r="N1360" s="308"/>
      <c r="O1360" s="308"/>
      <c r="P1360" s="308"/>
      <c r="Q1360" s="308"/>
      <c r="R1360" s="308"/>
      <c r="S1360" s="308"/>
      <c r="T1360" s="308"/>
      <c r="U1360" s="308"/>
      <c r="V1360" s="308"/>
      <c r="W1360" s="308"/>
      <c r="X1360" s="308"/>
      <c r="Y1360" s="308"/>
      <c r="Z1360" s="308"/>
      <c r="AA1360" s="308"/>
      <c r="AB1360" s="308"/>
      <c r="AC1360" s="308"/>
      <c r="AD1360" s="308"/>
      <c r="AG1360" s="103">
        <f t="shared" si="184"/>
        <v>0</v>
      </c>
      <c r="AH1360" s="105">
        <f t="shared" si="185"/>
        <v>0</v>
      </c>
      <c r="AI1360" s="106">
        <f t="shared" si="186"/>
        <v>0</v>
      </c>
      <c r="AJ1360" s="104">
        <f t="shared" si="187"/>
        <v>0</v>
      </c>
      <c r="AL1360" s="103">
        <f t="shared" si="188"/>
        <v>0</v>
      </c>
      <c r="AM1360" s="103">
        <f t="shared" si="189"/>
        <v>0</v>
      </c>
      <c r="AN1360" s="103">
        <f t="shared" si="190"/>
        <v>0</v>
      </c>
      <c r="AO1360" s="110">
        <f t="shared" si="191"/>
        <v>0</v>
      </c>
      <c r="AQ1360" s="110">
        <f t="shared" si="192"/>
        <v>16</v>
      </c>
      <c r="AR1360" s="87">
        <f t="shared" si="193"/>
        <v>0</v>
      </c>
      <c r="AS1360" s="87">
        <f t="shared" si="194"/>
        <v>0</v>
      </c>
    </row>
    <row r="1361" spans="3:45" ht="15.05" customHeight="1">
      <c r="C1361" s="164" t="s">
        <v>97</v>
      </c>
      <c r="D1361" s="294" t="str">
        <f t="shared" si="183"/>
        <v/>
      </c>
      <c r="E1361" s="294"/>
      <c r="F1361" s="294"/>
      <c r="G1361" s="294"/>
      <c r="H1361" s="294"/>
      <c r="I1361" s="294"/>
      <c r="J1361" s="294"/>
      <c r="K1361" s="308"/>
      <c r="L1361" s="308"/>
      <c r="M1361" s="308"/>
      <c r="N1361" s="308"/>
      <c r="O1361" s="308"/>
      <c r="P1361" s="308"/>
      <c r="Q1361" s="308"/>
      <c r="R1361" s="308"/>
      <c r="S1361" s="308"/>
      <c r="T1361" s="308"/>
      <c r="U1361" s="308"/>
      <c r="V1361" s="308"/>
      <c r="W1361" s="308"/>
      <c r="X1361" s="308"/>
      <c r="Y1361" s="308"/>
      <c r="Z1361" s="308"/>
      <c r="AA1361" s="308"/>
      <c r="AB1361" s="308"/>
      <c r="AC1361" s="308"/>
      <c r="AD1361" s="308"/>
      <c r="AG1361" s="103">
        <f t="shared" si="184"/>
        <v>0</v>
      </c>
      <c r="AH1361" s="105">
        <f t="shared" si="185"/>
        <v>0</v>
      </c>
      <c r="AI1361" s="106">
        <f t="shared" si="186"/>
        <v>0</v>
      </c>
      <c r="AJ1361" s="104">
        <f t="shared" si="187"/>
        <v>0</v>
      </c>
      <c r="AL1361" s="103">
        <f t="shared" si="188"/>
        <v>0</v>
      </c>
      <c r="AM1361" s="103">
        <f t="shared" si="189"/>
        <v>0</v>
      </c>
      <c r="AN1361" s="103">
        <f t="shared" si="190"/>
        <v>0</v>
      </c>
      <c r="AO1361" s="110">
        <f t="shared" si="191"/>
        <v>0</v>
      </c>
      <c r="AQ1361" s="110">
        <f t="shared" si="192"/>
        <v>16</v>
      </c>
      <c r="AR1361" s="87">
        <f t="shared" si="193"/>
        <v>0</v>
      </c>
      <c r="AS1361" s="87">
        <f t="shared" si="194"/>
        <v>0</v>
      </c>
    </row>
    <row r="1362" spans="3:45" ht="15.05" customHeight="1">
      <c r="C1362" s="164" t="s">
        <v>98</v>
      </c>
      <c r="D1362" s="294" t="str">
        <f t="shared" si="183"/>
        <v/>
      </c>
      <c r="E1362" s="294"/>
      <c r="F1362" s="294"/>
      <c r="G1362" s="294"/>
      <c r="H1362" s="294"/>
      <c r="I1362" s="294"/>
      <c r="J1362" s="294"/>
      <c r="K1362" s="308"/>
      <c r="L1362" s="308"/>
      <c r="M1362" s="308"/>
      <c r="N1362" s="308"/>
      <c r="O1362" s="308"/>
      <c r="P1362" s="308"/>
      <c r="Q1362" s="308"/>
      <c r="R1362" s="308"/>
      <c r="S1362" s="308"/>
      <c r="T1362" s="308"/>
      <c r="U1362" s="308"/>
      <c r="V1362" s="308"/>
      <c r="W1362" s="308"/>
      <c r="X1362" s="308"/>
      <c r="Y1362" s="308"/>
      <c r="Z1362" s="308"/>
      <c r="AA1362" s="308"/>
      <c r="AB1362" s="308"/>
      <c r="AC1362" s="308"/>
      <c r="AD1362" s="308"/>
      <c r="AG1362" s="103">
        <f t="shared" si="184"/>
        <v>0</v>
      </c>
      <c r="AH1362" s="105">
        <f t="shared" si="185"/>
        <v>0</v>
      </c>
      <c r="AI1362" s="106">
        <f t="shared" si="186"/>
        <v>0</v>
      </c>
      <c r="AJ1362" s="104">
        <f t="shared" si="187"/>
        <v>0</v>
      </c>
      <c r="AL1362" s="103">
        <f t="shared" si="188"/>
        <v>0</v>
      </c>
      <c r="AM1362" s="103">
        <f t="shared" si="189"/>
        <v>0</v>
      </c>
      <c r="AN1362" s="103">
        <f t="shared" si="190"/>
        <v>0</v>
      </c>
      <c r="AO1362" s="110">
        <f t="shared" si="191"/>
        <v>0</v>
      </c>
      <c r="AQ1362" s="110">
        <f t="shared" si="192"/>
        <v>16</v>
      </c>
      <c r="AR1362" s="87">
        <f t="shared" si="193"/>
        <v>0</v>
      </c>
      <c r="AS1362" s="87">
        <f t="shared" si="194"/>
        <v>0</v>
      </c>
    </row>
    <row r="1363" spans="3:45" ht="15.05" customHeight="1">
      <c r="C1363" s="164" t="s">
        <v>99</v>
      </c>
      <c r="D1363" s="294" t="str">
        <f t="shared" si="183"/>
        <v/>
      </c>
      <c r="E1363" s="294"/>
      <c r="F1363" s="294"/>
      <c r="G1363" s="294"/>
      <c r="H1363" s="294"/>
      <c r="I1363" s="294"/>
      <c r="J1363" s="294"/>
      <c r="K1363" s="308"/>
      <c r="L1363" s="308"/>
      <c r="M1363" s="308"/>
      <c r="N1363" s="308"/>
      <c r="O1363" s="308"/>
      <c r="P1363" s="308"/>
      <c r="Q1363" s="308"/>
      <c r="R1363" s="308"/>
      <c r="S1363" s="308"/>
      <c r="T1363" s="308"/>
      <c r="U1363" s="308"/>
      <c r="V1363" s="308"/>
      <c r="W1363" s="308"/>
      <c r="X1363" s="308"/>
      <c r="Y1363" s="308"/>
      <c r="Z1363" s="308"/>
      <c r="AA1363" s="308"/>
      <c r="AB1363" s="308"/>
      <c r="AC1363" s="308"/>
      <c r="AD1363" s="308"/>
      <c r="AG1363" s="103">
        <f t="shared" si="184"/>
        <v>0</v>
      </c>
      <c r="AH1363" s="105">
        <f t="shared" si="185"/>
        <v>0</v>
      </c>
      <c r="AI1363" s="106">
        <f t="shared" si="186"/>
        <v>0</v>
      </c>
      <c r="AJ1363" s="104">
        <f t="shared" si="187"/>
        <v>0</v>
      </c>
      <c r="AL1363" s="103">
        <f t="shared" si="188"/>
        <v>0</v>
      </c>
      <c r="AM1363" s="103">
        <f t="shared" si="189"/>
        <v>0</v>
      </c>
      <c r="AN1363" s="103">
        <f t="shared" si="190"/>
        <v>0</v>
      </c>
      <c r="AO1363" s="110">
        <f t="shared" si="191"/>
        <v>0</v>
      </c>
      <c r="AQ1363" s="110">
        <f t="shared" si="192"/>
        <v>16</v>
      </c>
      <c r="AR1363" s="87">
        <f t="shared" si="193"/>
        <v>0</v>
      </c>
      <c r="AS1363" s="87">
        <f t="shared" si="194"/>
        <v>0</v>
      </c>
    </row>
    <row r="1364" spans="3:45" ht="15.05" customHeight="1">
      <c r="C1364" s="164" t="s">
        <v>100</v>
      </c>
      <c r="D1364" s="294" t="str">
        <f t="shared" si="183"/>
        <v/>
      </c>
      <c r="E1364" s="294"/>
      <c r="F1364" s="294"/>
      <c r="G1364" s="294"/>
      <c r="H1364" s="294"/>
      <c r="I1364" s="294"/>
      <c r="J1364" s="294"/>
      <c r="K1364" s="308"/>
      <c r="L1364" s="308"/>
      <c r="M1364" s="308"/>
      <c r="N1364" s="308"/>
      <c r="O1364" s="308"/>
      <c r="P1364" s="308"/>
      <c r="Q1364" s="308"/>
      <c r="R1364" s="308"/>
      <c r="S1364" s="308"/>
      <c r="T1364" s="308"/>
      <c r="U1364" s="308"/>
      <c r="V1364" s="308"/>
      <c r="W1364" s="308"/>
      <c r="X1364" s="308"/>
      <c r="Y1364" s="308"/>
      <c r="Z1364" s="308"/>
      <c r="AA1364" s="308"/>
      <c r="AB1364" s="308"/>
      <c r="AC1364" s="308"/>
      <c r="AD1364" s="308"/>
      <c r="AG1364" s="103">
        <f t="shared" si="184"/>
        <v>0</v>
      </c>
      <c r="AH1364" s="105">
        <f t="shared" si="185"/>
        <v>0</v>
      </c>
      <c r="AI1364" s="106">
        <f t="shared" si="186"/>
        <v>0</v>
      </c>
      <c r="AJ1364" s="104">
        <f t="shared" si="187"/>
        <v>0</v>
      </c>
      <c r="AL1364" s="103">
        <f t="shared" si="188"/>
        <v>0</v>
      </c>
      <c r="AM1364" s="103">
        <f t="shared" si="189"/>
        <v>0</v>
      </c>
      <c r="AN1364" s="103">
        <f t="shared" si="190"/>
        <v>0</v>
      </c>
      <c r="AO1364" s="110">
        <f t="shared" si="191"/>
        <v>0</v>
      </c>
      <c r="AQ1364" s="110">
        <f t="shared" si="192"/>
        <v>16</v>
      </c>
      <c r="AR1364" s="87">
        <f t="shared" si="193"/>
        <v>0</v>
      </c>
      <c r="AS1364" s="87">
        <f t="shared" si="194"/>
        <v>0</v>
      </c>
    </row>
    <row r="1365" spans="3:45" ht="15.05" customHeight="1">
      <c r="C1365" s="164" t="s">
        <v>101</v>
      </c>
      <c r="D1365" s="294" t="str">
        <f t="shared" si="183"/>
        <v/>
      </c>
      <c r="E1365" s="294"/>
      <c r="F1365" s="294"/>
      <c r="G1365" s="294"/>
      <c r="H1365" s="294"/>
      <c r="I1365" s="294"/>
      <c r="J1365" s="294"/>
      <c r="K1365" s="308"/>
      <c r="L1365" s="308"/>
      <c r="M1365" s="308"/>
      <c r="N1365" s="308"/>
      <c r="O1365" s="308"/>
      <c r="P1365" s="308"/>
      <c r="Q1365" s="308"/>
      <c r="R1365" s="308"/>
      <c r="S1365" s="308"/>
      <c r="T1365" s="308"/>
      <c r="U1365" s="308"/>
      <c r="V1365" s="308"/>
      <c r="W1365" s="308"/>
      <c r="X1365" s="308"/>
      <c r="Y1365" s="308"/>
      <c r="Z1365" s="308"/>
      <c r="AA1365" s="308"/>
      <c r="AB1365" s="308"/>
      <c r="AC1365" s="308"/>
      <c r="AD1365" s="308"/>
      <c r="AG1365" s="103">
        <f t="shared" si="184"/>
        <v>0</v>
      </c>
      <c r="AH1365" s="105">
        <f t="shared" si="185"/>
        <v>0</v>
      </c>
      <c r="AI1365" s="106">
        <f t="shared" si="186"/>
        <v>0</v>
      </c>
      <c r="AJ1365" s="104">
        <f t="shared" si="187"/>
        <v>0</v>
      </c>
      <c r="AL1365" s="103">
        <f t="shared" si="188"/>
        <v>0</v>
      </c>
      <c r="AM1365" s="103">
        <f t="shared" si="189"/>
        <v>0</v>
      </c>
      <c r="AN1365" s="103">
        <f t="shared" si="190"/>
        <v>0</v>
      </c>
      <c r="AO1365" s="110">
        <f t="shared" si="191"/>
        <v>0</v>
      </c>
      <c r="AQ1365" s="110">
        <f t="shared" si="192"/>
        <v>16</v>
      </c>
      <c r="AR1365" s="87">
        <f t="shared" si="193"/>
        <v>0</v>
      </c>
      <c r="AS1365" s="87">
        <f t="shared" si="194"/>
        <v>0</v>
      </c>
    </row>
    <row r="1366" spans="3:45" ht="15.05" customHeight="1">
      <c r="C1366" s="164" t="s">
        <v>102</v>
      </c>
      <c r="D1366" s="294" t="str">
        <f t="shared" si="183"/>
        <v/>
      </c>
      <c r="E1366" s="294"/>
      <c r="F1366" s="294"/>
      <c r="G1366" s="294"/>
      <c r="H1366" s="294"/>
      <c r="I1366" s="294"/>
      <c r="J1366" s="294"/>
      <c r="K1366" s="308"/>
      <c r="L1366" s="308"/>
      <c r="M1366" s="308"/>
      <c r="N1366" s="308"/>
      <c r="O1366" s="308"/>
      <c r="P1366" s="308"/>
      <c r="Q1366" s="308"/>
      <c r="R1366" s="308"/>
      <c r="S1366" s="308"/>
      <c r="T1366" s="308"/>
      <c r="U1366" s="308"/>
      <c r="V1366" s="308"/>
      <c r="W1366" s="308"/>
      <c r="X1366" s="308"/>
      <c r="Y1366" s="308"/>
      <c r="Z1366" s="308"/>
      <c r="AA1366" s="308"/>
      <c r="AB1366" s="308"/>
      <c r="AC1366" s="308"/>
      <c r="AD1366" s="308"/>
      <c r="AG1366" s="103">
        <f t="shared" si="184"/>
        <v>0</v>
      </c>
      <c r="AH1366" s="105">
        <f t="shared" si="185"/>
        <v>0</v>
      </c>
      <c r="AI1366" s="106">
        <f t="shared" si="186"/>
        <v>0</v>
      </c>
      <c r="AJ1366" s="104">
        <f t="shared" si="187"/>
        <v>0</v>
      </c>
      <c r="AL1366" s="103">
        <f t="shared" si="188"/>
        <v>0</v>
      </c>
      <c r="AM1366" s="103">
        <f t="shared" si="189"/>
        <v>0</v>
      </c>
      <c r="AN1366" s="103">
        <f t="shared" si="190"/>
        <v>0</v>
      </c>
      <c r="AO1366" s="110">
        <f t="shared" si="191"/>
        <v>0</v>
      </c>
      <c r="AQ1366" s="110">
        <f t="shared" si="192"/>
        <v>16</v>
      </c>
      <c r="AR1366" s="87">
        <f t="shared" si="193"/>
        <v>0</v>
      </c>
      <c r="AS1366" s="87">
        <f t="shared" si="194"/>
        <v>0</v>
      </c>
    </row>
    <row r="1367" spans="3:45" ht="15.05" customHeight="1">
      <c r="C1367" s="164" t="s">
        <v>103</v>
      </c>
      <c r="D1367" s="294" t="str">
        <f t="shared" si="183"/>
        <v/>
      </c>
      <c r="E1367" s="294"/>
      <c r="F1367" s="294"/>
      <c r="G1367" s="294"/>
      <c r="H1367" s="294"/>
      <c r="I1367" s="294"/>
      <c r="J1367" s="294"/>
      <c r="K1367" s="308"/>
      <c r="L1367" s="308"/>
      <c r="M1367" s="308"/>
      <c r="N1367" s="308"/>
      <c r="O1367" s="308"/>
      <c r="P1367" s="308"/>
      <c r="Q1367" s="308"/>
      <c r="R1367" s="308"/>
      <c r="S1367" s="308"/>
      <c r="T1367" s="308"/>
      <c r="U1367" s="308"/>
      <c r="V1367" s="308"/>
      <c r="W1367" s="308"/>
      <c r="X1367" s="308"/>
      <c r="Y1367" s="308"/>
      <c r="Z1367" s="308"/>
      <c r="AA1367" s="308"/>
      <c r="AB1367" s="308"/>
      <c r="AC1367" s="308"/>
      <c r="AD1367" s="308"/>
      <c r="AG1367" s="103">
        <f t="shared" si="184"/>
        <v>0</v>
      </c>
      <c r="AH1367" s="105">
        <f t="shared" si="185"/>
        <v>0</v>
      </c>
      <c r="AI1367" s="106">
        <f t="shared" si="186"/>
        <v>0</v>
      </c>
      <c r="AJ1367" s="104">
        <f t="shared" si="187"/>
        <v>0</v>
      </c>
      <c r="AL1367" s="103">
        <f t="shared" si="188"/>
        <v>0</v>
      </c>
      <c r="AM1367" s="103">
        <f t="shared" si="189"/>
        <v>0</v>
      </c>
      <c r="AN1367" s="103">
        <f t="shared" si="190"/>
        <v>0</v>
      </c>
      <c r="AO1367" s="110">
        <f t="shared" si="191"/>
        <v>0</v>
      </c>
      <c r="AQ1367" s="110">
        <f t="shared" si="192"/>
        <v>16</v>
      </c>
      <c r="AR1367" s="87">
        <f t="shared" si="193"/>
        <v>0</v>
      </c>
      <c r="AS1367" s="87">
        <f t="shared" si="194"/>
        <v>0</v>
      </c>
    </row>
    <row r="1368" spans="3:45" ht="15.05" customHeight="1">
      <c r="C1368" s="164" t="s">
        <v>104</v>
      </c>
      <c r="D1368" s="294" t="str">
        <f t="shared" si="183"/>
        <v/>
      </c>
      <c r="E1368" s="294"/>
      <c r="F1368" s="294"/>
      <c r="G1368" s="294"/>
      <c r="H1368" s="294"/>
      <c r="I1368" s="294"/>
      <c r="J1368" s="294"/>
      <c r="K1368" s="308"/>
      <c r="L1368" s="308"/>
      <c r="M1368" s="308"/>
      <c r="N1368" s="308"/>
      <c r="O1368" s="308"/>
      <c r="P1368" s="308"/>
      <c r="Q1368" s="308"/>
      <c r="R1368" s="308"/>
      <c r="S1368" s="308"/>
      <c r="T1368" s="308"/>
      <c r="U1368" s="308"/>
      <c r="V1368" s="308"/>
      <c r="W1368" s="308"/>
      <c r="X1368" s="308"/>
      <c r="Y1368" s="308"/>
      <c r="Z1368" s="308"/>
      <c r="AA1368" s="308"/>
      <c r="AB1368" s="308"/>
      <c r="AC1368" s="308"/>
      <c r="AD1368" s="308"/>
      <c r="AG1368" s="103">
        <f t="shared" si="184"/>
        <v>0</v>
      </c>
      <c r="AH1368" s="105">
        <f t="shared" si="185"/>
        <v>0</v>
      </c>
      <c r="AI1368" s="106">
        <f t="shared" si="186"/>
        <v>0</v>
      </c>
      <c r="AJ1368" s="104">
        <f t="shared" si="187"/>
        <v>0</v>
      </c>
      <c r="AL1368" s="103">
        <f t="shared" si="188"/>
        <v>0</v>
      </c>
      <c r="AM1368" s="103">
        <f t="shared" si="189"/>
        <v>0</v>
      </c>
      <c r="AN1368" s="103">
        <f t="shared" si="190"/>
        <v>0</v>
      </c>
      <c r="AO1368" s="110">
        <f t="shared" si="191"/>
        <v>0</v>
      </c>
      <c r="AQ1368" s="110">
        <f t="shared" si="192"/>
        <v>16</v>
      </c>
      <c r="AR1368" s="87">
        <f t="shared" si="193"/>
        <v>0</v>
      </c>
      <c r="AS1368" s="87">
        <f t="shared" si="194"/>
        <v>0</v>
      </c>
    </row>
    <row r="1369" spans="3:45" ht="15.05" customHeight="1">
      <c r="C1369" s="164" t="s">
        <v>105</v>
      </c>
      <c r="D1369" s="294" t="str">
        <f t="shared" si="183"/>
        <v/>
      </c>
      <c r="E1369" s="294"/>
      <c r="F1369" s="294"/>
      <c r="G1369" s="294"/>
      <c r="H1369" s="294"/>
      <c r="I1369" s="294"/>
      <c r="J1369" s="294"/>
      <c r="K1369" s="308"/>
      <c r="L1369" s="308"/>
      <c r="M1369" s="308"/>
      <c r="N1369" s="308"/>
      <c r="O1369" s="308"/>
      <c r="P1369" s="308"/>
      <c r="Q1369" s="308"/>
      <c r="R1369" s="308"/>
      <c r="S1369" s="308"/>
      <c r="T1369" s="308"/>
      <c r="U1369" s="308"/>
      <c r="V1369" s="308"/>
      <c r="W1369" s="308"/>
      <c r="X1369" s="308"/>
      <c r="Y1369" s="308"/>
      <c r="Z1369" s="308"/>
      <c r="AA1369" s="308"/>
      <c r="AB1369" s="308"/>
      <c r="AC1369" s="308"/>
      <c r="AD1369" s="308"/>
      <c r="AG1369" s="103">
        <f t="shared" si="184"/>
        <v>0</v>
      </c>
      <c r="AH1369" s="105">
        <f t="shared" si="185"/>
        <v>0</v>
      </c>
      <c r="AI1369" s="106">
        <f t="shared" si="186"/>
        <v>0</v>
      </c>
      <c r="AJ1369" s="104">
        <f t="shared" si="187"/>
        <v>0</v>
      </c>
      <c r="AL1369" s="103">
        <f t="shared" si="188"/>
        <v>0</v>
      </c>
      <c r="AM1369" s="103">
        <f t="shared" si="189"/>
        <v>0</v>
      </c>
      <c r="AN1369" s="103">
        <f t="shared" si="190"/>
        <v>0</v>
      </c>
      <c r="AO1369" s="110">
        <f t="shared" si="191"/>
        <v>0</v>
      </c>
      <c r="AQ1369" s="110">
        <f t="shared" si="192"/>
        <v>16</v>
      </c>
      <c r="AR1369" s="87">
        <f t="shared" si="193"/>
        <v>0</v>
      </c>
      <c r="AS1369" s="87">
        <f t="shared" si="194"/>
        <v>0</v>
      </c>
    </row>
    <row r="1370" spans="3:45" ht="15.05" customHeight="1">
      <c r="C1370" s="164" t="s">
        <v>106</v>
      </c>
      <c r="D1370" s="294" t="str">
        <f t="shared" si="183"/>
        <v/>
      </c>
      <c r="E1370" s="294"/>
      <c r="F1370" s="294"/>
      <c r="G1370" s="294"/>
      <c r="H1370" s="294"/>
      <c r="I1370" s="294"/>
      <c r="J1370" s="294"/>
      <c r="K1370" s="308"/>
      <c r="L1370" s="308"/>
      <c r="M1370" s="308"/>
      <c r="N1370" s="308"/>
      <c r="O1370" s="308"/>
      <c r="P1370" s="308"/>
      <c r="Q1370" s="308"/>
      <c r="R1370" s="308"/>
      <c r="S1370" s="308"/>
      <c r="T1370" s="308"/>
      <c r="U1370" s="308"/>
      <c r="V1370" s="308"/>
      <c r="W1370" s="308"/>
      <c r="X1370" s="308"/>
      <c r="Y1370" s="308"/>
      <c r="Z1370" s="308"/>
      <c r="AA1370" s="308"/>
      <c r="AB1370" s="308"/>
      <c r="AC1370" s="308"/>
      <c r="AD1370" s="308"/>
      <c r="AG1370" s="103">
        <f t="shared" si="184"/>
        <v>0</v>
      </c>
      <c r="AH1370" s="105">
        <f t="shared" si="185"/>
        <v>0</v>
      </c>
      <c r="AI1370" s="106">
        <f t="shared" si="186"/>
        <v>0</v>
      </c>
      <c r="AJ1370" s="104">
        <f t="shared" si="187"/>
        <v>0</v>
      </c>
      <c r="AL1370" s="103">
        <f t="shared" si="188"/>
        <v>0</v>
      </c>
      <c r="AM1370" s="103">
        <f t="shared" si="189"/>
        <v>0</v>
      </c>
      <c r="AN1370" s="103">
        <f t="shared" si="190"/>
        <v>0</v>
      </c>
      <c r="AO1370" s="110">
        <f t="shared" si="191"/>
        <v>0</v>
      </c>
      <c r="AQ1370" s="110">
        <f t="shared" si="192"/>
        <v>16</v>
      </c>
      <c r="AR1370" s="87">
        <f t="shared" si="193"/>
        <v>0</v>
      </c>
      <c r="AS1370" s="87">
        <f t="shared" si="194"/>
        <v>0</v>
      </c>
    </row>
    <row r="1371" spans="3:45" ht="15.05" customHeight="1">
      <c r="C1371" s="164" t="s">
        <v>107</v>
      </c>
      <c r="D1371" s="294" t="str">
        <f t="shared" si="183"/>
        <v/>
      </c>
      <c r="E1371" s="294"/>
      <c r="F1371" s="294"/>
      <c r="G1371" s="294"/>
      <c r="H1371" s="294"/>
      <c r="I1371" s="294"/>
      <c r="J1371" s="294"/>
      <c r="K1371" s="308"/>
      <c r="L1371" s="308"/>
      <c r="M1371" s="308"/>
      <c r="N1371" s="308"/>
      <c r="O1371" s="308"/>
      <c r="P1371" s="308"/>
      <c r="Q1371" s="308"/>
      <c r="R1371" s="308"/>
      <c r="S1371" s="308"/>
      <c r="T1371" s="308"/>
      <c r="U1371" s="308"/>
      <c r="V1371" s="308"/>
      <c r="W1371" s="308"/>
      <c r="X1371" s="308"/>
      <c r="Y1371" s="308"/>
      <c r="Z1371" s="308"/>
      <c r="AA1371" s="308"/>
      <c r="AB1371" s="308"/>
      <c r="AC1371" s="308"/>
      <c r="AD1371" s="308"/>
      <c r="AG1371" s="103">
        <f t="shared" si="184"/>
        <v>0</v>
      </c>
      <c r="AH1371" s="105">
        <f t="shared" si="185"/>
        <v>0</v>
      </c>
      <c r="AI1371" s="106">
        <f t="shared" si="186"/>
        <v>0</v>
      </c>
      <c r="AJ1371" s="104">
        <f t="shared" si="187"/>
        <v>0</v>
      </c>
      <c r="AL1371" s="103">
        <f t="shared" si="188"/>
        <v>0</v>
      </c>
      <c r="AM1371" s="103">
        <f t="shared" si="189"/>
        <v>0</v>
      </c>
      <c r="AN1371" s="103">
        <f t="shared" si="190"/>
        <v>0</v>
      </c>
      <c r="AO1371" s="110">
        <f t="shared" si="191"/>
        <v>0</v>
      </c>
      <c r="AQ1371" s="110">
        <f t="shared" si="192"/>
        <v>16</v>
      </c>
      <c r="AR1371" s="87">
        <f t="shared" si="193"/>
        <v>0</v>
      </c>
      <c r="AS1371" s="87">
        <f t="shared" si="194"/>
        <v>0</v>
      </c>
    </row>
    <row r="1372" spans="3:45" ht="15.05" customHeight="1">
      <c r="C1372" s="164" t="s">
        <v>108</v>
      </c>
      <c r="D1372" s="294" t="str">
        <f t="shared" si="183"/>
        <v/>
      </c>
      <c r="E1372" s="294"/>
      <c r="F1372" s="294"/>
      <c r="G1372" s="294"/>
      <c r="H1372" s="294"/>
      <c r="I1372" s="294"/>
      <c r="J1372" s="294"/>
      <c r="K1372" s="308"/>
      <c r="L1372" s="308"/>
      <c r="M1372" s="308"/>
      <c r="N1372" s="308"/>
      <c r="O1372" s="308"/>
      <c r="P1372" s="308"/>
      <c r="Q1372" s="308"/>
      <c r="R1372" s="308"/>
      <c r="S1372" s="308"/>
      <c r="T1372" s="308"/>
      <c r="U1372" s="308"/>
      <c r="V1372" s="308"/>
      <c r="W1372" s="308"/>
      <c r="X1372" s="308"/>
      <c r="Y1372" s="308"/>
      <c r="Z1372" s="308"/>
      <c r="AA1372" s="308"/>
      <c r="AB1372" s="308"/>
      <c r="AC1372" s="308"/>
      <c r="AD1372" s="308"/>
      <c r="AG1372" s="103">
        <f t="shared" si="184"/>
        <v>0</v>
      </c>
      <c r="AH1372" s="105">
        <f t="shared" si="185"/>
        <v>0</v>
      </c>
      <c r="AI1372" s="106">
        <f t="shared" si="186"/>
        <v>0</v>
      </c>
      <c r="AJ1372" s="104">
        <f t="shared" si="187"/>
        <v>0</v>
      </c>
      <c r="AL1372" s="103">
        <f t="shared" si="188"/>
        <v>0</v>
      </c>
      <c r="AM1372" s="103">
        <f t="shared" si="189"/>
        <v>0</v>
      </c>
      <c r="AN1372" s="103">
        <f t="shared" si="190"/>
        <v>0</v>
      </c>
      <c r="AO1372" s="110">
        <f t="shared" si="191"/>
        <v>0</v>
      </c>
      <c r="AQ1372" s="110">
        <f t="shared" si="192"/>
        <v>16</v>
      </c>
      <c r="AR1372" s="87">
        <f t="shared" si="193"/>
        <v>0</v>
      </c>
      <c r="AS1372" s="87">
        <f t="shared" si="194"/>
        <v>0</v>
      </c>
    </row>
    <row r="1373" spans="3:45" ht="15.05" customHeight="1">
      <c r="C1373" s="164" t="s">
        <v>109</v>
      </c>
      <c r="D1373" s="294" t="str">
        <f t="shared" si="183"/>
        <v/>
      </c>
      <c r="E1373" s="294"/>
      <c r="F1373" s="294"/>
      <c r="G1373" s="294"/>
      <c r="H1373" s="294"/>
      <c r="I1373" s="294"/>
      <c r="J1373" s="294"/>
      <c r="K1373" s="308"/>
      <c r="L1373" s="308"/>
      <c r="M1373" s="308"/>
      <c r="N1373" s="308"/>
      <c r="O1373" s="308"/>
      <c r="P1373" s="308"/>
      <c r="Q1373" s="308"/>
      <c r="R1373" s="308"/>
      <c r="S1373" s="308"/>
      <c r="T1373" s="308"/>
      <c r="U1373" s="308"/>
      <c r="V1373" s="308"/>
      <c r="W1373" s="308"/>
      <c r="X1373" s="308"/>
      <c r="Y1373" s="308"/>
      <c r="Z1373" s="308"/>
      <c r="AA1373" s="308"/>
      <c r="AB1373" s="308"/>
      <c r="AC1373" s="308"/>
      <c r="AD1373" s="308"/>
      <c r="AG1373" s="103">
        <f t="shared" si="184"/>
        <v>0</v>
      </c>
      <c r="AH1373" s="105">
        <f t="shared" si="185"/>
        <v>0</v>
      </c>
      <c r="AI1373" s="106">
        <f t="shared" si="186"/>
        <v>0</v>
      </c>
      <c r="AJ1373" s="104">
        <f t="shared" si="187"/>
        <v>0</v>
      </c>
      <c r="AL1373" s="103">
        <f t="shared" si="188"/>
        <v>0</v>
      </c>
      <c r="AM1373" s="103">
        <f t="shared" si="189"/>
        <v>0</v>
      </c>
      <c r="AN1373" s="103">
        <f t="shared" si="190"/>
        <v>0</v>
      </c>
      <c r="AO1373" s="110">
        <f t="shared" si="191"/>
        <v>0</v>
      </c>
      <c r="AQ1373" s="110">
        <f t="shared" si="192"/>
        <v>16</v>
      </c>
      <c r="AR1373" s="87">
        <f t="shared" si="193"/>
        <v>0</v>
      </c>
      <c r="AS1373" s="87">
        <f t="shared" si="194"/>
        <v>0</v>
      </c>
    </row>
    <row r="1374" spans="3:45" ht="15.05" customHeight="1">
      <c r="C1374" s="164" t="s">
        <v>110</v>
      </c>
      <c r="D1374" s="294" t="str">
        <f t="shared" si="183"/>
        <v/>
      </c>
      <c r="E1374" s="294"/>
      <c r="F1374" s="294"/>
      <c r="G1374" s="294"/>
      <c r="H1374" s="294"/>
      <c r="I1374" s="294"/>
      <c r="J1374" s="294"/>
      <c r="K1374" s="308"/>
      <c r="L1374" s="308"/>
      <c r="M1374" s="308"/>
      <c r="N1374" s="308"/>
      <c r="O1374" s="308"/>
      <c r="P1374" s="308"/>
      <c r="Q1374" s="308"/>
      <c r="R1374" s="308"/>
      <c r="S1374" s="308"/>
      <c r="T1374" s="308"/>
      <c r="U1374" s="308"/>
      <c r="V1374" s="308"/>
      <c r="W1374" s="308"/>
      <c r="X1374" s="308"/>
      <c r="Y1374" s="308"/>
      <c r="Z1374" s="308"/>
      <c r="AA1374" s="308"/>
      <c r="AB1374" s="308"/>
      <c r="AC1374" s="308"/>
      <c r="AD1374" s="308"/>
      <c r="AG1374" s="103">
        <f t="shared" si="184"/>
        <v>0</v>
      </c>
      <c r="AH1374" s="105">
        <f t="shared" si="185"/>
        <v>0</v>
      </c>
      <c r="AI1374" s="106">
        <f t="shared" si="186"/>
        <v>0</v>
      </c>
      <c r="AJ1374" s="104">
        <f t="shared" si="187"/>
        <v>0</v>
      </c>
      <c r="AL1374" s="103">
        <f t="shared" si="188"/>
        <v>0</v>
      </c>
      <c r="AM1374" s="103">
        <f t="shared" si="189"/>
        <v>0</v>
      </c>
      <c r="AN1374" s="103">
        <f t="shared" si="190"/>
        <v>0</v>
      </c>
      <c r="AO1374" s="110">
        <f t="shared" si="191"/>
        <v>0</v>
      </c>
      <c r="AQ1374" s="110">
        <f t="shared" si="192"/>
        <v>16</v>
      </c>
      <c r="AR1374" s="87">
        <f t="shared" si="193"/>
        <v>0</v>
      </c>
      <c r="AS1374" s="87">
        <f t="shared" si="194"/>
        <v>0</v>
      </c>
    </row>
    <row r="1375" spans="3:45" ht="15.05" customHeight="1">
      <c r="C1375" s="164" t="s">
        <v>111</v>
      </c>
      <c r="D1375" s="294" t="str">
        <f t="shared" si="183"/>
        <v/>
      </c>
      <c r="E1375" s="294"/>
      <c r="F1375" s="294"/>
      <c r="G1375" s="294"/>
      <c r="H1375" s="294"/>
      <c r="I1375" s="294"/>
      <c r="J1375" s="294"/>
      <c r="K1375" s="308"/>
      <c r="L1375" s="308"/>
      <c r="M1375" s="308"/>
      <c r="N1375" s="308"/>
      <c r="O1375" s="308"/>
      <c r="P1375" s="308"/>
      <c r="Q1375" s="308"/>
      <c r="R1375" s="308"/>
      <c r="S1375" s="308"/>
      <c r="T1375" s="308"/>
      <c r="U1375" s="308"/>
      <c r="V1375" s="308"/>
      <c r="W1375" s="308"/>
      <c r="X1375" s="308"/>
      <c r="Y1375" s="308"/>
      <c r="Z1375" s="308"/>
      <c r="AA1375" s="308"/>
      <c r="AB1375" s="308"/>
      <c r="AC1375" s="308"/>
      <c r="AD1375" s="308"/>
      <c r="AG1375" s="103">
        <f t="shared" si="184"/>
        <v>0</v>
      </c>
      <c r="AH1375" s="105">
        <f t="shared" si="185"/>
        <v>0</v>
      </c>
      <c r="AI1375" s="106">
        <f t="shared" si="186"/>
        <v>0</v>
      </c>
      <c r="AJ1375" s="104">
        <f t="shared" si="187"/>
        <v>0</v>
      </c>
      <c r="AL1375" s="103">
        <f t="shared" si="188"/>
        <v>0</v>
      </c>
      <c r="AM1375" s="103">
        <f t="shared" si="189"/>
        <v>0</v>
      </c>
      <c r="AN1375" s="103">
        <f t="shared" si="190"/>
        <v>0</v>
      </c>
      <c r="AO1375" s="110">
        <f t="shared" si="191"/>
        <v>0</v>
      </c>
      <c r="AQ1375" s="110">
        <f t="shared" si="192"/>
        <v>16</v>
      </c>
      <c r="AR1375" s="87">
        <f t="shared" si="193"/>
        <v>0</v>
      </c>
      <c r="AS1375" s="87">
        <f t="shared" si="194"/>
        <v>0</v>
      </c>
    </row>
    <row r="1376" spans="3:45" ht="15.05" customHeight="1">
      <c r="C1376" s="164" t="s">
        <v>112</v>
      </c>
      <c r="D1376" s="294" t="str">
        <f t="shared" si="183"/>
        <v/>
      </c>
      <c r="E1376" s="294"/>
      <c r="F1376" s="294"/>
      <c r="G1376" s="294"/>
      <c r="H1376" s="294"/>
      <c r="I1376" s="294"/>
      <c r="J1376" s="294"/>
      <c r="K1376" s="308"/>
      <c r="L1376" s="308"/>
      <c r="M1376" s="308"/>
      <c r="N1376" s="308"/>
      <c r="O1376" s="308"/>
      <c r="P1376" s="308"/>
      <c r="Q1376" s="308"/>
      <c r="R1376" s="308"/>
      <c r="S1376" s="308"/>
      <c r="T1376" s="308"/>
      <c r="U1376" s="308"/>
      <c r="V1376" s="308"/>
      <c r="W1376" s="308"/>
      <c r="X1376" s="308"/>
      <c r="Y1376" s="308"/>
      <c r="Z1376" s="308"/>
      <c r="AA1376" s="308"/>
      <c r="AB1376" s="308"/>
      <c r="AC1376" s="308"/>
      <c r="AD1376" s="308"/>
      <c r="AG1376" s="103">
        <f t="shared" si="184"/>
        <v>0</v>
      </c>
      <c r="AH1376" s="105">
        <f t="shared" si="185"/>
        <v>0</v>
      </c>
      <c r="AI1376" s="106">
        <f t="shared" si="186"/>
        <v>0</v>
      </c>
      <c r="AJ1376" s="104">
        <f t="shared" si="187"/>
        <v>0</v>
      </c>
      <c r="AL1376" s="103">
        <f t="shared" si="188"/>
        <v>0</v>
      </c>
      <c r="AM1376" s="103">
        <f t="shared" si="189"/>
        <v>0</v>
      </c>
      <c r="AN1376" s="103">
        <f t="shared" si="190"/>
        <v>0</v>
      </c>
      <c r="AO1376" s="110">
        <f t="shared" si="191"/>
        <v>0</v>
      </c>
      <c r="AQ1376" s="110">
        <f t="shared" si="192"/>
        <v>16</v>
      </c>
      <c r="AR1376" s="87">
        <f t="shared" si="193"/>
        <v>0</v>
      </c>
      <c r="AS1376" s="87">
        <f t="shared" si="194"/>
        <v>0</v>
      </c>
    </row>
    <row r="1377" spans="3:45" ht="15.05" customHeight="1">
      <c r="C1377" s="164" t="s">
        <v>113</v>
      </c>
      <c r="D1377" s="294" t="str">
        <f t="shared" si="183"/>
        <v/>
      </c>
      <c r="E1377" s="294"/>
      <c r="F1377" s="294"/>
      <c r="G1377" s="294"/>
      <c r="H1377" s="294"/>
      <c r="I1377" s="294"/>
      <c r="J1377" s="294"/>
      <c r="K1377" s="308"/>
      <c r="L1377" s="308"/>
      <c r="M1377" s="308"/>
      <c r="N1377" s="308"/>
      <c r="O1377" s="308"/>
      <c r="P1377" s="308"/>
      <c r="Q1377" s="308"/>
      <c r="R1377" s="308"/>
      <c r="S1377" s="308"/>
      <c r="T1377" s="308"/>
      <c r="U1377" s="308"/>
      <c r="V1377" s="308"/>
      <c r="W1377" s="308"/>
      <c r="X1377" s="308"/>
      <c r="Y1377" s="308"/>
      <c r="Z1377" s="308"/>
      <c r="AA1377" s="308"/>
      <c r="AB1377" s="308"/>
      <c r="AC1377" s="308"/>
      <c r="AD1377" s="308"/>
      <c r="AG1377" s="103">
        <f t="shared" si="184"/>
        <v>0</v>
      </c>
      <c r="AH1377" s="105">
        <f t="shared" si="185"/>
        <v>0</v>
      </c>
      <c r="AI1377" s="106">
        <f t="shared" si="186"/>
        <v>0</v>
      </c>
      <c r="AJ1377" s="104">
        <f t="shared" si="187"/>
        <v>0</v>
      </c>
      <c r="AL1377" s="103">
        <f t="shared" si="188"/>
        <v>0</v>
      </c>
      <c r="AM1377" s="103">
        <f t="shared" si="189"/>
        <v>0</v>
      </c>
      <c r="AN1377" s="103">
        <f t="shared" si="190"/>
        <v>0</v>
      </c>
      <c r="AO1377" s="110">
        <f t="shared" si="191"/>
        <v>0</v>
      </c>
      <c r="AQ1377" s="110">
        <f t="shared" si="192"/>
        <v>16</v>
      </c>
      <c r="AR1377" s="87">
        <f t="shared" si="193"/>
        <v>0</v>
      </c>
      <c r="AS1377" s="87">
        <f t="shared" si="194"/>
        <v>0</v>
      </c>
    </row>
    <row r="1378" spans="3:45" ht="15.05" customHeight="1">
      <c r="C1378" s="164" t="s">
        <v>114</v>
      </c>
      <c r="D1378" s="294" t="str">
        <f t="shared" si="183"/>
        <v/>
      </c>
      <c r="E1378" s="294"/>
      <c r="F1378" s="294"/>
      <c r="G1378" s="294"/>
      <c r="H1378" s="294"/>
      <c r="I1378" s="294"/>
      <c r="J1378" s="294"/>
      <c r="K1378" s="308"/>
      <c r="L1378" s="308"/>
      <c r="M1378" s="308"/>
      <c r="N1378" s="308"/>
      <c r="O1378" s="308"/>
      <c r="P1378" s="308"/>
      <c r="Q1378" s="308"/>
      <c r="R1378" s="308"/>
      <c r="S1378" s="308"/>
      <c r="T1378" s="308"/>
      <c r="U1378" s="308"/>
      <c r="V1378" s="308"/>
      <c r="W1378" s="308"/>
      <c r="X1378" s="308"/>
      <c r="Y1378" s="308"/>
      <c r="Z1378" s="308"/>
      <c r="AA1378" s="308"/>
      <c r="AB1378" s="308"/>
      <c r="AC1378" s="308"/>
      <c r="AD1378" s="308"/>
      <c r="AG1378" s="103">
        <f t="shared" si="184"/>
        <v>0</v>
      </c>
      <c r="AH1378" s="105">
        <f t="shared" si="185"/>
        <v>0</v>
      </c>
      <c r="AI1378" s="106">
        <f t="shared" si="186"/>
        <v>0</v>
      </c>
      <c r="AJ1378" s="104">
        <f t="shared" si="187"/>
        <v>0</v>
      </c>
      <c r="AL1378" s="103">
        <f t="shared" si="188"/>
        <v>0</v>
      </c>
      <c r="AM1378" s="103">
        <f t="shared" si="189"/>
        <v>0</v>
      </c>
      <c r="AN1378" s="103">
        <f t="shared" si="190"/>
        <v>0</v>
      </c>
      <c r="AO1378" s="110">
        <f t="shared" si="191"/>
        <v>0</v>
      </c>
      <c r="AQ1378" s="110">
        <f t="shared" si="192"/>
        <v>16</v>
      </c>
      <c r="AR1378" s="87">
        <f t="shared" si="193"/>
        <v>0</v>
      </c>
      <c r="AS1378" s="87">
        <f t="shared" si="194"/>
        <v>0</v>
      </c>
    </row>
    <row r="1379" spans="3:45" ht="15.05" customHeight="1">
      <c r="C1379" s="164" t="s">
        <v>115</v>
      </c>
      <c r="D1379" s="294" t="str">
        <f t="shared" si="183"/>
        <v/>
      </c>
      <c r="E1379" s="294"/>
      <c r="F1379" s="294"/>
      <c r="G1379" s="294"/>
      <c r="H1379" s="294"/>
      <c r="I1379" s="294"/>
      <c r="J1379" s="294"/>
      <c r="K1379" s="308"/>
      <c r="L1379" s="308"/>
      <c r="M1379" s="308"/>
      <c r="N1379" s="308"/>
      <c r="O1379" s="308"/>
      <c r="P1379" s="308"/>
      <c r="Q1379" s="308"/>
      <c r="R1379" s="308"/>
      <c r="S1379" s="308"/>
      <c r="T1379" s="308"/>
      <c r="U1379" s="308"/>
      <c r="V1379" s="308"/>
      <c r="W1379" s="308"/>
      <c r="X1379" s="308"/>
      <c r="Y1379" s="308"/>
      <c r="Z1379" s="308"/>
      <c r="AA1379" s="308"/>
      <c r="AB1379" s="308"/>
      <c r="AC1379" s="308"/>
      <c r="AD1379" s="308"/>
      <c r="AG1379" s="103">
        <f t="shared" si="184"/>
        <v>0</v>
      </c>
      <c r="AH1379" s="105">
        <f t="shared" si="185"/>
        <v>0</v>
      </c>
      <c r="AI1379" s="106">
        <f t="shared" si="186"/>
        <v>0</v>
      </c>
      <c r="AJ1379" s="104">
        <f t="shared" si="187"/>
        <v>0</v>
      </c>
      <c r="AL1379" s="103">
        <f t="shared" si="188"/>
        <v>0</v>
      </c>
      <c r="AM1379" s="103">
        <f t="shared" si="189"/>
        <v>0</v>
      </c>
      <c r="AN1379" s="103">
        <f t="shared" si="190"/>
        <v>0</v>
      </c>
      <c r="AO1379" s="110">
        <f t="shared" si="191"/>
        <v>0</v>
      </c>
      <c r="AQ1379" s="110">
        <f t="shared" si="192"/>
        <v>16</v>
      </c>
      <c r="AR1379" s="87">
        <f t="shared" si="193"/>
        <v>0</v>
      </c>
      <c r="AS1379" s="87">
        <f t="shared" si="194"/>
        <v>0</v>
      </c>
    </row>
    <row r="1380" spans="3:45" ht="15.05" customHeight="1">
      <c r="C1380" s="164" t="s">
        <v>116</v>
      </c>
      <c r="D1380" s="294" t="str">
        <f t="shared" si="183"/>
        <v/>
      </c>
      <c r="E1380" s="294"/>
      <c r="F1380" s="294"/>
      <c r="G1380" s="294"/>
      <c r="H1380" s="294"/>
      <c r="I1380" s="294"/>
      <c r="J1380" s="294"/>
      <c r="K1380" s="308"/>
      <c r="L1380" s="308"/>
      <c r="M1380" s="308"/>
      <c r="N1380" s="308"/>
      <c r="O1380" s="308"/>
      <c r="P1380" s="308"/>
      <c r="Q1380" s="308"/>
      <c r="R1380" s="308"/>
      <c r="S1380" s="308"/>
      <c r="T1380" s="308"/>
      <c r="U1380" s="308"/>
      <c r="V1380" s="308"/>
      <c r="W1380" s="308"/>
      <c r="X1380" s="308"/>
      <c r="Y1380" s="308"/>
      <c r="Z1380" s="308"/>
      <c r="AA1380" s="308"/>
      <c r="AB1380" s="308"/>
      <c r="AC1380" s="308"/>
      <c r="AD1380" s="308"/>
      <c r="AG1380" s="103">
        <f t="shared" si="184"/>
        <v>0</v>
      </c>
      <c r="AH1380" s="105">
        <f t="shared" si="185"/>
        <v>0</v>
      </c>
      <c r="AI1380" s="106">
        <f t="shared" si="186"/>
        <v>0</v>
      </c>
      <c r="AJ1380" s="104">
        <f t="shared" si="187"/>
        <v>0</v>
      </c>
      <c r="AL1380" s="103">
        <f t="shared" si="188"/>
        <v>0</v>
      </c>
      <c r="AM1380" s="103">
        <f t="shared" si="189"/>
        <v>0</v>
      </c>
      <c r="AN1380" s="103">
        <f t="shared" si="190"/>
        <v>0</v>
      </c>
      <c r="AO1380" s="110">
        <f t="shared" si="191"/>
        <v>0</v>
      </c>
      <c r="AQ1380" s="110">
        <f t="shared" si="192"/>
        <v>16</v>
      </c>
      <c r="AR1380" s="87">
        <f t="shared" si="193"/>
        <v>0</v>
      </c>
      <c r="AS1380" s="87">
        <f t="shared" si="194"/>
        <v>0</v>
      </c>
    </row>
    <row r="1381" spans="3:45" ht="15.05" customHeight="1">
      <c r="C1381" s="164" t="s">
        <v>117</v>
      </c>
      <c r="D1381" s="294" t="str">
        <f t="shared" si="183"/>
        <v/>
      </c>
      <c r="E1381" s="294"/>
      <c r="F1381" s="294"/>
      <c r="G1381" s="294"/>
      <c r="H1381" s="294"/>
      <c r="I1381" s="294"/>
      <c r="J1381" s="294"/>
      <c r="K1381" s="308"/>
      <c r="L1381" s="308"/>
      <c r="M1381" s="308"/>
      <c r="N1381" s="308"/>
      <c r="O1381" s="308"/>
      <c r="P1381" s="308"/>
      <c r="Q1381" s="308"/>
      <c r="R1381" s="308"/>
      <c r="S1381" s="308"/>
      <c r="T1381" s="308"/>
      <c r="U1381" s="308"/>
      <c r="V1381" s="308"/>
      <c r="W1381" s="308"/>
      <c r="X1381" s="308"/>
      <c r="Y1381" s="308"/>
      <c r="Z1381" s="308"/>
      <c r="AA1381" s="308"/>
      <c r="AB1381" s="308"/>
      <c r="AC1381" s="308"/>
      <c r="AD1381" s="308"/>
      <c r="AG1381" s="103">
        <f t="shared" si="184"/>
        <v>0</v>
      </c>
      <c r="AH1381" s="105">
        <f t="shared" si="185"/>
        <v>0</v>
      </c>
      <c r="AI1381" s="106">
        <f t="shared" si="186"/>
        <v>0</v>
      </c>
      <c r="AJ1381" s="104">
        <f t="shared" si="187"/>
        <v>0</v>
      </c>
      <c r="AL1381" s="103">
        <f t="shared" si="188"/>
        <v>0</v>
      </c>
      <c r="AM1381" s="103">
        <f t="shared" si="189"/>
        <v>0</v>
      </c>
      <c r="AN1381" s="103">
        <f t="shared" si="190"/>
        <v>0</v>
      </c>
      <c r="AO1381" s="110">
        <f t="shared" si="191"/>
        <v>0</v>
      </c>
      <c r="AQ1381" s="110">
        <f t="shared" si="192"/>
        <v>16</v>
      </c>
      <c r="AR1381" s="87">
        <f t="shared" si="193"/>
        <v>0</v>
      </c>
      <c r="AS1381" s="87">
        <f t="shared" si="194"/>
        <v>0</v>
      </c>
    </row>
    <row r="1382" spans="3:45" ht="15.05" customHeight="1">
      <c r="C1382" s="164" t="s">
        <v>118</v>
      </c>
      <c r="D1382" s="294" t="str">
        <f t="shared" si="183"/>
        <v/>
      </c>
      <c r="E1382" s="294"/>
      <c r="F1382" s="294"/>
      <c r="G1382" s="294"/>
      <c r="H1382" s="294"/>
      <c r="I1382" s="294"/>
      <c r="J1382" s="294"/>
      <c r="K1382" s="308"/>
      <c r="L1382" s="308"/>
      <c r="M1382" s="308"/>
      <c r="N1382" s="308"/>
      <c r="O1382" s="308"/>
      <c r="P1382" s="308"/>
      <c r="Q1382" s="308"/>
      <c r="R1382" s="308"/>
      <c r="S1382" s="308"/>
      <c r="T1382" s="308"/>
      <c r="U1382" s="308"/>
      <c r="V1382" s="308"/>
      <c r="W1382" s="308"/>
      <c r="X1382" s="308"/>
      <c r="Y1382" s="308"/>
      <c r="Z1382" s="308"/>
      <c r="AA1382" s="308"/>
      <c r="AB1382" s="308"/>
      <c r="AC1382" s="308"/>
      <c r="AD1382" s="308"/>
      <c r="AG1382" s="103">
        <f t="shared" si="184"/>
        <v>0</v>
      </c>
      <c r="AH1382" s="105">
        <f t="shared" si="185"/>
        <v>0</v>
      </c>
      <c r="AI1382" s="106">
        <f t="shared" si="186"/>
        <v>0</v>
      </c>
      <c r="AJ1382" s="104">
        <f t="shared" si="187"/>
        <v>0</v>
      </c>
      <c r="AL1382" s="103">
        <f t="shared" si="188"/>
        <v>0</v>
      </c>
      <c r="AM1382" s="103">
        <f t="shared" si="189"/>
        <v>0</v>
      </c>
      <c r="AN1382" s="103">
        <f t="shared" si="190"/>
        <v>0</v>
      </c>
      <c r="AO1382" s="110">
        <f t="shared" si="191"/>
        <v>0</v>
      </c>
      <c r="AQ1382" s="110">
        <f t="shared" si="192"/>
        <v>16</v>
      </c>
      <c r="AR1382" s="87">
        <f t="shared" si="193"/>
        <v>0</v>
      </c>
      <c r="AS1382" s="87">
        <f t="shared" si="194"/>
        <v>0</v>
      </c>
    </row>
    <row r="1383" spans="3:45" ht="15.05" customHeight="1">
      <c r="C1383" s="164" t="s">
        <v>119</v>
      </c>
      <c r="D1383" s="294" t="str">
        <f t="shared" si="183"/>
        <v/>
      </c>
      <c r="E1383" s="294"/>
      <c r="F1383" s="294"/>
      <c r="G1383" s="294"/>
      <c r="H1383" s="294"/>
      <c r="I1383" s="294"/>
      <c r="J1383" s="294"/>
      <c r="K1383" s="308"/>
      <c r="L1383" s="308"/>
      <c r="M1383" s="308"/>
      <c r="N1383" s="308"/>
      <c r="O1383" s="308"/>
      <c r="P1383" s="308"/>
      <c r="Q1383" s="308"/>
      <c r="R1383" s="308"/>
      <c r="S1383" s="308"/>
      <c r="T1383" s="308"/>
      <c r="U1383" s="308"/>
      <c r="V1383" s="308"/>
      <c r="W1383" s="308"/>
      <c r="X1383" s="308"/>
      <c r="Y1383" s="308"/>
      <c r="Z1383" s="308"/>
      <c r="AA1383" s="308"/>
      <c r="AB1383" s="308"/>
      <c r="AC1383" s="308"/>
      <c r="AD1383" s="308"/>
      <c r="AG1383" s="103">
        <f t="shared" si="184"/>
        <v>0</v>
      </c>
      <c r="AH1383" s="105">
        <f t="shared" si="185"/>
        <v>0</v>
      </c>
      <c r="AI1383" s="106">
        <f t="shared" si="186"/>
        <v>0</v>
      </c>
      <c r="AJ1383" s="104">
        <f t="shared" si="187"/>
        <v>0</v>
      </c>
      <c r="AL1383" s="103">
        <f t="shared" si="188"/>
        <v>0</v>
      </c>
      <c r="AM1383" s="103">
        <f t="shared" si="189"/>
        <v>0</v>
      </c>
      <c r="AN1383" s="103">
        <f t="shared" si="190"/>
        <v>0</v>
      </c>
      <c r="AO1383" s="110">
        <f t="shared" si="191"/>
        <v>0</v>
      </c>
      <c r="AQ1383" s="110">
        <f t="shared" si="192"/>
        <v>16</v>
      </c>
      <c r="AR1383" s="87">
        <f t="shared" si="193"/>
        <v>0</v>
      </c>
      <c r="AS1383" s="87">
        <f t="shared" si="194"/>
        <v>0</v>
      </c>
    </row>
    <row r="1384" spans="3:45" ht="15.05" customHeight="1">
      <c r="C1384" s="164" t="s">
        <v>120</v>
      </c>
      <c r="D1384" s="294" t="str">
        <f t="shared" si="183"/>
        <v/>
      </c>
      <c r="E1384" s="294"/>
      <c r="F1384" s="294"/>
      <c r="G1384" s="294"/>
      <c r="H1384" s="294"/>
      <c r="I1384" s="294"/>
      <c r="J1384" s="294"/>
      <c r="K1384" s="308"/>
      <c r="L1384" s="308"/>
      <c r="M1384" s="308"/>
      <c r="N1384" s="308"/>
      <c r="O1384" s="308"/>
      <c r="P1384" s="308"/>
      <c r="Q1384" s="308"/>
      <c r="R1384" s="308"/>
      <c r="S1384" s="308"/>
      <c r="T1384" s="308"/>
      <c r="U1384" s="308"/>
      <c r="V1384" s="308"/>
      <c r="W1384" s="308"/>
      <c r="X1384" s="308"/>
      <c r="Y1384" s="308"/>
      <c r="Z1384" s="308"/>
      <c r="AA1384" s="308"/>
      <c r="AB1384" s="308"/>
      <c r="AC1384" s="308"/>
      <c r="AD1384" s="308"/>
      <c r="AG1384" s="103">
        <f t="shared" si="184"/>
        <v>0</v>
      </c>
      <c r="AH1384" s="105">
        <f t="shared" si="185"/>
        <v>0</v>
      </c>
      <c r="AI1384" s="106">
        <f t="shared" si="186"/>
        <v>0</v>
      </c>
      <c r="AJ1384" s="104">
        <f t="shared" si="187"/>
        <v>0</v>
      </c>
      <c r="AL1384" s="103">
        <f t="shared" si="188"/>
        <v>0</v>
      </c>
      <c r="AM1384" s="103">
        <f t="shared" si="189"/>
        <v>0</v>
      </c>
      <c r="AN1384" s="103">
        <f t="shared" si="190"/>
        <v>0</v>
      </c>
      <c r="AO1384" s="110">
        <f t="shared" si="191"/>
        <v>0</v>
      </c>
      <c r="AQ1384" s="110">
        <f t="shared" si="192"/>
        <v>16</v>
      </c>
      <c r="AR1384" s="87">
        <f t="shared" si="193"/>
        <v>0</v>
      </c>
      <c r="AS1384" s="87">
        <f t="shared" si="194"/>
        <v>0</v>
      </c>
    </row>
    <row r="1385" spans="3:45" ht="15.05" customHeight="1">
      <c r="C1385" s="164" t="s">
        <v>121</v>
      </c>
      <c r="D1385" s="294" t="str">
        <f t="shared" si="183"/>
        <v/>
      </c>
      <c r="E1385" s="294"/>
      <c r="F1385" s="294"/>
      <c r="G1385" s="294"/>
      <c r="H1385" s="294"/>
      <c r="I1385" s="294"/>
      <c r="J1385" s="294"/>
      <c r="K1385" s="308"/>
      <c r="L1385" s="308"/>
      <c r="M1385" s="308"/>
      <c r="N1385" s="308"/>
      <c r="O1385" s="308"/>
      <c r="P1385" s="308"/>
      <c r="Q1385" s="308"/>
      <c r="R1385" s="308"/>
      <c r="S1385" s="308"/>
      <c r="T1385" s="308"/>
      <c r="U1385" s="308"/>
      <c r="V1385" s="308"/>
      <c r="W1385" s="308"/>
      <c r="X1385" s="308"/>
      <c r="Y1385" s="308"/>
      <c r="Z1385" s="308"/>
      <c r="AA1385" s="308"/>
      <c r="AB1385" s="308"/>
      <c r="AC1385" s="308"/>
      <c r="AD1385" s="308"/>
      <c r="AG1385" s="103">
        <f t="shared" si="184"/>
        <v>0</v>
      </c>
      <c r="AH1385" s="105">
        <f t="shared" si="185"/>
        <v>0</v>
      </c>
      <c r="AI1385" s="106">
        <f t="shared" si="186"/>
        <v>0</v>
      </c>
      <c r="AJ1385" s="104">
        <f t="shared" si="187"/>
        <v>0</v>
      </c>
      <c r="AL1385" s="103">
        <f t="shared" si="188"/>
        <v>0</v>
      </c>
      <c r="AM1385" s="103">
        <f t="shared" si="189"/>
        <v>0</v>
      </c>
      <c r="AN1385" s="103">
        <f t="shared" si="190"/>
        <v>0</v>
      </c>
      <c r="AO1385" s="110">
        <f t="shared" si="191"/>
        <v>0</v>
      </c>
      <c r="AQ1385" s="110">
        <f t="shared" si="192"/>
        <v>16</v>
      </c>
      <c r="AR1385" s="87">
        <f t="shared" si="193"/>
        <v>0</v>
      </c>
      <c r="AS1385" s="87">
        <f t="shared" si="194"/>
        <v>0</v>
      </c>
    </row>
    <row r="1386" spans="3:45" ht="15.05" customHeight="1">
      <c r="C1386" s="164" t="s">
        <v>122</v>
      </c>
      <c r="D1386" s="294" t="str">
        <f t="shared" si="183"/>
        <v/>
      </c>
      <c r="E1386" s="294"/>
      <c r="F1386" s="294"/>
      <c r="G1386" s="294"/>
      <c r="H1386" s="294"/>
      <c r="I1386" s="294"/>
      <c r="J1386" s="294"/>
      <c r="K1386" s="308"/>
      <c r="L1386" s="308"/>
      <c r="M1386" s="308"/>
      <c r="N1386" s="308"/>
      <c r="O1386" s="308"/>
      <c r="P1386" s="308"/>
      <c r="Q1386" s="308"/>
      <c r="R1386" s="308"/>
      <c r="S1386" s="308"/>
      <c r="T1386" s="308"/>
      <c r="U1386" s="308"/>
      <c r="V1386" s="308"/>
      <c r="W1386" s="308"/>
      <c r="X1386" s="308"/>
      <c r="Y1386" s="308"/>
      <c r="Z1386" s="308"/>
      <c r="AA1386" s="308"/>
      <c r="AB1386" s="308"/>
      <c r="AC1386" s="308"/>
      <c r="AD1386" s="308"/>
      <c r="AG1386" s="103">
        <f t="shared" si="184"/>
        <v>0</v>
      </c>
      <c r="AH1386" s="105">
        <f t="shared" si="185"/>
        <v>0</v>
      </c>
      <c r="AI1386" s="106">
        <f t="shared" si="186"/>
        <v>0</v>
      </c>
      <c r="AJ1386" s="104">
        <f t="shared" si="187"/>
        <v>0</v>
      </c>
      <c r="AL1386" s="103">
        <f t="shared" si="188"/>
        <v>0</v>
      </c>
      <c r="AM1386" s="103">
        <f t="shared" si="189"/>
        <v>0</v>
      </c>
      <c r="AN1386" s="103">
        <f t="shared" si="190"/>
        <v>0</v>
      </c>
      <c r="AO1386" s="110">
        <f t="shared" si="191"/>
        <v>0</v>
      </c>
      <c r="AQ1386" s="110">
        <f t="shared" si="192"/>
        <v>16</v>
      </c>
      <c r="AR1386" s="87">
        <f t="shared" si="193"/>
        <v>0</v>
      </c>
      <c r="AS1386" s="87">
        <f t="shared" si="194"/>
        <v>0</v>
      </c>
    </row>
    <row r="1387" spans="3:45" ht="15.05" customHeight="1">
      <c r="C1387" s="164" t="s">
        <v>123</v>
      </c>
      <c r="D1387" s="294" t="str">
        <f t="shared" si="183"/>
        <v/>
      </c>
      <c r="E1387" s="294"/>
      <c r="F1387" s="294"/>
      <c r="G1387" s="294"/>
      <c r="H1387" s="294"/>
      <c r="I1387" s="294"/>
      <c r="J1387" s="294"/>
      <c r="K1387" s="308"/>
      <c r="L1387" s="308"/>
      <c r="M1387" s="308"/>
      <c r="N1387" s="308"/>
      <c r="O1387" s="308"/>
      <c r="P1387" s="308"/>
      <c r="Q1387" s="308"/>
      <c r="R1387" s="308"/>
      <c r="S1387" s="308"/>
      <c r="T1387" s="308"/>
      <c r="U1387" s="308"/>
      <c r="V1387" s="308"/>
      <c r="W1387" s="308"/>
      <c r="X1387" s="308"/>
      <c r="Y1387" s="308"/>
      <c r="Z1387" s="308"/>
      <c r="AA1387" s="308"/>
      <c r="AB1387" s="308"/>
      <c r="AC1387" s="308"/>
      <c r="AD1387" s="308"/>
      <c r="AG1387" s="103">
        <f t="shared" si="184"/>
        <v>0</v>
      </c>
      <c r="AH1387" s="105">
        <f t="shared" si="185"/>
        <v>0</v>
      </c>
      <c r="AI1387" s="106">
        <f t="shared" si="186"/>
        <v>0</v>
      </c>
      <c r="AJ1387" s="104">
        <f t="shared" si="187"/>
        <v>0</v>
      </c>
      <c r="AL1387" s="103">
        <f t="shared" si="188"/>
        <v>0</v>
      </c>
      <c r="AM1387" s="103">
        <f t="shared" si="189"/>
        <v>0</v>
      </c>
      <c r="AN1387" s="103">
        <f t="shared" si="190"/>
        <v>0</v>
      </c>
      <c r="AO1387" s="110">
        <f t="shared" si="191"/>
        <v>0</v>
      </c>
      <c r="AQ1387" s="110">
        <f t="shared" si="192"/>
        <v>16</v>
      </c>
      <c r="AR1387" s="87">
        <f t="shared" si="193"/>
        <v>0</v>
      </c>
      <c r="AS1387" s="87">
        <f t="shared" si="194"/>
        <v>0</v>
      </c>
    </row>
    <row r="1388" spans="3:45" ht="15.05" customHeight="1">
      <c r="C1388" s="164" t="s">
        <v>124</v>
      </c>
      <c r="D1388" s="294" t="str">
        <f t="shared" si="183"/>
        <v/>
      </c>
      <c r="E1388" s="294"/>
      <c r="F1388" s="294"/>
      <c r="G1388" s="294"/>
      <c r="H1388" s="294"/>
      <c r="I1388" s="294"/>
      <c r="J1388" s="294"/>
      <c r="K1388" s="308"/>
      <c r="L1388" s="308"/>
      <c r="M1388" s="308"/>
      <c r="N1388" s="308"/>
      <c r="O1388" s="308"/>
      <c r="P1388" s="308"/>
      <c r="Q1388" s="308"/>
      <c r="R1388" s="308"/>
      <c r="S1388" s="308"/>
      <c r="T1388" s="308"/>
      <c r="U1388" s="308"/>
      <c r="V1388" s="308"/>
      <c r="W1388" s="308"/>
      <c r="X1388" s="308"/>
      <c r="Y1388" s="308"/>
      <c r="Z1388" s="308"/>
      <c r="AA1388" s="308"/>
      <c r="AB1388" s="308"/>
      <c r="AC1388" s="308"/>
      <c r="AD1388" s="308"/>
      <c r="AG1388" s="103">
        <f t="shared" si="184"/>
        <v>0</v>
      </c>
      <c r="AH1388" s="105">
        <f t="shared" si="185"/>
        <v>0</v>
      </c>
      <c r="AI1388" s="106">
        <f t="shared" si="186"/>
        <v>0</v>
      </c>
      <c r="AJ1388" s="104">
        <f t="shared" si="187"/>
        <v>0</v>
      </c>
      <c r="AL1388" s="103">
        <f t="shared" si="188"/>
        <v>0</v>
      </c>
      <c r="AM1388" s="103">
        <f t="shared" si="189"/>
        <v>0</v>
      </c>
      <c r="AN1388" s="103">
        <f t="shared" si="190"/>
        <v>0</v>
      </c>
      <c r="AO1388" s="110">
        <f t="shared" si="191"/>
        <v>0</v>
      </c>
      <c r="AQ1388" s="110">
        <f t="shared" si="192"/>
        <v>16</v>
      </c>
      <c r="AR1388" s="87">
        <f t="shared" si="193"/>
        <v>0</v>
      </c>
      <c r="AS1388" s="87">
        <f t="shared" si="194"/>
        <v>0</v>
      </c>
    </row>
    <row r="1389" spans="3:45" ht="15.05" customHeight="1">
      <c r="C1389" s="164" t="s">
        <v>125</v>
      </c>
      <c r="D1389" s="294" t="str">
        <f t="shared" ref="D1389:D1443" si="195">IF(D98="", "", D98)</f>
        <v/>
      </c>
      <c r="E1389" s="294"/>
      <c r="F1389" s="294"/>
      <c r="G1389" s="294"/>
      <c r="H1389" s="294"/>
      <c r="I1389" s="294"/>
      <c r="J1389" s="294"/>
      <c r="K1389" s="308"/>
      <c r="L1389" s="308"/>
      <c r="M1389" s="308"/>
      <c r="N1389" s="308"/>
      <c r="O1389" s="308"/>
      <c r="P1389" s="308"/>
      <c r="Q1389" s="308"/>
      <c r="R1389" s="308"/>
      <c r="S1389" s="308"/>
      <c r="T1389" s="308"/>
      <c r="U1389" s="308"/>
      <c r="V1389" s="308"/>
      <c r="W1389" s="308"/>
      <c r="X1389" s="308"/>
      <c r="Y1389" s="308"/>
      <c r="Z1389" s="308"/>
      <c r="AA1389" s="308"/>
      <c r="AB1389" s="308"/>
      <c r="AC1389" s="308"/>
      <c r="AD1389" s="308"/>
      <c r="AG1389" s="103">
        <f t="shared" ref="AG1389:AG1443" si="196">S1389</f>
        <v>0</v>
      </c>
      <c r="AH1389" s="105">
        <f t="shared" ref="AH1389:AH1443" si="197">COUNTIF(W1389:AD1389,"NS")</f>
        <v>0</v>
      </c>
      <c r="AI1389" s="106">
        <f t="shared" ref="AI1389:AI1443" si="198">SUM(W1389:AD1389)</f>
        <v>0</v>
      </c>
      <c r="AJ1389" s="104">
        <f t="shared" ref="AJ1389:AJ1443" si="199">IF($AG$1321= $AH$1321, 0, IF(OR(AND(AG1389=0,AH1389&gt;0),AND(AG1389="ns",AI1389&gt;0),AND(AG1389="ns",AH1389=0,AI1389=0)),1,IF(OR(AND(AG1389&gt;0,AH1389=2),AND(AG1389="ns",AH1389=2),AND(AG1389="ns",AI1389=0,AH1389&gt;0),AG1389=AI1389),0,1)))</f>
        <v>0</v>
      </c>
      <c r="AL1389" s="103">
        <f t="shared" ref="AL1389:AL1443" si="200">O1389</f>
        <v>0</v>
      </c>
      <c r="AM1389" s="103">
        <f t="shared" ref="AM1389:AM1443" si="201">Q1389</f>
        <v>0</v>
      </c>
      <c r="AN1389" s="103">
        <f t="shared" ref="AN1389:AN1443" si="202">IF(OR($AG$1321=$AH$1321,K1389=2, K1389=9,AND(AL1389=0,AM1389=0)),0,
IF(AND(AL1389&lt;&gt;0,
OR(AM1389="NS",
AND(AM1389&gt;=0,AM1389&lt;=AL1389))),0,1))</f>
        <v>0</v>
      </c>
      <c r="AO1389" s="110">
        <f t="shared" ref="AO1389:AO1443" si="203">IF(
OR(
AND(Q1389=0, S1389&gt;0 ),
AND(O1389=1, Q1389="NS", COUNT(S1389)=1, S1389&gt;0)
), 1, 0)</f>
        <v>0</v>
      </c>
      <c r="AQ1389" s="110">
        <f t="shared" ref="AQ1389:AQ1443" si="204">COUNTBLANK(O1389:AD1389)</f>
        <v>16</v>
      </c>
      <c r="AR1389" s="87">
        <f t="shared" ref="AR1389:AR1443" si="205">IF(
OR(
AND(OR(K1389=2, K1389=9), AQ1389&lt;$AQ$1322)
), 1, 0
)</f>
        <v>0</v>
      </c>
      <c r="AS1389" s="87">
        <f t="shared" ref="AS1389:AS1443" si="206">IF(
OR(
AND(D1389="", OR(K1389&lt;&gt;"", AQ1389&lt;$AQ$1322)),
AND(D1389&lt;&gt;"", OR(K1389="", AND(K1389=1, AQ1389&gt;$AR$1321))),
), 1, 0
)</f>
        <v>0</v>
      </c>
    </row>
    <row r="1390" spans="3:45" ht="15.05" customHeight="1">
      <c r="C1390" s="164" t="s">
        <v>126</v>
      </c>
      <c r="D1390" s="294" t="str">
        <f t="shared" si="195"/>
        <v/>
      </c>
      <c r="E1390" s="294"/>
      <c r="F1390" s="294"/>
      <c r="G1390" s="294"/>
      <c r="H1390" s="294"/>
      <c r="I1390" s="294"/>
      <c r="J1390" s="294"/>
      <c r="K1390" s="308"/>
      <c r="L1390" s="308"/>
      <c r="M1390" s="308"/>
      <c r="N1390" s="308"/>
      <c r="O1390" s="308"/>
      <c r="P1390" s="308"/>
      <c r="Q1390" s="308"/>
      <c r="R1390" s="308"/>
      <c r="S1390" s="308"/>
      <c r="T1390" s="308"/>
      <c r="U1390" s="308"/>
      <c r="V1390" s="308"/>
      <c r="W1390" s="308"/>
      <c r="X1390" s="308"/>
      <c r="Y1390" s="308"/>
      <c r="Z1390" s="308"/>
      <c r="AA1390" s="308"/>
      <c r="AB1390" s="308"/>
      <c r="AC1390" s="308"/>
      <c r="AD1390" s="308"/>
      <c r="AG1390" s="103">
        <f t="shared" si="196"/>
        <v>0</v>
      </c>
      <c r="AH1390" s="105">
        <f t="shared" si="197"/>
        <v>0</v>
      </c>
      <c r="AI1390" s="106">
        <f t="shared" si="198"/>
        <v>0</v>
      </c>
      <c r="AJ1390" s="104">
        <f t="shared" si="199"/>
        <v>0</v>
      </c>
      <c r="AL1390" s="103">
        <f t="shared" si="200"/>
        <v>0</v>
      </c>
      <c r="AM1390" s="103">
        <f t="shared" si="201"/>
        <v>0</v>
      </c>
      <c r="AN1390" s="103">
        <f t="shared" si="202"/>
        <v>0</v>
      </c>
      <c r="AO1390" s="110">
        <f t="shared" si="203"/>
        <v>0</v>
      </c>
      <c r="AQ1390" s="110">
        <f t="shared" si="204"/>
        <v>16</v>
      </c>
      <c r="AR1390" s="87">
        <f t="shared" si="205"/>
        <v>0</v>
      </c>
      <c r="AS1390" s="87">
        <f t="shared" si="206"/>
        <v>0</v>
      </c>
    </row>
    <row r="1391" spans="3:45" ht="15.05" customHeight="1">
      <c r="C1391" s="164" t="s">
        <v>127</v>
      </c>
      <c r="D1391" s="294" t="str">
        <f t="shared" si="195"/>
        <v/>
      </c>
      <c r="E1391" s="294"/>
      <c r="F1391" s="294"/>
      <c r="G1391" s="294"/>
      <c r="H1391" s="294"/>
      <c r="I1391" s="294"/>
      <c r="J1391" s="294"/>
      <c r="K1391" s="308"/>
      <c r="L1391" s="308"/>
      <c r="M1391" s="308"/>
      <c r="N1391" s="308"/>
      <c r="O1391" s="308"/>
      <c r="P1391" s="308"/>
      <c r="Q1391" s="308"/>
      <c r="R1391" s="308"/>
      <c r="S1391" s="308"/>
      <c r="T1391" s="308"/>
      <c r="U1391" s="308"/>
      <c r="V1391" s="308"/>
      <c r="W1391" s="308"/>
      <c r="X1391" s="308"/>
      <c r="Y1391" s="308"/>
      <c r="Z1391" s="308"/>
      <c r="AA1391" s="308"/>
      <c r="AB1391" s="308"/>
      <c r="AC1391" s="308"/>
      <c r="AD1391" s="308"/>
      <c r="AG1391" s="103">
        <f t="shared" si="196"/>
        <v>0</v>
      </c>
      <c r="AH1391" s="105">
        <f t="shared" si="197"/>
        <v>0</v>
      </c>
      <c r="AI1391" s="106">
        <f t="shared" si="198"/>
        <v>0</v>
      </c>
      <c r="AJ1391" s="104">
        <f t="shared" si="199"/>
        <v>0</v>
      </c>
      <c r="AL1391" s="103">
        <f t="shared" si="200"/>
        <v>0</v>
      </c>
      <c r="AM1391" s="103">
        <f t="shared" si="201"/>
        <v>0</v>
      </c>
      <c r="AN1391" s="103">
        <f t="shared" si="202"/>
        <v>0</v>
      </c>
      <c r="AO1391" s="110">
        <f t="shared" si="203"/>
        <v>0</v>
      </c>
      <c r="AQ1391" s="110">
        <f t="shared" si="204"/>
        <v>16</v>
      </c>
      <c r="AR1391" s="87">
        <f t="shared" si="205"/>
        <v>0</v>
      </c>
      <c r="AS1391" s="87">
        <f t="shared" si="206"/>
        <v>0</v>
      </c>
    </row>
    <row r="1392" spans="3:45" ht="15.05" customHeight="1">
      <c r="C1392" s="164" t="s">
        <v>128</v>
      </c>
      <c r="D1392" s="294" t="str">
        <f t="shared" si="195"/>
        <v/>
      </c>
      <c r="E1392" s="294"/>
      <c r="F1392" s="294"/>
      <c r="G1392" s="294"/>
      <c r="H1392" s="294"/>
      <c r="I1392" s="294"/>
      <c r="J1392" s="294"/>
      <c r="K1392" s="308"/>
      <c r="L1392" s="308"/>
      <c r="M1392" s="308"/>
      <c r="N1392" s="308"/>
      <c r="O1392" s="308"/>
      <c r="P1392" s="308"/>
      <c r="Q1392" s="308"/>
      <c r="R1392" s="308"/>
      <c r="S1392" s="308"/>
      <c r="T1392" s="308"/>
      <c r="U1392" s="308"/>
      <c r="V1392" s="308"/>
      <c r="W1392" s="308"/>
      <c r="X1392" s="308"/>
      <c r="Y1392" s="308"/>
      <c r="Z1392" s="308"/>
      <c r="AA1392" s="308"/>
      <c r="AB1392" s="308"/>
      <c r="AC1392" s="308"/>
      <c r="AD1392" s="308"/>
      <c r="AG1392" s="103">
        <f t="shared" si="196"/>
        <v>0</v>
      </c>
      <c r="AH1392" s="105">
        <f t="shared" si="197"/>
        <v>0</v>
      </c>
      <c r="AI1392" s="106">
        <f t="shared" si="198"/>
        <v>0</v>
      </c>
      <c r="AJ1392" s="104">
        <f t="shared" si="199"/>
        <v>0</v>
      </c>
      <c r="AL1392" s="103">
        <f t="shared" si="200"/>
        <v>0</v>
      </c>
      <c r="AM1392" s="103">
        <f t="shared" si="201"/>
        <v>0</v>
      </c>
      <c r="AN1392" s="103">
        <f t="shared" si="202"/>
        <v>0</v>
      </c>
      <c r="AO1392" s="110">
        <f t="shared" si="203"/>
        <v>0</v>
      </c>
      <c r="AQ1392" s="110">
        <f t="shared" si="204"/>
        <v>16</v>
      </c>
      <c r="AR1392" s="87">
        <f t="shared" si="205"/>
        <v>0</v>
      </c>
      <c r="AS1392" s="87">
        <f t="shared" si="206"/>
        <v>0</v>
      </c>
    </row>
    <row r="1393" spans="3:45" ht="15.05" customHeight="1">
      <c r="C1393" s="164" t="s">
        <v>129</v>
      </c>
      <c r="D1393" s="294" t="str">
        <f t="shared" si="195"/>
        <v/>
      </c>
      <c r="E1393" s="294"/>
      <c r="F1393" s="294"/>
      <c r="G1393" s="294"/>
      <c r="H1393" s="294"/>
      <c r="I1393" s="294"/>
      <c r="J1393" s="294"/>
      <c r="K1393" s="308"/>
      <c r="L1393" s="308"/>
      <c r="M1393" s="308"/>
      <c r="N1393" s="308"/>
      <c r="O1393" s="308"/>
      <c r="P1393" s="308"/>
      <c r="Q1393" s="308"/>
      <c r="R1393" s="308"/>
      <c r="S1393" s="308"/>
      <c r="T1393" s="308"/>
      <c r="U1393" s="308"/>
      <c r="V1393" s="308"/>
      <c r="W1393" s="308"/>
      <c r="X1393" s="308"/>
      <c r="Y1393" s="308"/>
      <c r="Z1393" s="308"/>
      <c r="AA1393" s="308"/>
      <c r="AB1393" s="308"/>
      <c r="AC1393" s="308"/>
      <c r="AD1393" s="308"/>
      <c r="AG1393" s="103">
        <f t="shared" si="196"/>
        <v>0</v>
      </c>
      <c r="AH1393" s="105">
        <f t="shared" si="197"/>
        <v>0</v>
      </c>
      <c r="AI1393" s="106">
        <f t="shared" si="198"/>
        <v>0</v>
      </c>
      <c r="AJ1393" s="104">
        <f t="shared" si="199"/>
        <v>0</v>
      </c>
      <c r="AL1393" s="103">
        <f t="shared" si="200"/>
        <v>0</v>
      </c>
      <c r="AM1393" s="103">
        <f t="shared" si="201"/>
        <v>0</v>
      </c>
      <c r="AN1393" s="103">
        <f t="shared" si="202"/>
        <v>0</v>
      </c>
      <c r="AO1393" s="110">
        <f t="shared" si="203"/>
        <v>0</v>
      </c>
      <c r="AQ1393" s="110">
        <f t="shared" si="204"/>
        <v>16</v>
      </c>
      <c r="AR1393" s="87">
        <f t="shared" si="205"/>
        <v>0</v>
      </c>
      <c r="AS1393" s="87">
        <f t="shared" si="206"/>
        <v>0</v>
      </c>
    </row>
    <row r="1394" spans="3:45" ht="15.05" customHeight="1">
      <c r="C1394" s="164" t="s">
        <v>130</v>
      </c>
      <c r="D1394" s="294" t="str">
        <f t="shared" si="195"/>
        <v/>
      </c>
      <c r="E1394" s="294"/>
      <c r="F1394" s="294"/>
      <c r="G1394" s="294"/>
      <c r="H1394" s="294"/>
      <c r="I1394" s="294"/>
      <c r="J1394" s="294"/>
      <c r="K1394" s="308"/>
      <c r="L1394" s="308"/>
      <c r="M1394" s="308"/>
      <c r="N1394" s="308"/>
      <c r="O1394" s="308"/>
      <c r="P1394" s="308"/>
      <c r="Q1394" s="308"/>
      <c r="R1394" s="308"/>
      <c r="S1394" s="308"/>
      <c r="T1394" s="308"/>
      <c r="U1394" s="308"/>
      <c r="V1394" s="308"/>
      <c r="W1394" s="308"/>
      <c r="X1394" s="308"/>
      <c r="Y1394" s="308"/>
      <c r="Z1394" s="308"/>
      <c r="AA1394" s="308"/>
      <c r="AB1394" s="308"/>
      <c r="AC1394" s="308"/>
      <c r="AD1394" s="308"/>
      <c r="AG1394" s="103">
        <f t="shared" si="196"/>
        <v>0</v>
      </c>
      <c r="AH1394" s="105">
        <f t="shared" si="197"/>
        <v>0</v>
      </c>
      <c r="AI1394" s="106">
        <f t="shared" si="198"/>
        <v>0</v>
      </c>
      <c r="AJ1394" s="104">
        <f t="shared" si="199"/>
        <v>0</v>
      </c>
      <c r="AL1394" s="103">
        <f t="shared" si="200"/>
        <v>0</v>
      </c>
      <c r="AM1394" s="103">
        <f t="shared" si="201"/>
        <v>0</v>
      </c>
      <c r="AN1394" s="103">
        <f t="shared" si="202"/>
        <v>0</v>
      </c>
      <c r="AO1394" s="110">
        <f t="shared" si="203"/>
        <v>0</v>
      </c>
      <c r="AQ1394" s="110">
        <f t="shared" si="204"/>
        <v>16</v>
      </c>
      <c r="AR1394" s="87">
        <f t="shared" si="205"/>
        <v>0</v>
      </c>
      <c r="AS1394" s="87">
        <f t="shared" si="206"/>
        <v>0</v>
      </c>
    </row>
    <row r="1395" spans="3:45" ht="15.05" customHeight="1">
      <c r="C1395" s="164" t="s">
        <v>131</v>
      </c>
      <c r="D1395" s="294" t="str">
        <f t="shared" si="195"/>
        <v/>
      </c>
      <c r="E1395" s="294"/>
      <c r="F1395" s="294"/>
      <c r="G1395" s="294"/>
      <c r="H1395" s="294"/>
      <c r="I1395" s="294"/>
      <c r="J1395" s="294"/>
      <c r="K1395" s="308"/>
      <c r="L1395" s="308"/>
      <c r="M1395" s="308"/>
      <c r="N1395" s="308"/>
      <c r="O1395" s="308"/>
      <c r="P1395" s="308"/>
      <c r="Q1395" s="308"/>
      <c r="R1395" s="308"/>
      <c r="S1395" s="308"/>
      <c r="T1395" s="308"/>
      <c r="U1395" s="308"/>
      <c r="V1395" s="308"/>
      <c r="W1395" s="308"/>
      <c r="X1395" s="308"/>
      <c r="Y1395" s="308"/>
      <c r="Z1395" s="308"/>
      <c r="AA1395" s="308"/>
      <c r="AB1395" s="308"/>
      <c r="AC1395" s="308"/>
      <c r="AD1395" s="308"/>
      <c r="AG1395" s="103">
        <f t="shared" si="196"/>
        <v>0</v>
      </c>
      <c r="AH1395" s="105">
        <f t="shared" si="197"/>
        <v>0</v>
      </c>
      <c r="AI1395" s="106">
        <f t="shared" si="198"/>
        <v>0</v>
      </c>
      <c r="AJ1395" s="104">
        <f t="shared" si="199"/>
        <v>0</v>
      </c>
      <c r="AL1395" s="103">
        <f t="shared" si="200"/>
        <v>0</v>
      </c>
      <c r="AM1395" s="103">
        <f t="shared" si="201"/>
        <v>0</v>
      </c>
      <c r="AN1395" s="103">
        <f t="shared" si="202"/>
        <v>0</v>
      </c>
      <c r="AO1395" s="110">
        <f t="shared" si="203"/>
        <v>0</v>
      </c>
      <c r="AQ1395" s="110">
        <f t="shared" si="204"/>
        <v>16</v>
      </c>
      <c r="AR1395" s="87">
        <f t="shared" si="205"/>
        <v>0</v>
      </c>
      <c r="AS1395" s="87">
        <f t="shared" si="206"/>
        <v>0</v>
      </c>
    </row>
    <row r="1396" spans="3:45" ht="15.05" customHeight="1">
      <c r="C1396" s="164" t="s">
        <v>132</v>
      </c>
      <c r="D1396" s="294" t="str">
        <f t="shared" si="195"/>
        <v/>
      </c>
      <c r="E1396" s="294"/>
      <c r="F1396" s="294"/>
      <c r="G1396" s="294"/>
      <c r="H1396" s="294"/>
      <c r="I1396" s="294"/>
      <c r="J1396" s="294"/>
      <c r="K1396" s="308"/>
      <c r="L1396" s="308"/>
      <c r="M1396" s="308"/>
      <c r="N1396" s="308"/>
      <c r="O1396" s="308"/>
      <c r="P1396" s="308"/>
      <c r="Q1396" s="308"/>
      <c r="R1396" s="308"/>
      <c r="S1396" s="308"/>
      <c r="T1396" s="308"/>
      <c r="U1396" s="308"/>
      <c r="V1396" s="308"/>
      <c r="W1396" s="308"/>
      <c r="X1396" s="308"/>
      <c r="Y1396" s="308"/>
      <c r="Z1396" s="308"/>
      <c r="AA1396" s="308"/>
      <c r="AB1396" s="308"/>
      <c r="AC1396" s="308"/>
      <c r="AD1396" s="308"/>
      <c r="AG1396" s="103">
        <f t="shared" si="196"/>
        <v>0</v>
      </c>
      <c r="AH1396" s="105">
        <f t="shared" si="197"/>
        <v>0</v>
      </c>
      <c r="AI1396" s="106">
        <f t="shared" si="198"/>
        <v>0</v>
      </c>
      <c r="AJ1396" s="104">
        <f t="shared" si="199"/>
        <v>0</v>
      </c>
      <c r="AL1396" s="103">
        <f t="shared" si="200"/>
        <v>0</v>
      </c>
      <c r="AM1396" s="103">
        <f t="shared" si="201"/>
        <v>0</v>
      </c>
      <c r="AN1396" s="103">
        <f t="shared" si="202"/>
        <v>0</v>
      </c>
      <c r="AO1396" s="110">
        <f t="shared" si="203"/>
        <v>0</v>
      </c>
      <c r="AQ1396" s="110">
        <f t="shared" si="204"/>
        <v>16</v>
      </c>
      <c r="AR1396" s="87">
        <f t="shared" si="205"/>
        <v>0</v>
      </c>
      <c r="AS1396" s="87">
        <f t="shared" si="206"/>
        <v>0</v>
      </c>
    </row>
    <row r="1397" spans="3:45" ht="15.05" customHeight="1">
      <c r="C1397" s="164" t="s">
        <v>133</v>
      </c>
      <c r="D1397" s="294" t="str">
        <f t="shared" si="195"/>
        <v/>
      </c>
      <c r="E1397" s="294"/>
      <c r="F1397" s="294"/>
      <c r="G1397" s="294"/>
      <c r="H1397" s="294"/>
      <c r="I1397" s="294"/>
      <c r="J1397" s="294"/>
      <c r="K1397" s="308"/>
      <c r="L1397" s="308"/>
      <c r="M1397" s="308"/>
      <c r="N1397" s="308"/>
      <c r="O1397" s="308"/>
      <c r="P1397" s="308"/>
      <c r="Q1397" s="308"/>
      <c r="R1397" s="308"/>
      <c r="S1397" s="308"/>
      <c r="T1397" s="308"/>
      <c r="U1397" s="308"/>
      <c r="V1397" s="308"/>
      <c r="W1397" s="308"/>
      <c r="X1397" s="308"/>
      <c r="Y1397" s="308"/>
      <c r="Z1397" s="308"/>
      <c r="AA1397" s="308"/>
      <c r="AB1397" s="308"/>
      <c r="AC1397" s="308"/>
      <c r="AD1397" s="308"/>
      <c r="AG1397" s="103">
        <f t="shared" si="196"/>
        <v>0</v>
      </c>
      <c r="AH1397" s="105">
        <f t="shared" si="197"/>
        <v>0</v>
      </c>
      <c r="AI1397" s="106">
        <f t="shared" si="198"/>
        <v>0</v>
      </c>
      <c r="AJ1397" s="104">
        <f t="shared" si="199"/>
        <v>0</v>
      </c>
      <c r="AL1397" s="103">
        <f t="shared" si="200"/>
        <v>0</v>
      </c>
      <c r="AM1397" s="103">
        <f t="shared" si="201"/>
        <v>0</v>
      </c>
      <c r="AN1397" s="103">
        <f t="shared" si="202"/>
        <v>0</v>
      </c>
      <c r="AO1397" s="110">
        <f t="shared" si="203"/>
        <v>0</v>
      </c>
      <c r="AQ1397" s="110">
        <f t="shared" si="204"/>
        <v>16</v>
      </c>
      <c r="AR1397" s="87">
        <f t="shared" si="205"/>
        <v>0</v>
      </c>
      <c r="AS1397" s="87">
        <f t="shared" si="206"/>
        <v>0</v>
      </c>
    </row>
    <row r="1398" spans="3:45" ht="15.05" customHeight="1">
      <c r="C1398" s="164" t="s">
        <v>134</v>
      </c>
      <c r="D1398" s="294" t="str">
        <f t="shared" si="195"/>
        <v/>
      </c>
      <c r="E1398" s="294"/>
      <c r="F1398" s="294"/>
      <c r="G1398" s="294"/>
      <c r="H1398" s="294"/>
      <c r="I1398" s="294"/>
      <c r="J1398" s="294"/>
      <c r="K1398" s="308"/>
      <c r="L1398" s="308"/>
      <c r="M1398" s="308"/>
      <c r="N1398" s="308"/>
      <c r="O1398" s="308"/>
      <c r="P1398" s="308"/>
      <c r="Q1398" s="308"/>
      <c r="R1398" s="308"/>
      <c r="S1398" s="308"/>
      <c r="T1398" s="308"/>
      <c r="U1398" s="308"/>
      <c r="V1398" s="308"/>
      <c r="W1398" s="308"/>
      <c r="X1398" s="308"/>
      <c r="Y1398" s="308"/>
      <c r="Z1398" s="308"/>
      <c r="AA1398" s="308"/>
      <c r="AB1398" s="308"/>
      <c r="AC1398" s="308"/>
      <c r="AD1398" s="308"/>
      <c r="AG1398" s="103">
        <f t="shared" si="196"/>
        <v>0</v>
      </c>
      <c r="AH1398" s="105">
        <f t="shared" si="197"/>
        <v>0</v>
      </c>
      <c r="AI1398" s="106">
        <f t="shared" si="198"/>
        <v>0</v>
      </c>
      <c r="AJ1398" s="104">
        <f t="shared" si="199"/>
        <v>0</v>
      </c>
      <c r="AL1398" s="103">
        <f t="shared" si="200"/>
        <v>0</v>
      </c>
      <c r="AM1398" s="103">
        <f t="shared" si="201"/>
        <v>0</v>
      </c>
      <c r="AN1398" s="103">
        <f t="shared" si="202"/>
        <v>0</v>
      </c>
      <c r="AO1398" s="110">
        <f t="shared" si="203"/>
        <v>0</v>
      </c>
      <c r="AQ1398" s="110">
        <f t="shared" si="204"/>
        <v>16</v>
      </c>
      <c r="AR1398" s="87">
        <f t="shared" si="205"/>
        <v>0</v>
      </c>
      <c r="AS1398" s="87">
        <f t="shared" si="206"/>
        <v>0</v>
      </c>
    </row>
    <row r="1399" spans="3:45" ht="15.05" customHeight="1">
      <c r="C1399" s="164" t="s">
        <v>135</v>
      </c>
      <c r="D1399" s="294" t="str">
        <f t="shared" si="195"/>
        <v/>
      </c>
      <c r="E1399" s="294"/>
      <c r="F1399" s="294"/>
      <c r="G1399" s="294"/>
      <c r="H1399" s="294"/>
      <c r="I1399" s="294"/>
      <c r="J1399" s="294"/>
      <c r="K1399" s="308"/>
      <c r="L1399" s="308"/>
      <c r="M1399" s="308"/>
      <c r="N1399" s="308"/>
      <c r="O1399" s="308"/>
      <c r="P1399" s="308"/>
      <c r="Q1399" s="308"/>
      <c r="R1399" s="308"/>
      <c r="S1399" s="308"/>
      <c r="T1399" s="308"/>
      <c r="U1399" s="308"/>
      <c r="V1399" s="308"/>
      <c r="W1399" s="308"/>
      <c r="X1399" s="308"/>
      <c r="Y1399" s="308"/>
      <c r="Z1399" s="308"/>
      <c r="AA1399" s="308"/>
      <c r="AB1399" s="308"/>
      <c r="AC1399" s="308"/>
      <c r="AD1399" s="308"/>
      <c r="AG1399" s="103">
        <f t="shared" si="196"/>
        <v>0</v>
      </c>
      <c r="AH1399" s="105">
        <f t="shared" si="197"/>
        <v>0</v>
      </c>
      <c r="AI1399" s="106">
        <f t="shared" si="198"/>
        <v>0</v>
      </c>
      <c r="AJ1399" s="104">
        <f t="shared" si="199"/>
        <v>0</v>
      </c>
      <c r="AL1399" s="103">
        <f t="shared" si="200"/>
        <v>0</v>
      </c>
      <c r="AM1399" s="103">
        <f t="shared" si="201"/>
        <v>0</v>
      </c>
      <c r="AN1399" s="103">
        <f t="shared" si="202"/>
        <v>0</v>
      </c>
      <c r="AO1399" s="110">
        <f t="shared" si="203"/>
        <v>0</v>
      </c>
      <c r="AQ1399" s="110">
        <f t="shared" si="204"/>
        <v>16</v>
      </c>
      <c r="AR1399" s="87">
        <f t="shared" si="205"/>
        <v>0</v>
      </c>
      <c r="AS1399" s="87">
        <f t="shared" si="206"/>
        <v>0</v>
      </c>
    </row>
    <row r="1400" spans="3:45" ht="15.05" customHeight="1">
      <c r="C1400" s="164" t="s">
        <v>136</v>
      </c>
      <c r="D1400" s="294" t="str">
        <f t="shared" si="195"/>
        <v/>
      </c>
      <c r="E1400" s="294"/>
      <c r="F1400" s="294"/>
      <c r="G1400" s="294"/>
      <c r="H1400" s="294"/>
      <c r="I1400" s="294"/>
      <c r="J1400" s="294"/>
      <c r="K1400" s="308"/>
      <c r="L1400" s="308"/>
      <c r="M1400" s="308"/>
      <c r="N1400" s="308"/>
      <c r="O1400" s="308"/>
      <c r="P1400" s="308"/>
      <c r="Q1400" s="308"/>
      <c r="R1400" s="308"/>
      <c r="S1400" s="308"/>
      <c r="T1400" s="308"/>
      <c r="U1400" s="308"/>
      <c r="V1400" s="308"/>
      <c r="W1400" s="308"/>
      <c r="X1400" s="308"/>
      <c r="Y1400" s="308"/>
      <c r="Z1400" s="308"/>
      <c r="AA1400" s="308"/>
      <c r="AB1400" s="308"/>
      <c r="AC1400" s="308"/>
      <c r="AD1400" s="308"/>
      <c r="AG1400" s="103">
        <f t="shared" si="196"/>
        <v>0</v>
      </c>
      <c r="AH1400" s="105">
        <f t="shared" si="197"/>
        <v>0</v>
      </c>
      <c r="AI1400" s="106">
        <f t="shared" si="198"/>
        <v>0</v>
      </c>
      <c r="AJ1400" s="104">
        <f t="shared" si="199"/>
        <v>0</v>
      </c>
      <c r="AL1400" s="103">
        <f t="shared" si="200"/>
        <v>0</v>
      </c>
      <c r="AM1400" s="103">
        <f t="shared" si="201"/>
        <v>0</v>
      </c>
      <c r="AN1400" s="103">
        <f t="shared" si="202"/>
        <v>0</v>
      </c>
      <c r="AO1400" s="110">
        <f t="shared" si="203"/>
        <v>0</v>
      </c>
      <c r="AQ1400" s="110">
        <f t="shared" si="204"/>
        <v>16</v>
      </c>
      <c r="AR1400" s="87">
        <f t="shared" si="205"/>
        <v>0</v>
      </c>
      <c r="AS1400" s="87">
        <f t="shared" si="206"/>
        <v>0</v>
      </c>
    </row>
    <row r="1401" spans="3:45" ht="15.05" customHeight="1">
      <c r="C1401" s="164" t="s">
        <v>137</v>
      </c>
      <c r="D1401" s="294" t="str">
        <f t="shared" si="195"/>
        <v/>
      </c>
      <c r="E1401" s="294"/>
      <c r="F1401" s="294"/>
      <c r="G1401" s="294"/>
      <c r="H1401" s="294"/>
      <c r="I1401" s="294"/>
      <c r="J1401" s="294"/>
      <c r="K1401" s="308"/>
      <c r="L1401" s="308"/>
      <c r="M1401" s="308"/>
      <c r="N1401" s="308"/>
      <c r="O1401" s="308"/>
      <c r="P1401" s="308"/>
      <c r="Q1401" s="308"/>
      <c r="R1401" s="308"/>
      <c r="S1401" s="308"/>
      <c r="T1401" s="308"/>
      <c r="U1401" s="308"/>
      <c r="V1401" s="308"/>
      <c r="W1401" s="308"/>
      <c r="X1401" s="308"/>
      <c r="Y1401" s="308"/>
      <c r="Z1401" s="308"/>
      <c r="AA1401" s="308"/>
      <c r="AB1401" s="308"/>
      <c r="AC1401" s="308"/>
      <c r="AD1401" s="308"/>
      <c r="AG1401" s="103">
        <f t="shared" si="196"/>
        <v>0</v>
      </c>
      <c r="AH1401" s="105">
        <f t="shared" si="197"/>
        <v>0</v>
      </c>
      <c r="AI1401" s="106">
        <f t="shared" si="198"/>
        <v>0</v>
      </c>
      <c r="AJ1401" s="104">
        <f t="shared" si="199"/>
        <v>0</v>
      </c>
      <c r="AL1401" s="103">
        <f t="shared" si="200"/>
        <v>0</v>
      </c>
      <c r="AM1401" s="103">
        <f t="shared" si="201"/>
        <v>0</v>
      </c>
      <c r="AN1401" s="103">
        <f t="shared" si="202"/>
        <v>0</v>
      </c>
      <c r="AO1401" s="110">
        <f t="shared" si="203"/>
        <v>0</v>
      </c>
      <c r="AQ1401" s="110">
        <f t="shared" si="204"/>
        <v>16</v>
      </c>
      <c r="AR1401" s="87">
        <f t="shared" si="205"/>
        <v>0</v>
      </c>
      <c r="AS1401" s="87">
        <f t="shared" si="206"/>
        <v>0</v>
      </c>
    </row>
    <row r="1402" spans="3:45" ht="15.05" customHeight="1">
      <c r="C1402" s="165" t="s">
        <v>138</v>
      </c>
      <c r="D1402" s="294" t="str">
        <f t="shared" si="195"/>
        <v/>
      </c>
      <c r="E1402" s="294"/>
      <c r="F1402" s="294"/>
      <c r="G1402" s="294"/>
      <c r="H1402" s="294"/>
      <c r="I1402" s="294"/>
      <c r="J1402" s="294"/>
      <c r="K1402" s="308"/>
      <c r="L1402" s="308"/>
      <c r="M1402" s="308"/>
      <c r="N1402" s="308"/>
      <c r="O1402" s="308"/>
      <c r="P1402" s="308"/>
      <c r="Q1402" s="308"/>
      <c r="R1402" s="308"/>
      <c r="S1402" s="308"/>
      <c r="T1402" s="308"/>
      <c r="U1402" s="308"/>
      <c r="V1402" s="308"/>
      <c r="W1402" s="308"/>
      <c r="X1402" s="308"/>
      <c r="Y1402" s="308"/>
      <c r="Z1402" s="308"/>
      <c r="AA1402" s="308"/>
      <c r="AB1402" s="308"/>
      <c r="AC1402" s="308"/>
      <c r="AD1402" s="308"/>
      <c r="AG1402" s="103">
        <f t="shared" si="196"/>
        <v>0</v>
      </c>
      <c r="AH1402" s="105">
        <f t="shared" si="197"/>
        <v>0</v>
      </c>
      <c r="AI1402" s="106">
        <f t="shared" si="198"/>
        <v>0</v>
      </c>
      <c r="AJ1402" s="104">
        <f t="shared" si="199"/>
        <v>0</v>
      </c>
      <c r="AL1402" s="103">
        <f t="shared" si="200"/>
        <v>0</v>
      </c>
      <c r="AM1402" s="103">
        <f t="shared" si="201"/>
        <v>0</v>
      </c>
      <c r="AN1402" s="103">
        <f t="shared" si="202"/>
        <v>0</v>
      </c>
      <c r="AO1402" s="110">
        <f t="shared" si="203"/>
        <v>0</v>
      </c>
      <c r="AQ1402" s="110">
        <f t="shared" si="204"/>
        <v>16</v>
      </c>
      <c r="AR1402" s="87">
        <f t="shared" si="205"/>
        <v>0</v>
      </c>
      <c r="AS1402" s="87">
        <f t="shared" si="206"/>
        <v>0</v>
      </c>
    </row>
    <row r="1403" spans="3:45" ht="15.05" customHeight="1">
      <c r="C1403" s="164" t="s">
        <v>139</v>
      </c>
      <c r="D1403" s="294" t="str">
        <f t="shared" si="195"/>
        <v/>
      </c>
      <c r="E1403" s="294"/>
      <c r="F1403" s="294"/>
      <c r="G1403" s="294"/>
      <c r="H1403" s="294"/>
      <c r="I1403" s="294"/>
      <c r="J1403" s="294"/>
      <c r="K1403" s="308"/>
      <c r="L1403" s="308"/>
      <c r="M1403" s="308"/>
      <c r="N1403" s="308"/>
      <c r="O1403" s="308"/>
      <c r="P1403" s="308"/>
      <c r="Q1403" s="308"/>
      <c r="R1403" s="308"/>
      <c r="S1403" s="308"/>
      <c r="T1403" s="308"/>
      <c r="U1403" s="308"/>
      <c r="V1403" s="308"/>
      <c r="W1403" s="308"/>
      <c r="X1403" s="308"/>
      <c r="Y1403" s="308"/>
      <c r="Z1403" s="308"/>
      <c r="AA1403" s="308"/>
      <c r="AB1403" s="308"/>
      <c r="AC1403" s="308"/>
      <c r="AD1403" s="308"/>
      <c r="AG1403" s="103">
        <f t="shared" si="196"/>
        <v>0</v>
      </c>
      <c r="AH1403" s="105">
        <f t="shared" si="197"/>
        <v>0</v>
      </c>
      <c r="AI1403" s="106">
        <f t="shared" si="198"/>
        <v>0</v>
      </c>
      <c r="AJ1403" s="104">
        <f t="shared" si="199"/>
        <v>0</v>
      </c>
      <c r="AL1403" s="103">
        <f t="shared" si="200"/>
        <v>0</v>
      </c>
      <c r="AM1403" s="103">
        <f t="shared" si="201"/>
        <v>0</v>
      </c>
      <c r="AN1403" s="103">
        <f t="shared" si="202"/>
        <v>0</v>
      </c>
      <c r="AO1403" s="110">
        <f t="shared" si="203"/>
        <v>0</v>
      </c>
      <c r="AQ1403" s="110">
        <f t="shared" si="204"/>
        <v>16</v>
      </c>
      <c r="AR1403" s="87">
        <f t="shared" si="205"/>
        <v>0</v>
      </c>
      <c r="AS1403" s="87">
        <f t="shared" si="206"/>
        <v>0</v>
      </c>
    </row>
    <row r="1404" spans="3:45" ht="15.05" customHeight="1">
      <c r="C1404" s="164" t="s">
        <v>140</v>
      </c>
      <c r="D1404" s="294" t="str">
        <f t="shared" si="195"/>
        <v/>
      </c>
      <c r="E1404" s="294"/>
      <c r="F1404" s="294"/>
      <c r="G1404" s="294"/>
      <c r="H1404" s="294"/>
      <c r="I1404" s="294"/>
      <c r="J1404" s="294"/>
      <c r="K1404" s="308"/>
      <c r="L1404" s="308"/>
      <c r="M1404" s="308"/>
      <c r="N1404" s="308"/>
      <c r="O1404" s="308"/>
      <c r="P1404" s="308"/>
      <c r="Q1404" s="308"/>
      <c r="R1404" s="308"/>
      <c r="S1404" s="308"/>
      <c r="T1404" s="308"/>
      <c r="U1404" s="308"/>
      <c r="V1404" s="308"/>
      <c r="W1404" s="308"/>
      <c r="X1404" s="308"/>
      <c r="Y1404" s="308"/>
      <c r="Z1404" s="308"/>
      <c r="AA1404" s="308"/>
      <c r="AB1404" s="308"/>
      <c r="AC1404" s="308"/>
      <c r="AD1404" s="308"/>
      <c r="AG1404" s="103">
        <f t="shared" si="196"/>
        <v>0</v>
      </c>
      <c r="AH1404" s="105">
        <f t="shared" si="197"/>
        <v>0</v>
      </c>
      <c r="AI1404" s="106">
        <f t="shared" si="198"/>
        <v>0</v>
      </c>
      <c r="AJ1404" s="104">
        <f t="shared" si="199"/>
        <v>0</v>
      </c>
      <c r="AL1404" s="103">
        <f t="shared" si="200"/>
        <v>0</v>
      </c>
      <c r="AM1404" s="103">
        <f t="shared" si="201"/>
        <v>0</v>
      </c>
      <c r="AN1404" s="103">
        <f t="shared" si="202"/>
        <v>0</v>
      </c>
      <c r="AO1404" s="110">
        <f t="shared" si="203"/>
        <v>0</v>
      </c>
      <c r="AQ1404" s="110">
        <f t="shared" si="204"/>
        <v>16</v>
      </c>
      <c r="AR1404" s="87">
        <f t="shared" si="205"/>
        <v>0</v>
      </c>
      <c r="AS1404" s="87">
        <f t="shared" si="206"/>
        <v>0</v>
      </c>
    </row>
    <row r="1405" spans="3:45" ht="15.05" customHeight="1">
      <c r="C1405" s="164" t="s">
        <v>141</v>
      </c>
      <c r="D1405" s="294" t="str">
        <f t="shared" si="195"/>
        <v/>
      </c>
      <c r="E1405" s="294"/>
      <c r="F1405" s="294"/>
      <c r="G1405" s="294"/>
      <c r="H1405" s="294"/>
      <c r="I1405" s="294"/>
      <c r="J1405" s="294"/>
      <c r="K1405" s="308"/>
      <c r="L1405" s="308"/>
      <c r="M1405" s="308"/>
      <c r="N1405" s="308"/>
      <c r="O1405" s="308"/>
      <c r="P1405" s="308"/>
      <c r="Q1405" s="308"/>
      <c r="R1405" s="308"/>
      <c r="S1405" s="308"/>
      <c r="T1405" s="308"/>
      <c r="U1405" s="308"/>
      <c r="V1405" s="308"/>
      <c r="W1405" s="308"/>
      <c r="X1405" s="308"/>
      <c r="Y1405" s="308"/>
      <c r="Z1405" s="308"/>
      <c r="AA1405" s="308"/>
      <c r="AB1405" s="308"/>
      <c r="AC1405" s="308"/>
      <c r="AD1405" s="308"/>
      <c r="AG1405" s="103">
        <f t="shared" si="196"/>
        <v>0</v>
      </c>
      <c r="AH1405" s="105">
        <f t="shared" si="197"/>
        <v>0</v>
      </c>
      <c r="AI1405" s="106">
        <f t="shared" si="198"/>
        <v>0</v>
      </c>
      <c r="AJ1405" s="104">
        <f t="shared" si="199"/>
        <v>0</v>
      </c>
      <c r="AL1405" s="103">
        <f t="shared" si="200"/>
        <v>0</v>
      </c>
      <c r="AM1405" s="103">
        <f t="shared" si="201"/>
        <v>0</v>
      </c>
      <c r="AN1405" s="103">
        <f t="shared" si="202"/>
        <v>0</v>
      </c>
      <c r="AO1405" s="110">
        <f t="shared" si="203"/>
        <v>0</v>
      </c>
      <c r="AQ1405" s="110">
        <f t="shared" si="204"/>
        <v>16</v>
      </c>
      <c r="AR1405" s="87">
        <f t="shared" si="205"/>
        <v>0</v>
      </c>
      <c r="AS1405" s="87">
        <f t="shared" si="206"/>
        <v>0</v>
      </c>
    </row>
    <row r="1406" spans="3:45" ht="15.05" customHeight="1">
      <c r="C1406" s="164" t="s">
        <v>142</v>
      </c>
      <c r="D1406" s="294" t="str">
        <f t="shared" si="195"/>
        <v/>
      </c>
      <c r="E1406" s="294"/>
      <c r="F1406" s="294"/>
      <c r="G1406" s="294"/>
      <c r="H1406" s="294"/>
      <c r="I1406" s="294"/>
      <c r="J1406" s="294"/>
      <c r="K1406" s="308"/>
      <c r="L1406" s="308"/>
      <c r="M1406" s="308"/>
      <c r="N1406" s="308"/>
      <c r="O1406" s="308"/>
      <c r="P1406" s="308"/>
      <c r="Q1406" s="308"/>
      <c r="R1406" s="308"/>
      <c r="S1406" s="308"/>
      <c r="T1406" s="308"/>
      <c r="U1406" s="308"/>
      <c r="V1406" s="308"/>
      <c r="W1406" s="308"/>
      <c r="X1406" s="308"/>
      <c r="Y1406" s="308"/>
      <c r="Z1406" s="308"/>
      <c r="AA1406" s="308"/>
      <c r="AB1406" s="308"/>
      <c r="AC1406" s="308"/>
      <c r="AD1406" s="308"/>
      <c r="AG1406" s="103">
        <f t="shared" si="196"/>
        <v>0</v>
      </c>
      <c r="AH1406" s="105">
        <f t="shared" si="197"/>
        <v>0</v>
      </c>
      <c r="AI1406" s="106">
        <f t="shared" si="198"/>
        <v>0</v>
      </c>
      <c r="AJ1406" s="104">
        <f t="shared" si="199"/>
        <v>0</v>
      </c>
      <c r="AL1406" s="103">
        <f t="shared" si="200"/>
        <v>0</v>
      </c>
      <c r="AM1406" s="103">
        <f t="shared" si="201"/>
        <v>0</v>
      </c>
      <c r="AN1406" s="103">
        <f t="shared" si="202"/>
        <v>0</v>
      </c>
      <c r="AO1406" s="110">
        <f t="shared" si="203"/>
        <v>0</v>
      </c>
      <c r="AQ1406" s="110">
        <f t="shared" si="204"/>
        <v>16</v>
      </c>
      <c r="AR1406" s="87">
        <f t="shared" si="205"/>
        <v>0</v>
      </c>
      <c r="AS1406" s="87">
        <f t="shared" si="206"/>
        <v>0</v>
      </c>
    </row>
    <row r="1407" spans="3:45" ht="15.05" customHeight="1">
      <c r="C1407" s="164" t="s">
        <v>143</v>
      </c>
      <c r="D1407" s="294" t="str">
        <f t="shared" si="195"/>
        <v/>
      </c>
      <c r="E1407" s="294"/>
      <c r="F1407" s="294"/>
      <c r="G1407" s="294"/>
      <c r="H1407" s="294"/>
      <c r="I1407" s="294"/>
      <c r="J1407" s="294"/>
      <c r="K1407" s="308"/>
      <c r="L1407" s="308"/>
      <c r="M1407" s="308"/>
      <c r="N1407" s="308"/>
      <c r="O1407" s="308"/>
      <c r="P1407" s="308"/>
      <c r="Q1407" s="308"/>
      <c r="R1407" s="308"/>
      <c r="S1407" s="308"/>
      <c r="T1407" s="308"/>
      <c r="U1407" s="308"/>
      <c r="V1407" s="308"/>
      <c r="W1407" s="308"/>
      <c r="X1407" s="308"/>
      <c r="Y1407" s="308"/>
      <c r="Z1407" s="308"/>
      <c r="AA1407" s="308"/>
      <c r="AB1407" s="308"/>
      <c r="AC1407" s="308"/>
      <c r="AD1407" s="308"/>
      <c r="AG1407" s="103">
        <f t="shared" si="196"/>
        <v>0</v>
      </c>
      <c r="AH1407" s="105">
        <f t="shared" si="197"/>
        <v>0</v>
      </c>
      <c r="AI1407" s="106">
        <f t="shared" si="198"/>
        <v>0</v>
      </c>
      <c r="AJ1407" s="104">
        <f t="shared" si="199"/>
        <v>0</v>
      </c>
      <c r="AL1407" s="103">
        <f t="shared" si="200"/>
        <v>0</v>
      </c>
      <c r="AM1407" s="103">
        <f t="shared" si="201"/>
        <v>0</v>
      </c>
      <c r="AN1407" s="103">
        <f t="shared" si="202"/>
        <v>0</v>
      </c>
      <c r="AO1407" s="110">
        <f t="shared" si="203"/>
        <v>0</v>
      </c>
      <c r="AQ1407" s="110">
        <f t="shared" si="204"/>
        <v>16</v>
      </c>
      <c r="AR1407" s="87">
        <f t="shared" si="205"/>
        <v>0</v>
      </c>
      <c r="AS1407" s="87">
        <f t="shared" si="206"/>
        <v>0</v>
      </c>
    </row>
    <row r="1408" spans="3:45" ht="15.05" customHeight="1">
      <c r="C1408" s="164" t="s">
        <v>144</v>
      </c>
      <c r="D1408" s="294" t="str">
        <f t="shared" si="195"/>
        <v/>
      </c>
      <c r="E1408" s="294"/>
      <c r="F1408" s="294"/>
      <c r="G1408" s="294"/>
      <c r="H1408" s="294"/>
      <c r="I1408" s="294"/>
      <c r="J1408" s="294"/>
      <c r="K1408" s="308"/>
      <c r="L1408" s="308"/>
      <c r="M1408" s="308"/>
      <c r="N1408" s="308"/>
      <c r="O1408" s="308"/>
      <c r="P1408" s="308"/>
      <c r="Q1408" s="308"/>
      <c r="R1408" s="308"/>
      <c r="S1408" s="308"/>
      <c r="T1408" s="308"/>
      <c r="U1408" s="308"/>
      <c r="V1408" s="308"/>
      <c r="W1408" s="308"/>
      <c r="X1408" s="308"/>
      <c r="Y1408" s="308"/>
      <c r="Z1408" s="308"/>
      <c r="AA1408" s="308"/>
      <c r="AB1408" s="308"/>
      <c r="AC1408" s="308"/>
      <c r="AD1408" s="308"/>
      <c r="AG1408" s="103">
        <f t="shared" si="196"/>
        <v>0</v>
      </c>
      <c r="AH1408" s="105">
        <f t="shared" si="197"/>
        <v>0</v>
      </c>
      <c r="AI1408" s="106">
        <f t="shared" si="198"/>
        <v>0</v>
      </c>
      <c r="AJ1408" s="104">
        <f t="shared" si="199"/>
        <v>0</v>
      </c>
      <c r="AL1408" s="103">
        <f t="shared" si="200"/>
        <v>0</v>
      </c>
      <c r="AM1408" s="103">
        <f t="shared" si="201"/>
        <v>0</v>
      </c>
      <c r="AN1408" s="103">
        <f t="shared" si="202"/>
        <v>0</v>
      </c>
      <c r="AO1408" s="110">
        <f t="shared" si="203"/>
        <v>0</v>
      </c>
      <c r="AQ1408" s="110">
        <f t="shared" si="204"/>
        <v>16</v>
      </c>
      <c r="AR1408" s="87">
        <f t="shared" si="205"/>
        <v>0</v>
      </c>
      <c r="AS1408" s="87">
        <f t="shared" si="206"/>
        <v>0</v>
      </c>
    </row>
    <row r="1409" spans="3:45" ht="15.05" customHeight="1">
      <c r="C1409" s="164" t="s">
        <v>145</v>
      </c>
      <c r="D1409" s="294" t="str">
        <f t="shared" si="195"/>
        <v/>
      </c>
      <c r="E1409" s="294"/>
      <c r="F1409" s="294"/>
      <c r="G1409" s="294"/>
      <c r="H1409" s="294"/>
      <c r="I1409" s="294"/>
      <c r="J1409" s="294"/>
      <c r="K1409" s="308"/>
      <c r="L1409" s="308"/>
      <c r="M1409" s="308"/>
      <c r="N1409" s="308"/>
      <c r="O1409" s="308"/>
      <c r="P1409" s="308"/>
      <c r="Q1409" s="308"/>
      <c r="R1409" s="308"/>
      <c r="S1409" s="308"/>
      <c r="T1409" s="308"/>
      <c r="U1409" s="308"/>
      <c r="V1409" s="308"/>
      <c r="W1409" s="308"/>
      <c r="X1409" s="308"/>
      <c r="Y1409" s="308"/>
      <c r="Z1409" s="308"/>
      <c r="AA1409" s="308"/>
      <c r="AB1409" s="308"/>
      <c r="AC1409" s="308"/>
      <c r="AD1409" s="308"/>
      <c r="AG1409" s="103">
        <f t="shared" si="196"/>
        <v>0</v>
      </c>
      <c r="AH1409" s="105">
        <f t="shared" si="197"/>
        <v>0</v>
      </c>
      <c r="AI1409" s="106">
        <f t="shared" si="198"/>
        <v>0</v>
      </c>
      <c r="AJ1409" s="104">
        <f t="shared" si="199"/>
        <v>0</v>
      </c>
      <c r="AL1409" s="103">
        <f t="shared" si="200"/>
        <v>0</v>
      </c>
      <c r="AM1409" s="103">
        <f t="shared" si="201"/>
        <v>0</v>
      </c>
      <c r="AN1409" s="103">
        <f t="shared" si="202"/>
        <v>0</v>
      </c>
      <c r="AO1409" s="110">
        <f t="shared" si="203"/>
        <v>0</v>
      </c>
      <c r="AQ1409" s="110">
        <f t="shared" si="204"/>
        <v>16</v>
      </c>
      <c r="AR1409" s="87">
        <f t="shared" si="205"/>
        <v>0</v>
      </c>
      <c r="AS1409" s="87">
        <f t="shared" si="206"/>
        <v>0</v>
      </c>
    </row>
    <row r="1410" spans="3:45" ht="15.05" customHeight="1">
      <c r="C1410" s="164" t="s">
        <v>146</v>
      </c>
      <c r="D1410" s="294" t="str">
        <f t="shared" si="195"/>
        <v/>
      </c>
      <c r="E1410" s="294"/>
      <c r="F1410" s="294"/>
      <c r="G1410" s="294"/>
      <c r="H1410" s="294"/>
      <c r="I1410" s="294"/>
      <c r="J1410" s="294"/>
      <c r="K1410" s="308"/>
      <c r="L1410" s="308"/>
      <c r="M1410" s="308"/>
      <c r="N1410" s="308"/>
      <c r="O1410" s="308"/>
      <c r="P1410" s="308"/>
      <c r="Q1410" s="308"/>
      <c r="R1410" s="308"/>
      <c r="S1410" s="308"/>
      <c r="T1410" s="308"/>
      <c r="U1410" s="308"/>
      <c r="V1410" s="308"/>
      <c r="W1410" s="308"/>
      <c r="X1410" s="308"/>
      <c r="Y1410" s="308"/>
      <c r="Z1410" s="308"/>
      <c r="AA1410" s="308"/>
      <c r="AB1410" s="308"/>
      <c r="AC1410" s="308"/>
      <c r="AD1410" s="308"/>
      <c r="AG1410" s="103">
        <f t="shared" si="196"/>
        <v>0</v>
      </c>
      <c r="AH1410" s="105">
        <f t="shared" si="197"/>
        <v>0</v>
      </c>
      <c r="AI1410" s="106">
        <f t="shared" si="198"/>
        <v>0</v>
      </c>
      <c r="AJ1410" s="104">
        <f t="shared" si="199"/>
        <v>0</v>
      </c>
      <c r="AL1410" s="103">
        <f t="shared" si="200"/>
        <v>0</v>
      </c>
      <c r="AM1410" s="103">
        <f t="shared" si="201"/>
        <v>0</v>
      </c>
      <c r="AN1410" s="103">
        <f t="shared" si="202"/>
        <v>0</v>
      </c>
      <c r="AO1410" s="110">
        <f t="shared" si="203"/>
        <v>0</v>
      </c>
      <c r="AQ1410" s="110">
        <f t="shared" si="204"/>
        <v>16</v>
      </c>
      <c r="AR1410" s="87">
        <f t="shared" si="205"/>
        <v>0</v>
      </c>
      <c r="AS1410" s="87">
        <f t="shared" si="206"/>
        <v>0</v>
      </c>
    </row>
    <row r="1411" spans="3:45" ht="15.05" customHeight="1">
      <c r="C1411" s="164" t="s">
        <v>147</v>
      </c>
      <c r="D1411" s="294" t="str">
        <f t="shared" si="195"/>
        <v/>
      </c>
      <c r="E1411" s="294"/>
      <c r="F1411" s="294"/>
      <c r="G1411" s="294"/>
      <c r="H1411" s="294"/>
      <c r="I1411" s="294"/>
      <c r="J1411" s="294"/>
      <c r="K1411" s="308"/>
      <c r="L1411" s="308"/>
      <c r="M1411" s="308"/>
      <c r="N1411" s="308"/>
      <c r="O1411" s="308"/>
      <c r="P1411" s="308"/>
      <c r="Q1411" s="308"/>
      <c r="R1411" s="308"/>
      <c r="S1411" s="308"/>
      <c r="T1411" s="308"/>
      <c r="U1411" s="308"/>
      <c r="V1411" s="308"/>
      <c r="W1411" s="308"/>
      <c r="X1411" s="308"/>
      <c r="Y1411" s="308"/>
      <c r="Z1411" s="308"/>
      <c r="AA1411" s="308"/>
      <c r="AB1411" s="308"/>
      <c r="AC1411" s="308"/>
      <c r="AD1411" s="308"/>
      <c r="AG1411" s="103">
        <f t="shared" si="196"/>
        <v>0</v>
      </c>
      <c r="AH1411" s="105">
        <f t="shared" si="197"/>
        <v>0</v>
      </c>
      <c r="AI1411" s="106">
        <f t="shared" si="198"/>
        <v>0</v>
      </c>
      <c r="AJ1411" s="104">
        <f t="shared" si="199"/>
        <v>0</v>
      </c>
      <c r="AL1411" s="103">
        <f t="shared" si="200"/>
        <v>0</v>
      </c>
      <c r="AM1411" s="103">
        <f t="shared" si="201"/>
        <v>0</v>
      </c>
      <c r="AN1411" s="103">
        <f t="shared" si="202"/>
        <v>0</v>
      </c>
      <c r="AO1411" s="110">
        <f t="shared" si="203"/>
        <v>0</v>
      </c>
      <c r="AQ1411" s="110">
        <f t="shared" si="204"/>
        <v>16</v>
      </c>
      <c r="AR1411" s="87">
        <f t="shared" si="205"/>
        <v>0</v>
      </c>
      <c r="AS1411" s="87">
        <f t="shared" si="206"/>
        <v>0</v>
      </c>
    </row>
    <row r="1412" spans="3:45" ht="15.05" customHeight="1">
      <c r="C1412" s="164" t="s">
        <v>148</v>
      </c>
      <c r="D1412" s="294" t="str">
        <f t="shared" si="195"/>
        <v/>
      </c>
      <c r="E1412" s="294"/>
      <c r="F1412" s="294"/>
      <c r="G1412" s="294"/>
      <c r="H1412" s="294"/>
      <c r="I1412" s="294"/>
      <c r="J1412" s="294"/>
      <c r="K1412" s="308"/>
      <c r="L1412" s="308"/>
      <c r="M1412" s="308"/>
      <c r="N1412" s="308"/>
      <c r="O1412" s="308"/>
      <c r="P1412" s="308"/>
      <c r="Q1412" s="308"/>
      <c r="R1412" s="308"/>
      <c r="S1412" s="308"/>
      <c r="T1412" s="308"/>
      <c r="U1412" s="308"/>
      <c r="V1412" s="308"/>
      <c r="W1412" s="308"/>
      <c r="X1412" s="308"/>
      <c r="Y1412" s="308"/>
      <c r="Z1412" s="308"/>
      <c r="AA1412" s="308"/>
      <c r="AB1412" s="308"/>
      <c r="AC1412" s="308"/>
      <c r="AD1412" s="308"/>
      <c r="AG1412" s="103">
        <f t="shared" si="196"/>
        <v>0</v>
      </c>
      <c r="AH1412" s="105">
        <f t="shared" si="197"/>
        <v>0</v>
      </c>
      <c r="AI1412" s="106">
        <f t="shared" si="198"/>
        <v>0</v>
      </c>
      <c r="AJ1412" s="104">
        <f t="shared" si="199"/>
        <v>0</v>
      </c>
      <c r="AL1412" s="103">
        <f t="shared" si="200"/>
        <v>0</v>
      </c>
      <c r="AM1412" s="103">
        <f t="shared" si="201"/>
        <v>0</v>
      </c>
      <c r="AN1412" s="103">
        <f t="shared" si="202"/>
        <v>0</v>
      </c>
      <c r="AO1412" s="110">
        <f t="shared" si="203"/>
        <v>0</v>
      </c>
      <c r="AQ1412" s="110">
        <f t="shared" si="204"/>
        <v>16</v>
      </c>
      <c r="AR1412" s="87">
        <f t="shared" si="205"/>
        <v>0</v>
      </c>
      <c r="AS1412" s="87">
        <f t="shared" si="206"/>
        <v>0</v>
      </c>
    </row>
    <row r="1413" spans="3:45" ht="15.05" customHeight="1">
      <c r="C1413" s="164" t="s">
        <v>149</v>
      </c>
      <c r="D1413" s="294" t="str">
        <f t="shared" si="195"/>
        <v/>
      </c>
      <c r="E1413" s="294"/>
      <c r="F1413" s="294"/>
      <c r="G1413" s="294"/>
      <c r="H1413" s="294"/>
      <c r="I1413" s="294"/>
      <c r="J1413" s="294"/>
      <c r="K1413" s="308"/>
      <c r="L1413" s="308"/>
      <c r="M1413" s="308"/>
      <c r="N1413" s="308"/>
      <c r="O1413" s="308"/>
      <c r="P1413" s="308"/>
      <c r="Q1413" s="308"/>
      <c r="R1413" s="308"/>
      <c r="S1413" s="308"/>
      <c r="T1413" s="308"/>
      <c r="U1413" s="308"/>
      <c r="V1413" s="308"/>
      <c r="W1413" s="308"/>
      <c r="X1413" s="308"/>
      <c r="Y1413" s="308"/>
      <c r="Z1413" s="308"/>
      <c r="AA1413" s="308"/>
      <c r="AB1413" s="308"/>
      <c r="AC1413" s="308"/>
      <c r="AD1413" s="308"/>
      <c r="AG1413" s="103">
        <f t="shared" si="196"/>
        <v>0</v>
      </c>
      <c r="AH1413" s="105">
        <f t="shared" si="197"/>
        <v>0</v>
      </c>
      <c r="AI1413" s="106">
        <f t="shared" si="198"/>
        <v>0</v>
      </c>
      <c r="AJ1413" s="104">
        <f t="shared" si="199"/>
        <v>0</v>
      </c>
      <c r="AL1413" s="103">
        <f t="shared" si="200"/>
        <v>0</v>
      </c>
      <c r="AM1413" s="103">
        <f t="shared" si="201"/>
        <v>0</v>
      </c>
      <c r="AN1413" s="103">
        <f t="shared" si="202"/>
        <v>0</v>
      </c>
      <c r="AO1413" s="110">
        <f t="shared" si="203"/>
        <v>0</v>
      </c>
      <c r="AQ1413" s="110">
        <f t="shared" si="204"/>
        <v>16</v>
      </c>
      <c r="AR1413" s="87">
        <f t="shared" si="205"/>
        <v>0</v>
      </c>
      <c r="AS1413" s="87">
        <f t="shared" si="206"/>
        <v>0</v>
      </c>
    </row>
    <row r="1414" spans="3:45" ht="15.05" customHeight="1">
      <c r="C1414" s="164" t="s">
        <v>150</v>
      </c>
      <c r="D1414" s="294" t="str">
        <f t="shared" si="195"/>
        <v/>
      </c>
      <c r="E1414" s="294"/>
      <c r="F1414" s="294"/>
      <c r="G1414" s="294"/>
      <c r="H1414" s="294"/>
      <c r="I1414" s="294"/>
      <c r="J1414" s="294"/>
      <c r="K1414" s="308"/>
      <c r="L1414" s="308"/>
      <c r="M1414" s="308"/>
      <c r="N1414" s="308"/>
      <c r="O1414" s="308"/>
      <c r="P1414" s="308"/>
      <c r="Q1414" s="308"/>
      <c r="R1414" s="308"/>
      <c r="S1414" s="308"/>
      <c r="T1414" s="308"/>
      <c r="U1414" s="308"/>
      <c r="V1414" s="308"/>
      <c r="W1414" s="308"/>
      <c r="X1414" s="308"/>
      <c r="Y1414" s="308"/>
      <c r="Z1414" s="308"/>
      <c r="AA1414" s="308"/>
      <c r="AB1414" s="308"/>
      <c r="AC1414" s="308"/>
      <c r="AD1414" s="308"/>
      <c r="AG1414" s="103">
        <f t="shared" si="196"/>
        <v>0</v>
      </c>
      <c r="AH1414" s="105">
        <f t="shared" si="197"/>
        <v>0</v>
      </c>
      <c r="AI1414" s="106">
        <f t="shared" si="198"/>
        <v>0</v>
      </c>
      <c r="AJ1414" s="104">
        <f t="shared" si="199"/>
        <v>0</v>
      </c>
      <c r="AL1414" s="103">
        <f t="shared" si="200"/>
        <v>0</v>
      </c>
      <c r="AM1414" s="103">
        <f t="shared" si="201"/>
        <v>0</v>
      </c>
      <c r="AN1414" s="103">
        <f t="shared" si="202"/>
        <v>0</v>
      </c>
      <c r="AO1414" s="110">
        <f t="shared" si="203"/>
        <v>0</v>
      </c>
      <c r="AQ1414" s="110">
        <f t="shared" si="204"/>
        <v>16</v>
      </c>
      <c r="AR1414" s="87">
        <f t="shared" si="205"/>
        <v>0</v>
      </c>
      <c r="AS1414" s="87">
        <f t="shared" si="206"/>
        <v>0</v>
      </c>
    </row>
    <row r="1415" spans="3:45" ht="15.05" customHeight="1">
      <c r="C1415" s="164" t="s">
        <v>151</v>
      </c>
      <c r="D1415" s="294" t="str">
        <f t="shared" si="195"/>
        <v/>
      </c>
      <c r="E1415" s="294"/>
      <c r="F1415" s="294"/>
      <c r="G1415" s="294"/>
      <c r="H1415" s="294"/>
      <c r="I1415" s="294"/>
      <c r="J1415" s="294"/>
      <c r="K1415" s="308"/>
      <c r="L1415" s="308"/>
      <c r="M1415" s="308"/>
      <c r="N1415" s="308"/>
      <c r="O1415" s="308"/>
      <c r="P1415" s="308"/>
      <c r="Q1415" s="308"/>
      <c r="R1415" s="308"/>
      <c r="S1415" s="308"/>
      <c r="T1415" s="308"/>
      <c r="U1415" s="308"/>
      <c r="V1415" s="308"/>
      <c r="W1415" s="308"/>
      <c r="X1415" s="308"/>
      <c r="Y1415" s="308"/>
      <c r="Z1415" s="308"/>
      <c r="AA1415" s="308"/>
      <c r="AB1415" s="308"/>
      <c r="AC1415" s="308"/>
      <c r="AD1415" s="308"/>
      <c r="AG1415" s="103">
        <f t="shared" si="196"/>
        <v>0</v>
      </c>
      <c r="AH1415" s="105">
        <f t="shared" si="197"/>
        <v>0</v>
      </c>
      <c r="AI1415" s="106">
        <f t="shared" si="198"/>
        <v>0</v>
      </c>
      <c r="AJ1415" s="104">
        <f t="shared" si="199"/>
        <v>0</v>
      </c>
      <c r="AL1415" s="103">
        <f t="shared" si="200"/>
        <v>0</v>
      </c>
      <c r="AM1415" s="103">
        <f t="shared" si="201"/>
        <v>0</v>
      </c>
      <c r="AN1415" s="103">
        <f t="shared" si="202"/>
        <v>0</v>
      </c>
      <c r="AO1415" s="110">
        <f t="shared" si="203"/>
        <v>0</v>
      </c>
      <c r="AQ1415" s="110">
        <f t="shared" si="204"/>
        <v>16</v>
      </c>
      <c r="AR1415" s="87">
        <f t="shared" si="205"/>
        <v>0</v>
      </c>
      <c r="AS1415" s="87">
        <f t="shared" si="206"/>
        <v>0</v>
      </c>
    </row>
    <row r="1416" spans="3:45" ht="15.05" customHeight="1">
      <c r="C1416" s="164" t="s">
        <v>152</v>
      </c>
      <c r="D1416" s="294" t="str">
        <f t="shared" si="195"/>
        <v/>
      </c>
      <c r="E1416" s="294"/>
      <c r="F1416" s="294"/>
      <c r="G1416" s="294"/>
      <c r="H1416" s="294"/>
      <c r="I1416" s="294"/>
      <c r="J1416" s="294"/>
      <c r="K1416" s="308"/>
      <c r="L1416" s="308"/>
      <c r="M1416" s="308"/>
      <c r="N1416" s="308"/>
      <c r="O1416" s="308"/>
      <c r="P1416" s="308"/>
      <c r="Q1416" s="308"/>
      <c r="R1416" s="308"/>
      <c r="S1416" s="308"/>
      <c r="T1416" s="308"/>
      <c r="U1416" s="308"/>
      <c r="V1416" s="308"/>
      <c r="W1416" s="308"/>
      <c r="X1416" s="308"/>
      <c r="Y1416" s="308"/>
      <c r="Z1416" s="308"/>
      <c r="AA1416" s="308"/>
      <c r="AB1416" s="308"/>
      <c r="AC1416" s="308"/>
      <c r="AD1416" s="308"/>
      <c r="AG1416" s="103">
        <f t="shared" si="196"/>
        <v>0</v>
      </c>
      <c r="AH1416" s="105">
        <f t="shared" si="197"/>
        <v>0</v>
      </c>
      <c r="AI1416" s="106">
        <f t="shared" si="198"/>
        <v>0</v>
      </c>
      <c r="AJ1416" s="104">
        <f t="shared" si="199"/>
        <v>0</v>
      </c>
      <c r="AL1416" s="103">
        <f t="shared" si="200"/>
        <v>0</v>
      </c>
      <c r="AM1416" s="103">
        <f t="shared" si="201"/>
        <v>0</v>
      </c>
      <c r="AN1416" s="103">
        <f t="shared" si="202"/>
        <v>0</v>
      </c>
      <c r="AO1416" s="110">
        <f t="shared" si="203"/>
        <v>0</v>
      </c>
      <c r="AQ1416" s="110">
        <f t="shared" si="204"/>
        <v>16</v>
      </c>
      <c r="AR1416" s="87">
        <f t="shared" si="205"/>
        <v>0</v>
      </c>
      <c r="AS1416" s="87">
        <f t="shared" si="206"/>
        <v>0</v>
      </c>
    </row>
    <row r="1417" spans="3:45" ht="15.05" customHeight="1">
      <c r="C1417" s="164" t="s">
        <v>153</v>
      </c>
      <c r="D1417" s="294" t="str">
        <f t="shared" si="195"/>
        <v/>
      </c>
      <c r="E1417" s="294"/>
      <c r="F1417" s="294"/>
      <c r="G1417" s="294"/>
      <c r="H1417" s="294"/>
      <c r="I1417" s="294"/>
      <c r="J1417" s="294"/>
      <c r="K1417" s="308"/>
      <c r="L1417" s="308"/>
      <c r="M1417" s="308"/>
      <c r="N1417" s="308"/>
      <c r="O1417" s="308"/>
      <c r="P1417" s="308"/>
      <c r="Q1417" s="308"/>
      <c r="R1417" s="308"/>
      <c r="S1417" s="308"/>
      <c r="T1417" s="308"/>
      <c r="U1417" s="308"/>
      <c r="V1417" s="308"/>
      <c r="W1417" s="308"/>
      <c r="X1417" s="308"/>
      <c r="Y1417" s="308"/>
      <c r="Z1417" s="308"/>
      <c r="AA1417" s="308"/>
      <c r="AB1417" s="308"/>
      <c r="AC1417" s="308"/>
      <c r="AD1417" s="308"/>
      <c r="AG1417" s="103">
        <f t="shared" si="196"/>
        <v>0</v>
      </c>
      <c r="AH1417" s="105">
        <f t="shared" si="197"/>
        <v>0</v>
      </c>
      <c r="AI1417" s="106">
        <f t="shared" si="198"/>
        <v>0</v>
      </c>
      <c r="AJ1417" s="104">
        <f t="shared" si="199"/>
        <v>0</v>
      </c>
      <c r="AL1417" s="103">
        <f t="shared" si="200"/>
        <v>0</v>
      </c>
      <c r="AM1417" s="103">
        <f t="shared" si="201"/>
        <v>0</v>
      </c>
      <c r="AN1417" s="103">
        <f t="shared" si="202"/>
        <v>0</v>
      </c>
      <c r="AO1417" s="110">
        <f t="shared" si="203"/>
        <v>0</v>
      </c>
      <c r="AQ1417" s="110">
        <f t="shared" si="204"/>
        <v>16</v>
      </c>
      <c r="AR1417" s="87">
        <f t="shared" si="205"/>
        <v>0</v>
      </c>
      <c r="AS1417" s="87">
        <f t="shared" si="206"/>
        <v>0</v>
      </c>
    </row>
    <row r="1418" spans="3:45" ht="15.05" customHeight="1">
      <c r="C1418" s="164" t="s">
        <v>154</v>
      </c>
      <c r="D1418" s="294" t="str">
        <f t="shared" si="195"/>
        <v/>
      </c>
      <c r="E1418" s="294"/>
      <c r="F1418" s="294"/>
      <c r="G1418" s="294"/>
      <c r="H1418" s="294"/>
      <c r="I1418" s="294"/>
      <c r="J1418" s="294"/>
      <c r="K1418" s="308"/>
      <c r="L1418" s="308"/>
      <c r="M1418" s="308"/>
      <c r="N1418" s="308"/>
      <c r="O1418" s="308"/>
      <c r="P1418" s="308"/>
      <c r="Q1418" s="308"/>
      <c r="R1418" s="308"/>
      <c r="S1418" s="308"/>
      <c r="T1418" s="308"/>
      <c r="U1418" s="308"/>
      <c r="V1418" s="308"/>
      <c r="W1418" s="308"/>
      <c r="X1418" s="308"/>
      <c r="Y1418" s="308"/>
      <c r="Z1418" s="308"/>
      <c r="AA1418" s="308"/>
      <c r="AB1418" s="308"/>
      <c r="AC1418" s="308"/>
      <c r="AD1418" s="308"/>
      <c r="AG1418" s="103">
        <f t="shared" si="196"/>
        <v>0</v>
      </c>
      <c r="AH1418" s="105">
        <f t="shared" si="197"/>
        <v>0</v>
      </c>
      <c r="AI1418" s="106">
        <f t="shared" si="198"/>
        <v>0</v>
      </c>
      <c r="AJ1418" s="104">
        <f t="shared" si="199"/>
        <v>0</v>
      </c>
      <c r="AL1418" s="103">
        <f t="shared" si="200"/>
        <v>0</v>
      </c>
      <c r="AM1418" s="103">
        <f t="shared" si="201"/>
        <v>0</v>
      </c>
      <c r="AN1418" s="103">
        <f t="shared" si="202"/>
        <v>0</v>
      </c>
      <c r="AO1418" s="110">
        <f t="shared" si="203"/>
        <v>0</v>
      </c>
      <c r="AQ1418" s="110">
        <f t="shared" si="204"/>
        <v>16</v>
      </c>
      <c r="AR1418" s="87">
        <f t="shared" si="205"/>
        <v>0</v>
      </c>
      <c r="AS1418" s="87">
        <f t="shared" si="206"/>
        <v>0</v>
      </c>
    </row>
    <row r="1419" spans="3:45" ht="15.05" customHeight="1">
      <c r="C1419" s="164" t="s">
        <v>155</v>
      </c>
      <c r="D1419" s="294" t="str">
        <f t="shared" si="195"/>
        <v/>
      </c>
      <c r="E1419" s="294"/>
      <c r="F1419" s="294"/>
      <c r="G1419" s="294"/>
      <c r="H1419" s="294"/>
      <c r="I1419" s="294"/>
      <c r="J1419" s="294"/>
      <c r="K1419" s="308"/>
      <c r="L1419" s="308"/>
      <c r="M1419" s="308"/>
      <c r="N1419" s="308"/>
      <c r="O1419" s="308"/>
      <c r="P1419" s="308"/>
      <c r="Q1419" s="308"/>
      <c r="R1419" s="308"/>
      <c r="S1419" s="308"/>
      <c r="T1419" s="308"/>
      <c r="U1419" s="308"/>
      <c r="V1419" s="308"/>
      <c r="W1419" s="308"/>
      <c r="X1419" s="308"/>
      <c r="Y1419" s="308"/>
      <c r="Z1419" s="308"/>
      <c r="AA1419" s="308"/>
      <c r="AB1419" s="308"/>
      <c r="AC1419" s="308"/>
      <c r="AD1419" s="308"/>
      <c r="AG1419" s="103">
        <f t="shared" si="196"/>
        <v>0</v>
      </c>
      <c r="AH1419" s="105">
        <f t="shared" si="197"/>
        <v>0</v>
      </c>
      <c r="AI1419" s="106">
        <f t="shared" si="198"/>
        <v>0</v>
      </c>
      <c r="AJ1419" s="104">
        <f t="shared" si="199"/>
        <v>0</v>
      </c>
      <c r="AL1419" s="103">
        <f t="shared" si="200"/>
        <v>0</v>
      </c>
      <c r="AM1419" s="103">
        <f t="shared" si="201"/>
        <v>0</v>
      </c>
      <c r="AN1419" s="103">
        <f t="shared" si="202"/>
        <v>0</v>
      </c>
      <c r="AO1419" s="110">
        <f t="shared" si="203"/>
        <v>0</v>
      </c>
      <c r="AQ1419" s="110">
        <f t="shared" si="204"/>
        <v>16</v>
      </c>
      <c r="AR1419" s="87">
        <f t="shared" si="205"/>
        <v>0</v>
      </c>
      <c r="AS1419" s="87">
        <f t="shared" si="206"/>
        <v>0</v>
      </c>
    </row>
    <row r="1420" spans="3:45" ht="15.05" customHeight="1">
      <c r="C1420" s="164" t="s">
        <v>156</v>
      </c>
      <c r="D1420" s="294" t="str">
        <f t="shared" si="195"/>
        <v/>
      </c>
      <c r="E1420" s="294"/>
      <c r="F1420" s="294"/>
      <c r="G1420" s="294"/>
      <c r="H1420" s="294"/>
      <c r="I1420" s="294"/>
      <c r="J1420" s="294"/>
      <c r="K1420" s="308"/>
      <c r="L1420" s="308"/>
      <c r="M1420" s="308"/>
      <c r="N1420" s="308"/>
      <c r="O1420" s="308"/>
      <c r="P1420" s="308"/>
      <c r="Q1420" s="308"/>
      <c r="R1420" s="308"/>
      <c r="S1420" s="308"/>
      <c r="T1420" s="308"/>
      <c r="U1420" s="308"/>
      <c r="V1420" s="308"/>
      <c r="W1420" s="308"/>
      <c r="X1420" s="308"/>
      <c r="Y1420" s="308"/>
      <c r="Z1420" s="308"/>
      <c r="AA1420" s="308"/>
      <c r="AB1420" s="308"/>
      <c r="AC1420" s="308"/>
      <c r="AD1420" s="308"/>
      <c r="AG1420" s="103">
        <f t="shared" si="196"/>
        <v>0</v>
      </c>
      <c r="AH1420" s="105">
        <f t="shared" si="197"/>
        <v>0</v>
      </c>
      <c r="AI1420" s="106">
        <f t="shared" si="198"/>
        <v>0</v>
      </c>
      <c r="AJ1420" s="104">
        <f t="shared" si="199"/>
        <v>0</v>
      </c>
      <c r="AL1420" s="103">
        <f t="shared" si="200"/>
        <v>0</v>
      </c>
      <c r="AM1420" s="103">
        <f t="shared" si="201"/>
        <v>0</v>
      </c>
      <c r="AN1420" s="103">
        <f t="shared" si="202"/>
        <v>0</v>
      </c>
      <c r="AO1420" s="110">
        <f t="shared" si="203"/>
        <v>0</v>
      </c>
      <c r="AQ1420" s="110">
        <f t="shared" si="204"/>
        <v>16</v>
      </c>
      <c r="AR1420" s="87">
        <f t="shared" si="205"/>
        <v>0</v>
      </c>
      <c r="AS1420" s="87">
        <f t="shared" si="206"/>
        <v>0</v>
      </c>
    </row>
    <row r="1421" spans="3:45" ht="15.05" customHeight="1">
      <c r="C1421" s="164" t="s">
        <v>157</v>
      </c>
      <c r="D1421" s="294" t="str">
        <f t="shared" si="195"/>
        <v/>
      </c>
      <c r="E1421" s="294"/>
      <c r="F1421" s="294"/>
      <c r="G1421" s="294"/>
      <c r="H1421" s="294"/>
      <c r="I1421" s="294"/>
      <c r="J1421" s="294"/>
      <c r="K1421" s="308"/>
      <c r="L1421" s="308"/>
      <c r="M1421" s="308"/>
      <c r="N1421" s="308"/>
      <c r="O1421" s="308"/>
      <c r="P1421" s="308"/>
      <c r="Q1421" s="308"/>
      <c r="R1421" s="308"/>
      <c r="S1421" s="308"/>
      <c r="T1421" s="308"/>
      <c r="U1421" s="308"/>
      <c r="V1421" s="308"/>
      <c r="W1421" s="308"/>
      <c r="X1421" s="308"/>
      <c r="Y1421" s="308"/>
      <c r="Z1421" s="308"/>
      <c r="AA1421" s="308"/>
      <c r="AB1421" s="308"/>
      <c r="AC1421" s="308"/>
      <c r="AD1421" s="308"/>
      <c r="AG1421" s="103">
        <f t="shared" si="196"/>
        <v>0</v>
      </c>
      <c r="AH1421" s="105">
        <f t="shared" si="197"/>
        <v>0</v>
      </c>
      <c r="AI1421" s="106">
        <f t="shared" si="198"/>
        <v>0</v>
      </c>
      <c r="AJ1421" s="104">
        <f t="shared" si="199"/>
        <v>0</v>
      </c>
      <c r="AL1421" s="103">
        <f t="shared" si="200"/>
        <v>0</v>
      </c>
      <c r="AM1421" s="103">
        <f t="shared" si="201"/>
        <v>0</v>
      </c>
      <c r="AN1421" s="103">
        <f t="shared" si="202"/>
        <v>0</v>
      </c>
      <c r="AO1421" s="110">
        <f t="shared" si="203"/>
        <v>0</v>
      </c>
      <c r="AQ1421" s="110">
        <f t="shared" si="204"/>
        <v>16</v>
      </c>
      <c r="AR1421" s="87">
        <f t="shared" si="205"/>
        <v>0</v>
      </c>
      <c r="AS1421" s="87">
        <f t="shared" si="206"/>
        <v>0</v>
      </c>
    </row>
    <row r="1422" spans="3:45" ht="15.05" customHeight="1">
      <c r="C1422" s="164" t="s">
        <v>158</v>
      </c>
      <c r="D1422" s="294" t="str">
        <f t="shared" si="195"/>
        <v/>
      </c>
      <c r="E1422" s="294"/>
      <c r="F1422" s="294"/>
      <c r="G1422" s="294"/>
      <c r="H1422" s="294"/>
      <c r="I1422" s="294"/>
      <c r="J1422" s="294"/>
      <c r="K1422" s="308"/>
      <c r="L1422" s="308"/>
      <c r="M1422" s="308"/>
      <c r="N1422" s="308"/>
      <c r="O1422" s="308"/>
      <c r="P1422" s="308"/>
      <c r="Q1422" s="308"/>
      <c r="R1422" s="308"/>
      <c r="S1422" s="308"/>
      <c r="T1422" s="308"/>
      <c r="U1422" s="308"/>
      <c r="V1422" s="308"/>
      <c r="W1422" s="308"/>
      <c r="X1422" s="308"/>
      <c r="Y1422" s="308"/>
      <c r="Z1422" s="308"/>
      <c r="AA1422" s="308"/>
      <c r="AB1422" s="308"/>
      <c r="AC1422" s="308"/>
      <c r="AD1422" s="308"/>
      <c r="AG1422" s="103">
        <f t="shared" si="196"/>
        <v>0</v>
      </c>
      <c r="AH1422" s="105">
        <f t="shared" si="197"/>
        <v>0</v>
      </c>
      <c r="AI1422" s="106">
        <f t="shared" si="198"/>
        <v>0</v>
      </c>
      <c r="AJ1422" s="104">
        <f t="shared" si="199"/>
        <v>0</v>
      </c>
      <c r="AL1422" s="103">
        <f t="shared" si="200"/>
        <v>0</v>
      </c>
      <c r="AM1422" s="103">
        <f t="shared" si="201"/>
        <v>0</v>
      </c>
      <c r="AN1422" s="103">
        <f t="shared" si="202"/>
        <v>0</v>
      </c>
      <c r="AO1422" s="110">
        <f t="shared" si="203"/>
        <v>0</v>
      </c>
      <c r="AQ1422" s="110">
        <f t="shared" si="204"/>
        <v>16</v>
      </c>
      <c r="AR1422" s="87">
        <f t="shared" si="205"/>
        <v>0</v>
      </c>
      <c r="AS1422" s="87">
        <f t="shared" si="206"/>
        <v>0</v>
      </c>
    </row>
    <row r="1423" spans="3:45" ht="15.05" customHeight="1">
      <c r="C1423" s="166" t="s">
        <v>159</v>
      </c>
      <c r="D1423" s="294" t="str">
        <f t="shared" si="195"/>
        <v/>
      </c>
      <c r="E1423" s="294"/>
      <c r="F1423" s="294"/>
      <c r="G1423" s="294"/>
      <c r="H1423" s="294"/>
      <c r="I1423" s="294"/>
      <c r="J1423" s="294"/>
      <c r="K1423" s="308"/>
      <c r="L1423" s="308"/>
      <c r="M1423" s="308"/>
      <c r="N1423" s="308"/>
      <c r="O1423" s="308"/>
      <c r="P1423" s="308"/>
      <c r="Q1423" s="308"/>
      <c r="R1423" s="308"/>
      <c r="S1423" s="308"/>
      <c r="T1423" s="308"/>
      <c r="U1423" s="308"/>
      <c r="V1423" s="308"/>
      <c r="W1423" s="308"/>
      <c r="X1423" s="308"/>
      <c r="Y1423" s="308"/>
      <c r="Z1423" s="308"/>
      <c r="AA1423" s="308"/>
      <c r="AB1423" s="308"/>
      <c r="AC1423" s="308"/>
      <c r="AD1423" s="308"/>
      <c r="AG1423" s="103">
        <f t="shared" si="196"/>
        <v>0</v>
      </c>
      <c r="AH1423" s="105">
        <f t="shared" si="197"/>
        <v>0</v>
      </c>
      <c r="AI1423" s="106">
        <f t="shared" si="198"/>
        <v>0</v>
      </c>
      <c r="AJ1423" s="104">
        <f t="shared" si="199"/>
        <v>0</v>
      </c>
      <c r="AL1423" s="103">
        <f t="shared" si="200"/>
        <v>0</v>
      </c>
      <c r="AM1423" s="103">
        <f t="shared" si="201"/>
        <v>0</v>
      </c>
      <c r="AN1423" s="103">
        <f t="shared" si="202"/>
        <v>0</v>
      </c>
      <c r="AO1423" s="110">
        <f t="shared" si="203"/>
        <v>0</v>
      </c>
      <c r="AQ1423" s="110">
        <f t="shared" si="204"/>
        <v>16</v>
      </c>
      <c r="AR1423" s="87">
        <f t="shared" si="205"/>
        <v>0</v>
      </c>
      <c r="AS1423" s="87">
        <f t="shared" si="206"/>
        <v>0</v>
      </c>
    </row>
    <row r="1424" spans="3:45" ht="15.05" customHeight="1">
      <c r="C1424" s="166" t="s">
        <v>160</v>
      </c>
      <c r="D1424" s="294" t="str">
        <f t="shared" si="195"/>
        <v/>
      </c>
      <c r="E1424" s="294"/>
      <c r="F1424" s="294"/>
      <c r="G1424" s="294"/>
      <c r="H1424" s="294"/>
      <c r="I1424" s="294"/>
      <c r="J1424" s="294"/>
      <c r="K1424" s="308"/>
      <c r="L1424" s="308"/>
      <c r="M1424" s="308"/>
      <c r="N1424" s="308"/>
      <c r="O1424" s="308"/>
      <c r="P1424" s="308"/>
      <c r="Q1424" s="308"/>
      <c r="R1424" s="308"/>
      <c r="S1424" s="308"/>
      <c r="T1424" s="308"/>
      <c r="U1424" s="308"/>
      <c r="V1424" s="308"/>
      <c r="W1424" s="308"/>
      <c r="X1424" s="308"/>
      <c r="Y1424" s="308"/>
      <c r="Z1424" s="308"/>
      <c r="AA1424" s="308"/>
      <c r="AB1424" s="308"/>
      <c r="AC1424" s="308"/>
      <c r="AD1424" s="308"/>
      <c r="AG1424" s="103">
        <f t="shared" si="196"/>
        <v>0</v>
      </c>
      <c r="AH1424" s="105">
        <f t="shared" si="197"/>
        <v>0</v>
      </c>
      <c r="AI1424" s="106">
        <f t="shared" si="198"/>
        <v>0</v>
      </c>
      <c r="AJ1424" s="104">
        <f t="shared" si="199"/>
        <v>0</v>
      </c>
      <c r="AL1424" s="103">
        <f t="shared" si="200"/>
        <v>0</v>
      </c>
      <c r="AM1424" s="103">
        <f t="shared" si="201"/>
        <v>0</v>
      </c>
      <c r="AN1424" s="103">
        <f t="shared" si="202"/>
        <v>0</v>
      </c>
      <c r="AO1424" s="110">
        <f t="shared" si="203"/>
        <v>0</v>
      </c>
      <c r="AQ1424" s="110">
        <f t="shared" si="204"/>
        <v>16</v>
      </c>
      <c r="AR1424" s="87">
        <f t="shared" si="205"/>
        <v>0</v>
      </c>
      <c r="AS1424" s="87">
        <f t="shared" si="206"/>
        <v>0</v>
      </c>
    </row>
    <row r="1425" spans="3:45" ht="15.05" customHeight="1">
      <c r="C1425" s="166" t="s">
        <v>161</v>
      </c>
      <c r="D1425" s="294" t="str">
        <f t="shared" si="195"/>
        <v/>
      </c>
      <c r="E1425" s="294"/>
      <c r="F1425" s="294"/>
      <c r="G1425" s="294"/>
      <c r="H1425" s="294"/>
      <c r="I1425" s="294"/>
      <c r="J1425" s="294"/>
      <c r="K1425" s="308"/>
      <c r="L1425" s="308"/>
      <c r="M1425" s="308"/>
      <c r="N1425" s="308"/>
      <c r="O1425" s="308"/>
      <c r="P1425" s="308"/>
      <c r="Q1425" s="308"/>
      <c r="R1425" s="308"/>
      <c r="S1425" s="308"/>
      <c r="T1425" s="308"/>
      <c r="U1425" s="308"/>
      <c r="V1425" s="308"/>
      <c r="W1425" s="308"/>
      <c r="X1425" s="308"/>
      <c r="Y1425" s="308"/>
      <c r="Z1425" s="308"/>
      <c r="AA1425" s="308"/>
      <c r="AB1425" s="308"/>
      <c r="AC1425" s="308"/>
      <c r="AD1425" s="308"/>
      <c r="AG1425" s="103">
        <f t="shared" si="196"/>
        <v>0</v>
      </c>
      <c r="AH1425" s="105">
        <f t="shared" si="197"/>
        <v>0</v>
      </c>
      <c r="AI1425" s="106">
        <f t="shared" si="198"/>
        <v>0</v>
      </c>
      <c r="AJ1425" s="104">
        <f t="shared" si="199"/>
        <v>0</v>
      </c>
      <c r="AL1425" s="103">
        <f t="shared" si="200"/>
        <v>0</v>
      </c>
      <c r="AM1425" s="103">
        <f t="shared" si="201"/>
        <v>0</v>
      </c>
      <c r="AN1425" s="103">
        <f t="shared" si="202"/>
        <v>0</v>
      </c>
      <c r="AO1425" s="110">
        <f t="shared" si="203"/>
        <v>0</v>
      </c>
      <c r="AQ1425" s="110">
        <f t="shared" si="204"/>
        <v>16</v>
      </c>
      <c r="AR1425" s="87">
        <f t="shared" si="205"/>
        <v>0</v>
      </c>
      <c r="AS1425" s="87">
        <f t="shared" si="206"/>
        <v>0</v>
      </c>
    </row>
    <row r="1426" spans="3:45" ht="15.05" customHeight="1">
      <c r="C1426" s="166" t="s">
        <v>162</v>
      </c>
      <c r="D1426" s="294" t="str">
        <f t="shared" si="195"/>
        <v/>
      </c>
      <c r="E1426" s="294"/>
      <c r="F1426" s="294"/>
      <c r="G1426" s="294"/>
      <c r="H1426" s="294"/>
      <c r="I1426" s="294"/>
      <c r="J1426" s="294"/>
      <c r="K1426" s="308"/>
      <c r="L1426" s="308"/>
      <c r="M1426" s="308"/>
      <c r="N1426" s="308"/>
      <c r="O1426" s="308"/>
      <c r="P1426" s="308"/>
      <c r="Q1426" s="308"/>
      <c r="R1426" s="308"/>
      <c r="S1426" s="308"/>
      <c r="T1426" s="308"/>
      <c r="U1426" s="308"/>
      <c r="V1426" s="308"/>
      <c r="W1426" s="308"/>
      <c r="X1426" s="308"/>
      <c r="Y1426" s="308"/>
      <c r="Z1426" s="308"/>
      <c r="AA1426" s="308"/>
      <c r="AB1426" s="308"/>
      <c r="AC1426" s="308"/>
      <c r="AD1426" s="308"/>
      <c r="AG1426" s="103">
        <f t="shared" si="196"/>
        <v>0</v>
      </c>
      <c r="AH1426" s="105">
        <f t="shared" si="197"/>
        <v>0</v>
      </c>
      <c r="AI1426" s="106">
        <f t="shared" si="198"/>
        <v>0</v>
      </c>
      <c r="AJ1426" s="104">
        <f t="shared" si="199"/>
        <v>0</v>
      </c>
      <c r="AL1426" s="103">
        <f t="shared" si="200"/>
        <v>0</v>
      </c>
      <c r="AM1426" s="103">
        <f t="shared" si="201"/>
        <v>0</v>
      </c>
      <c r="AN1426" s="103">
        <f t="shared" si="202"/>
        <v>0</v>
      </c>
      <c r="AO1426" s="110">
        <f t="shared" si="203"/>
        <v>0</v>
      </c>
      <c r="AQ1426" s="110">
        <f t="shared" si="204"/>
        <v>16</v>
      </c>
      <c r="AR1426" s="87">
        <f t="shared" si="205"/>
        <v>0</v>
      </c>
      <c r="AS1426" s="87">
        <f t="shared" si="206"/>
        <v>0</v>
      </c>
    </row>
    <row r="1427" spans="3:45" ht="15.05" customHeight="1">
      <c r="C1427" s="166" t="s">
        <v>163</v>
      </c>
      <c r="D1427" s="294" t="str">
        <f t="shared" si="195"/>
        <v/>
      </c>
      <c r="E1427" s="294"/>
      <c r="F1427" s="294"/>
      <c r="G1427" s="294"/>
      <c r="H1427" s="294"/>
      <c r="I1427" s="294"/>
      <c r="J1427" s="294"/>
      <c r="K1427" s="308"/>
      <c r="L1427" s="308"/>
      <c r="M1427" s="308"/>
      <c r="N1427" s="308"/>
      <c r="O1427" s="308"/>
      <c r="P1427" s="308"/>
      <c r="Q1427" s="308"/>
      <c r="R1427" s="308"/>
      <c r="S1427" s="308"/>
      <c r="T1427" s="308"/>
      <c r="U1427" s="308"/>
      <c r="V1427" s="308"/>
      <c r="W1427" s="308"/>
      <c r="X1427" s="308"/>
      <c r="Y1427" s="308"/>
      <c r="Z1427" s="308"/>
      <c r="AA1427" s="308"/>
      <c r="AB1427" s="308"/>
      <c r="AC1427" s="308"/>
      <c r="AD1427" s="308"/>
      <c r="AG1427" s="103">
        <f t="shared" si="196"/>
        <v>0</v>
      </c>
      <c r="AH1427" s="105">
        <f t="shared" si="197"/>
        <v>0</v>
      </c>
      <c r="AI1427" s="106">
        <f t="shared" si="198"/>
        <v>0</v>
      </c>
      <c r="AJ1427" s="104">
        <f t="shared" si="199"/>
        <v>0</v>
      </c>
      <c r="AL1427" s="103">
        <f t="shared" si="200"/>
        <v>0</v>
      </c>
      <c r="AM1427" s="103">
        <f t="shared" si="201"/>
        <v>0</v>
      </c>
      <c r="AN1427" s="103">
        <f t="shared" si="202"/>
        <v>0</v>
      </c>
      <c r="AO1427" s="110">
        <f t="shared" si="203"/>
        <v>0</v>
      </c>
      <c r="AQ1427" s="110">
        <f t="shared" si="204"/>
        <v>16</v>
      </c>
      <c r="AR1427" s="87">
        <f t="shared" si="205"/>
        <v>0</v>
      </c>
      <c r="AS1427" s="87">
        <f t="shared" si="206"/>
        <v>0</v>
      </c>
    </row>
    <row r="1428" spans="3:45" ht="15.05" customHeight="1">
      <c r="C1428" s="166" t="s">
        <v>164</v>
      </c>
      <c r="D1428" s="294" t="str">
        <f t="shared" si="195"/>
        <v/>
      </c>
      <c r="E1428" s="294"/>
      <c r="F1428" s="294"/>
      <c r="G1428" s="294"/>
      <c r="H1428" s="294"/>
      <c r="I1428" s="294"/>
      <c r="J1428" s="294"/>
      <c r="K1428" s="308"/>
      <c r="L1428" s="308"/>
      <c r="M1428" s="308"/>
      <c r="N1428" s="308"/>
      <c r="O1428" s="308"/>
      <c r="P1428" s="308"/>
      <c r="Q1428" s="308"/>
      <c r="R1428" s="308"/>
      <c r="S1428" s="308"/>
      <c r="T1428" s="308"/>
      <c r="U1428" s="308"/>
      <c r="V1428" s="308"/>
      <c r="W1428" s="308"/>
      <c r="X1428" s="308"/>
      <c r="Y1428" s="308"/>
      <c r="Z1428" s="308"/>
      <c r="AA1428" s="308"/>
      <c r="AB1428" s="308"/>
      <c r="AC1428" s="308"/>
      <c r="AD1428" s="308"/>
      <c r="AG1428" s="103">
        <f t="shared" si="196"/>
        <v>0</v>
      </c>
      <c r="AH1428" s="105">
        <f t="shared" si="197"/>
        <v>0</v>
      </c>
      <c r="AI1428" s="106">
        <f t="shared" si="198"/>
        <v>0</v>
      </c>
      <c r="AJ1428" s="104">
        <f t="shared" si="199"/>
        <v>0</v>
      </c>
      <c r="AL1428" s="103">
        <f t="shared" si="200"/>
        <v>0</v>
      </c>
      <c r="AM1428" s="103">
        <f t="shared" si="201"/>
        <v>0</v>
      </c>
      <c r="AN1428" s="103">
        <f t="shared" si="202"/>
        <v>0</v>
      </c>
      <c r="AO1428" s="110">
        <f t="shared" si="203"/>
        <v>0</v>
      </c>
      <c r="AQ1428" s="110">
        <f t="shared" si="204"/>
        <v>16</v>
      </c>
      <c r="AR1428" s="87">
        <f t="shared" si="205"/>
        <v>0</v>
      </c>
      <c r="AS1428" s="87">
        <f t="shared" si="206"/>
        <v>0</v>
      </c>
    </row>
    <row r="1429" spans="3:45" ht="15.05" customHeight="1">
      <c r="C1429" s="166" t="s">
        <v>165</v>
      </c>
      <c r="D1429" s="294" t="str">
        <f t="shared" si="195"/>
        <v/>
      </c>
      <c r="E1429" s="294"/>
      <c r="F1429" s="294"/>
      <c r="G1429" s="294"/>
      <c r="H1429" s="294"/>
      <c r="I1429" s="294"/>
      <c r="J1429" s="294"/>
      <c r="K1429" s="308"/>
      <c r="L1429" s="308"/>
      <c r="M1429" s="308"/>
      <c r="N1429" s="308"/>
      <c r="O1429" s="308"/>
      <c r="P1429" s="308"/>
      <c r="Q1429" s="308"/>
      <c r="R1429" s="308"/>
      <c r="S1429" s="308"/>
      <c r="T1429" s="308"/>
      <c r="U1429" s="308"/>
      <c r="V1429" s="308"/>
      <c r="W1429" s="308"/>
      <c r="X1429" s="308"/>
      <c r="Y1429" s="308"/>
      <c r="Z1429" s="308"/>
      <c r="AA1429" s="308"/>
      <c r="AB1429" s="308"/>
      <c r="AC1429" s="308"/>
      <c r="AD1429" s="308"/>
      <c r="AG1429" s="103">
        <f t="shared" si="196"/>
        <v>0</v>
      </c>
      <c r="AH1429" s="105">
        <f t="shared" si="197"/>
        <v>0</v>
      </c>
      <c r="AI1429" s="106">
        <f t="shared" si="198"/>
        <v>0</v>
      </c>
      <c r="AJ1429" s="104">
        <f t="shared" si="199"/>
        <v>0</v>
      </c>
      <c r="AL1429" s="103">
        <f t="shared" si="200"/>
        <v>0</v>
      </c>
      <c r="AM1429" s="103">
        <f t="shared" si="201"/>
        <v>0</v>
      </c>
      <c r="AN1429" s="103">
        <f t="shared" si="202"/>
        <v>0</v>
      </c>
      <c r="AO1429" s="110">
        <f t="shared" si="203"/>
        <v>0</v>
      </c>
      <c r="AQ1429" s="110">
        <f t="shared" si="204"/>
        <v>16</v>
      </c>
      <c r="AR1429" s="87">
        <f t="shared" si="205"/>
        <v>0</v>
      </c>
      <c r="AS1429" s="87">
        <f t="shared" si="206"/>
        <v>0</v>
      </c>
    </row>
    <row r="1430" spans="3:45" ht="15.05" customHeight="1">
      <c r="C1430" s="166" t="s">
        <v>166</v>
      </c>
      <c r="D1430" s="294" t="str">
        <f t="shared" si="195"/>
        <v/>
      </c>
      <c r="E1430" s="294"/>
      <c r="F1430" s="294"/>
      <c r="G1430" s="294"/>
      <c r="H1430" s="294"/>
      <c r="I1430" s="294"/>
      <c r="J1430" s="294"/>
      <c r="K1430" s="308"/>
      <c r="L1430" s="308"/>
      <c r="M1430" s="308"/>
      <c r="N1430" s="308"/>
      <c r="O1430" s="308"/>
      <c r="P1430" s="308"/>
      <c r="Q1430" s="308"/>
      <c r="R1430" s="308"/>
      <c r="S1430" s="308"/>
      <c r="T1430" s="308"/>
      <c r="U1430" s="308"/>
      <c r="V1430" s="308"/>
      <c r="W1430" s="308"/>
      <c r="X1430" s="308"/>
      <c r="Y1430" s="308"/>
      <c r="Z1430" s="308"/>
      <c r="AA1430" s="308"/>
      <c r="AB1430" s="308"/>
      <c r="AC1430" s="308"/>
      <c r="AD1430" s="308"/>
      <c r="AG1430" s="103">
        <f t="shared" si="196"/>
        <v>0</v>
      </c>
      <c r="AH1430" s="105">
        <f t="shared" si="197"/>
        <v>0</v>
      </c>
      <c r="AI1430" s="106">
        <f t="shared" si="198"/>
        <v>0</v>
      </c>
      <c r="AJ1430" s="104">
        <f t="shared" si="199"/>
        <v>0</v>
      </c>
      <c r="AL1430" s="103">
        <f t="shared" si="200"/>
        <v>0</v>
      </c>
      <c r="AM1430" s="103">
        <f t="shared" si="201"/>
        <v>0</v>
      </c>
      <c r="AN1430" s="103">
        <f t="shared" si="202"/>
        <v>0</v>
      </c>
      <c r="AO1430" s="110">
        <f t="shared" si="203"/>
        <v>0</v>
      </c>
      <c r="AQ1430" s="110">
        <f t="shared" si="204"/>
        <v>16</v>
      </c>
      <c r="AR1430" s="87">
        <f t="shared" si="205"/>
        <v>0</v>
      </c>
      <c r="AS1430" s="87">
        <f t="shared" si="206"/>
        <v>0</v>
      </c>
    </row>
    <row r="1431" spans="3:45" ht="15.05" customHeight="1">
      <c r="C1431" s="166" t="s">
        <v>167</v>
      </c>
      <c r="D1431" s="294" t="str">
        <f t="shared" si="195"/>
        <v/>
      </c>
      <c r="E1431" s="294"/>
      <c r="F1431" s="294"/>
      <c r="G1431" s="294"/>
      <c r="H1431" s="294"/>
      <c r="I1431" s="294"/>
      <c r="J1431" s="294"/>
      <c r="K1431" s="308"/>
      <c r="L1431" s="308"/>
      <c r="M1431" s="308"/>
      <c r="N1431" s="308"/>
      <c r="O1431" s="308"/>
      <c r="P1431" s="308"/>
      <c r="Q1431" s="308"/>
      <c r="R1431" s="308"/>
      <c r="S1431" s="308"/>
      <c r="T1431" s="308"/>
      <c r="U1431" s="308"/>
      <c r="V1431" s="308"/>
      <c r="W1431" s="308"/>
      <c r="X1431" s="308"/>
      <c r="Y1431" s="308"/>
      <c r="Z1431" s="308"/>
      <c r="AA1431" s="308"/>
      <c r="AB1431" s="308"/>
      <c r="AC1431" s="308"/>
      <c r="AD1431" s="308"/>
      <c r="AG1431" s="103">
        <f t="shared" si="196"/>
        <v>0</v>
      </c>
      <c r="AH1431" s="105">
        <f t="shared" si="197"/>
        <v>0</v>
      </c>
      <c r="AI1431" s="106">
        <f t="shared" si="198"/>
        <v>0</v>
      </c>
      <c r="AJ1431" s="104">
        <f t="shared" si="199"/>
        <v>0</v>
      </c>
      <c r="AL1431" s="103">
        <f t="shared" si="200"/>
        <v>0</v>
      </c>
      <c r="AM1431" s="103">
        <f t="shared" si="201"/>
        <v>0</v>
      </c>
      <c r="AN1431" s="103">
        <f t="shared" si="202"/>
        <v>0</v>
      </c>
      <c r="AO1431" s="110">
        <f t="shared" si="203"/>
        <v>0</v>
      </c>
      <c r="AQ1431" s="110">
        <f t="shared" si="204"/>
        <v>16</v>
      </c>
      <c r="AR1431" s="87">
        <f t="shared" si="205"/>
        <v>0</v>
      </c>
      <c r="AS1431" s="87">
        <f t="shared" si="206"/>
        <v>0</v>
      </c>
    </row>
    <row r="1432" spans="3:45" ht="15.05" customHeight="1">
      <c r="C1432" s="166" t="s">
        <v>168</v>
      </c>
      <c r="D1432" s="294" t="str">
        <f t="shared" si="195"/>
        <v/>
      </c>
      <c r="E1432" s="294"/>
      <c r="F1432" s="294"/>
      <c r="G1432" s="294"/>
      <c r="H1432" s="294"/>
      <c r="I1432" s="294"/>
      <c r="J1432" s="294"/>
      <c r="K1432" s="308"/>
      <c r="L1432" s="308"/>
      <c r="M1432" s="308"/>
      <c r="N1432" s="308"/>
      <c r="O1432" s="308"/>
      <c r="P1432" s="308"/>
      <c r="Q1432" s="308"/>
      <c r="R1432" s="308"/>
      <c r="S1432" s="308"/>
      <c r="T1432" s="308"/>
      <c r="U1432" s="308"/>
      <c r="V1432" s="308"/>
      <c r="W1432" s="308"/>
      <c r="X1432" s="308"/>
      <c r="Y1432" s="308"/>
      <c r="Z1432" s="308"/>
      <c r="AA1432" s="308"/>
      <c r="AB1432" s="308"/>
      <c r="AC1432" s="308"/>
      <c r="AD1432" s="308"/>
      <c r="AG1432" s="103">
        <f t="shared" si="196"/>
        <v>0</v>
      </c>
      <c r="AH1432" s="105">
        <f t="shared" si="197"/>
        <v>0</v>
      </c>
      <c r="AI1432" s="106">
        <f t="shared" si="198"/>
        <v>0</v>
      </c>
      <c r="AJ1432" s="104">
        <f t="shared" si="199"/>
        <v>0</v>
      </c>
      <c r="AL1432" s="103">
        <f t="shared" si="200"/>
        <v>0</v>
      </c>
      <c r="AM1432" s="103">
        <f t="shared" si="201"/>
        <v>0</v>
      </c>
      <c r="AN1432" s="103">
        <f t="shared" si="202"/>
        <v>0</v>
      </c>
      <c r="AO1432" s="110">
        <f t="shared" si="203"/>
        <v>0</v>
      </c>
      <c r="AQ1432" s="110">
        <f t="shared" si="204"/>
        <v>16</v>
      </c>
      <c r="AR1432" s="87">
        <f t="shared" si="205"/>
        <v>0</v>
      </c>
      <c r="AS1432" s="87">
        <f t="shared" si="206"/>
        <v>0</v>
      </c>
    </row>
    <row r="1433" spans="3:45" ht="15.05" customHeight="1">
      <c r="C1433" s="166" t="s">
        <v>169</v>
      </c>
      <c r="D1433" s="294" t="str">
        <f t="shared" si="195"/>
        <v/>
      </c>
      <c r="E1433" s="294"/>
      <c r="F1433" s="294"/>
      <c r="G1433" s="294"/>
      <c r="H1433" s="294"/>
      <c r="I1433" s="294"/>
      <c r="J1433" s="294"/>
      <c r="K1433" s="308"/>
      <c r="L1433" s="308"/>
      <c r="M1433" s="308"/>
      <c r="N1433" s="308"/>
      <c r="O1433" s="308"/>
      <c r="P1433" s="308"/>
      <c r="Q1433" s="308"/>
      <c r="R1433" s="308"/>
      <c r="S1433" s="308"/>
      <c r="T1433" s="308"/>
      <c r="U1433" s="308"/>
      <c r="V1433" s="308"/>
      <c r="W1433" s="308"/>
      <c r="X1433" s="308"/>
      <c r="Y1433" s="308"/>
      <c r="Z1433" s="308"/>
      <c r="AA1433" s="308"/>
      <c r="AB1433" s="308"/>
      <c r="AC1433" s="308"/>
      <c r="AD1433" s="308"/>
      <c r="AG1433" s="103">
        <f t="shared" si="196"/>
        <v>0</v>
      </c>
      <c r="AH1433" s="105">
        <f t="shared" si="197"/>
        <v>0</v>
      </c>
      <c r="AI1433" s="106">
        <f t="shared" si="198"/>
        <v>0</v>
      </c>
      <c r="AJ1433" s="104">
        <f t="shared" si="199"/>
        <v>0</v>
      </c>
      <c r="AL1433" s="103">
        <f t="shared" si="200"/>
        <v>0</v>
      </c>
      <c r="AM1433" s="103">
        <f t="shared" si="201"/>
        <v>0</v>
      </c>
      <c r="AN1433" s="103">
        <f t="shared" si="202"/>
        <v>0</v>
      </c>
      <c r="AO1433" s="110">
        <f t="shared" si="203"/>
        <v>0</v>
      </c>
      <c r="AQ1433" s="110">
        <f t="shared" si="204"/>
        <v>16</v>
      </c>
      <c r="AR1433" s="87">
        <f t="shared" si="205"/>
        <v>0</v>
      </c>
      <c r="AS1433" s="87">
        <f t="shared" si="206"/>
        <v>0</v>
      </c>
    </row>
    <row r="1434" spans="3:45" ht="15.05" customHeight="1">
      <c r="C1434" s="166" t="s">
        <v>170</v>
      </c>
      <c r="D1434" s="294" t="str">
        <f t="shared" si="195"/>
        <v/>
      </c>
      <c r="E1434" s="294"/>
      <c r="F1434" s="294"/>
      <c r="G1434" s="294"/>
      <c r="H1434" s="294"/>
      <c r="I1434" s="294"/>
      <c r="J1434" s="294"/>
      <c r="K1434" s="308"/>
      <c r="L1434" s="308"/>
      <c r="M1434" s="308"/>
      <c r="N1434" s="308"/>
      <c r="O1434" s="308"/>
      <c r="P1434" s="308"/>
      <c r="Q1434" s="308"/>
      <c r="R1434" s="308"/>
      <c r="S1434" s="308"/>
      <c r="T1434" s="308"/>
      <c r="U1434" s="308"/>
      <c r="V1434" s="308"/>
      <c r="W1434" s="308"/>
      <c r="X1434" s="308"/>
      <c r="Y1434" s="308"/>
      <c r="Z1434" s="308"/>
      <c r="AA1434" s="308"/>
      <c r="AB1434" s="308"/>
      <c r="AC1434" s="308"/>
      <c r="AD1434" s="308"/>
      <c r="AG1434" s="103">
        <f t="shared" si="196"/>
        <v>0</v>
      </c>
      <c r="AH1434" s="105">
        <f t="shared" si="197"/>
        <v>0</v>
      </c>
      <c r="AI1434" s="106">
        <f t="shared" si="198"/>
        <v>0</v>
      </c>
      <c r="AJ1434" s="104">
        <f t="shared" si="199"/>
        <v>0</v>
      </c>
      <c r="AL1434" s="103">
        <f t="shared" si="200"/>
        <v>0</v>
      </c>
      <c r="AM1434" s="103">
        <f t="shared" si="201"/>
        <v>0</v>
      </c>
      <c r="AN1434" s="103">
        <f t="shared" si="202"/>
        <v>0</v>
      </c>
      <c r="AO1434" s="110">
        <f t="shared" si="203"/>
        <v>0</v>
      </c>
      <c r="AQ1434" s="110">
        <f t="shared" si="204"/>
        <v>16</v>
      </c>
      <c r="AR1434" s="87">
        <f t="shared" si="205"/>
        <v>0</v>
      </c>
      <c r="AS1434" s="87">
        <f t="shared" si="206"/>
        <v>0</v>
      </c>
    </row>
    <row r="1435" spans="3:45" ht="15.05" customHeight="1">
      <c r="C1435" s="166" t="s">
        <v>171</v>
      </c>
      <c r="D1435" s="294" t="str">
        <f t="shared" si="195"/>
        <v/>
      </c>
      <c r="E1435" s="294"/>
      <c r="F1435" s="294"/>
      <c r="G1435" s="294"/>
      <c r="H1435" s="294"/>
      <c r="I1435" s="294"/>
      <c r="J1435" s="294"/>
      <c r="K1435" s="308"/>
      <c r="L1435" s="308"/>
      <c r="M1435" s="308"/>
      <c r="N1435" s="308"/>
      <c r="O1435" s="308"/>
      <c r="P1435" s="308"/>
      <c r="Q1435" s="308"/>
      <c r="R1435" s="308"/>
      <c r="S1435" s="308"/>
      <c r="T1435" s="308"/>
      <c r="U1435" s="308"/>
      <c r="V1435" s="308"/>
      <c r="W1435" s="308"/>
      <c r="X1435" s="308"/>
      <c r="Y1435" s="308"/>
      <c r="Z1435" s="308"/>
      <c r="AA1435" s="308"/>
      <c r="AB1435" s="308"/>
      <c r="AC1435" s="308"/>
      <c r="AD1435" s="308"/>
      <c r="AG1435" s="103">
        <f t="shared" si="196"/>
        <v>0</v>
      </c>
      <c r="AH1435" s="105">
        <f t="shared" si="197"/>
        <v>0</v>
      </c>
      <c r="AI1435" s="106">
        <f t="shared" si="198"/>
        <v>0</v>
      </c>
      <c r="AJ1435" s="104">
        <f t="shared" si="199"/>
        <v>0</v>
      </c>
      <c r="AL1435" s="103">
        <f t="shared" si="200"/>
        <v>0</v>
      </c>
      <c r="AM1435" s="103">
        <f t="shared" si="201"/>
        <v>0</v>
      </c>
      <c r="AN1435" s="103">
        <f t="shared" si="202"/>
        <v>0</v>
      </c>
      <c r="AO1435" s="110">
        <f t="shared" si="203"/>
        <v>0</v>
      </c>
      <c r="AQ1435" s="110">
        <f t="shared" si="204"/>
        <v>16</v>
      </c>
      <c r="AR1435" s="87">
        <f t="shared" si="205"/>
        <v>0</v>
      </c>
      <c r="AS1435" s="87">
        <f t="shared" si="206"/>
        <v>0</v>
      </c>
    </row>
    <row r="1436" spans="3:45" ht="15.05" customHeight="1">
      <c r="C1436" s="166" t="s">
        <v>172</v>
      </c>
      <c r="D1436" s="294" t="str">
        <f t="shared" si="195"/>
        <v/>
      </c>
      <c r="E1436" s="294"/>
      <c r="F1436" s="294"/>
      <c r="G1436" s="294"/>
      <c r="H1436" s="294"/>
      <c r="I1436" s="294"/>
      <c r="J1436" s="294"/>
      <c r="K1436" s="308"/>
      <c r="L1436" s="308"/>
      <c r="M1436" s="308"/>
      <c r="N1436" s="308"/>
      <c r="O1436" s="308"/>
      <c r="P1436" s="308"/>
      <c r="Q1436" s="308"/>
      <c r="R1436" s="308"/>
      <c r="S1436" s="308"/>
      <c r="T1436" s="308"/>
      <c r="U1436" s="308"/>
      <c r="V1436" s="308"/>
      <c r="W1436" s="308"/>
      <c r="X1436" s="308"/>
      <c r="Y1436" s="308"/>
      <c r="Z1436" s="308"/>
      <c r="AA1436" s="308"/>
      <c r="AB1436" s="308"/>
      <c r="AC1436" s="308"/>
      <c r="AD1436" s="308"/>
      <c r="AG1436" s="103">
        <f t="shared" si="196"/>
        <v>0</v>
      </c>
      <c r="AH1436" s="105">
        <f t="shared" si="197"/>
        <v>0</v>
      </c>
      <c r="AI1436" s="106">
        <f t="shared" si="198"/>
        <v>0</v>
      </c>
      <c r="AJ1436" s="104">
        <f t="shared" si="199"/>
        <v>0</v>
      </c>
      <c r="AL1436" s="103">
        <f t="shared" si="200"/>
        <v>0</v>
      </c>
      <c r="AM1436" s="103">
        <f t="shared" si="201"/>
        <v>0</v>
      </c>
      <c r="AN1436" s="103">
        <f t="shared" si="202"/>
        <v>0</v>
      </c>
      <c r="AO1436" s="110">
        <f t="shared" si="203"/>
        <v>0</v>
      </c>
      <c r="AQ1436" s="110">
        <f t="shared" si="204"/>
        <v>16</v>
      </c>
      <c r="AR1436" s="87">
        <f t="shared" si="205"/>
        <v>0</v>
      </c>
      <c r="AS1436" s="87">
        <f t="shared" si="206"/>
        <v>0</v>
      </c>
    </row>
    <row r="1437" spans="3:45" ht="15.05" customHeight="1">
      <c r="C1437" s="166" t="s">
        <v>173</v>
      </c>
      <c r="D1437" s="294" t="str">
        <f t="shared" si="195"/>
        <v/>
      </c>
      <c r="E1437" s="294"/>
      <c r="F1437" s="294"/>
      <c r="G1437" s="294"/>
      <c r="H1437" s="294"/>
      <c r="I1437" s="294"/>
      <c r="J1437" s="294"/>
      <c r="K1437" s="308"/>
      <c r="L1437" s="308"/>
      <c r="M1437" s="308"/>
      <c r="N1437" s="308"/>
      <c r="O1437" s="308"/>
      <c r="P1437" s="308"/>
      <c r="Q1437" s="308"/>
      <c r="R1437" s="308"/>
      <c r="S1437" s="308"/>
      <c r="T1437" s="308"/>
      <c r="U1437" s="308"/>
      <c r="V1437" s="308"/>
      <c r="W1437" s="308"/>
      <c r="X1437" s="308"/>
      <c r="Y1437" s="308"/>
      <c r="Z1437" s="308"/>
      <c r="AA1437" s="308"/>
      <c r="AB1437" s="308"/>
      <c r="AC1437" s="308"/>
      <c r="AD1437" s="308"/>
      <c r="AG1437" s="103">
        <f t="shared" si="196"/>
        <v>0</v>
      </c>
      <c r="AH1437" s="105">
        <f t="shared" si="197"/>
        <v>0</v>
      </c>
      <c r="AI1437" s="106">
        <f t="shared" si="198"/>
        <v>0</v>
      </c>
      <c r="AJ1437" s="104">
        <f t="shared" si="199"/>
        <v>0</v>
      </c>
      <c r="AL1437" s="103">
        <f t="shared" si="200"/>
        <v>0</v>
      </c>
      <c r="AM1437" s="103">
        <f t="shared" si="201"/>
        <v>0</v>
      </c>
      <c r="AN1437" s="103">
        <f t="shared" si="202"/>
        <v>0</v>
      </c>
      <c r="AO1437" s="110">
        <f t="shared" si="203"/>
        <v>0</v>
      </c>
      <c r="AQ1437" s="110">
        <f t="shared" si="204"/>
        <v>16</v>
      </c>
      <c r="AR1437" s="87">
        <f t="shared" si="205"/>
        <v>0</v>
      </c>
      <c r="AS1437" s="87">
        <f t="shared" si="206"/>
        <v>0</v>
      </c>
    </row>
    <row r="1438" spans="3:45" ht="15.05" customHeight="1">
      <c r="C1438" s="166" t="s">
        <v>174</v>
      </c>
      <c r="D1438" s="294" t="str">
        <f t="shared" si="195"/>
        <v/>
      </c>
      <c r="E1438" s="294"/>
      <c r="F1438" s="294"/>
      <c r="G1438" s="294"/>
      <c r="H1438" s="294"/>
      <c r="I1438" s="294"/>
      <c r="J1438" s="294"/>
      <c r="K1438" s="308"/>
      <c r="L1438" s="308"/>
      <c r="M1438" s="308"/>
      <c r="N1438" s="308"/>
      <c r="O1438" s="308"/>
      <c r="P1438" s="308"/>
      <c r="Q1438" s="308"/>
      <c r="R1438" s="308"/>
      <c r="S1438" s="308"/>
      <c r="T1438" s="308"/>
      <c r="U1438" s="308"/>
      <c r="V1438" s="308"/>
      <c r="W1438" s="308"/>
      <c r="X1438" s="308"/>
      <c r="Y1438" s="308"/>
      <c r="Z1438" s="308"/>
      <c r="AA1438" s="308"/>
      <c r="AB1438" s="308"/>
      <c r="AC1438" s="308"/>
      <c r="AD1438" s="308"/>
      <c r="AG1438" s="103">
        <f t="shared" si="196"/>
        <v>0</v>
      </c>
      <c r="AH1438" s="105">
        <f t="shared" si="197"/>
        <v>0</v>
      </c>
      <c r="AI1438" s="106">
        <f t="shared" si="198"/>
        <v>0</v>
      </c>
      <c r="AJ1438" s="104">
        <f t="shared" si="199"/>
        <v>0</v>
      </c>
      <c r="AL1438" s="103">
        <f t="shared" si="200"/>
        <v>0</v>
      </c>
      <c r="AM1438" s="103">
        <f t="shared" si="201"/>
        <v>0</v>
      </c>
      <c r="AN1438" s="103">
        <f t="shared" si="202"/>
        <v>0</v>
      </c>
      <c r="AO1438" s="110">
        <f t="shared" si="203"/>
        <v>0</v>
      </c>
      <c r="AQ1438" s="110">
        <f t="shared" si="204"/>
        <v>16</v>
      </c>
      <c r="AR1438" s="87">
        <f t="shared" si="205"/>
        <v>0</v>
      </c>
      <c r="AS1438" s="87">
        <f t="shared" si="206"/>
        <v>0</v>
      </c>
    </row>
    <row r="1439" spans="3:45" ht="15.05" customHeight="1">
      <c r="C1439" s="166" t="s">
        <v>175</v>
      </c>
      <c r="D1439" s="294" t="str">
        <f t="shared" si="195"/>
        <v/>
      </c>
      <c r="E1439" s="294"/>
      <c r="F1439" s="294"/>
      <c r="G1439" s="294"/>
      <c r="H1439" s="294"/>
      <c r="I1439" s="294"/>
      <c r="J1439" s="294"/>
      <c r="K1439" s="308"/>
      <c r="L1439" s="308"/>
      <c r="M1439" s="308"/>
      <c r="N1439" s="308"/>
      <c r="O1439" s="308"/>
      <c r="P1439" s="308"/>
      <c r="Q1439" s="308"/>
      <c r="R1439" s="308"/>
      <c r="S1439" s="308"/>
      <c r="T1439" s="308"/>
      <c r="U1439" s="308"/>
      <c r="V1439" s="308"/>
      <c r="W1439" s="308"/>
      <c r="X1439" s="308"/>
      <c r="Y1439" s="308"/>
      <c r="Z1439" s="308"/>
      <c r="AA1439" s="308"/>
      <c r="AB1439" s="308"/>
      <c r="AC1439" s="308"/>
      <c r="AD1439" s="308"/>
      <c r="AG1439" s="103">
        <f t="shared" si="196"/>
        <v>0</v>
      </c>
      <c r="AH1439" s="105">
        <f t="shared" si="197"/>
        <v>0</v>
      </c>
      <c r="AI1439" s="106">
        <f t="shared" si="198"/>
        <v>0</v>
      </c>
      <c r="AJ1439" s="104">
        <f t="shared" si="199"/>
        <v>0</v>
      </c>
      <c r="AL1439" s="103">
        <f t="shared" si="200"/>
        <v>0</v>
      </c>
      <c r="AM1439" s="103">
        <f t="shared" si="201"/>
        <v>0</v>
      </c>
      <c r="AN1439" s="103">
        <f t="shared" si="202"/>
        <v>0</v>
      </c>
      <c r="AO1439" s="110">
        <f t="shared" si="203"/>
        <v>0</v>
      </c>
      <c r="AQ1439" s="110">
        <f t="shared" si="204"/>
        <v>16</v>
      </c>
      <c r="AR1439" s="87">
        <f t="shared" si="205"/>
        <v>0</v>
      </c>
      <c r="AS1439" s="87">
        <f t="shared" si="206"/>
        <v>0</v>
      </c>
    </row>
    <row r="1440" spans="3:45" ht="15.05" customHeight="1">
      <c r="C1440" s="166" t="s">
        <v>176</v>
      </c>
      <c r="D1440" s="294" t="str">
        <f t="shared" si="195"/>
        <v/>
      </c>
      <c r="E1440" s="294"/>
      <c r="F1440" s="294"/>
      <c r="G1440" s="294"/>
      <c r="H1440" s="294"/>
      <c r="I1440" s="294"/>
      <c r="J1440" s="294"/>
      <c r="K1440" s="308"/>
      <c r="L1440" s="308"/>
      <c r="M1440" s="308"/>
      <c r="N1440" s="308"/>
      <c r="O1440" s="308"/>
      <c r="P1440" s="308"/>
      <c r="Q1440" s="308"/>
      <c r="R1440" s="308"/>
      <c r="S1440" s="308"/>
      <c r="T1440" s="308"/>
      <c r="U1440" s="308"/>
      <c r="V1440" s="308"/>
      <c r="W1440" s="308"/>
      <c r="X1440" s="308"/>
      <c r="Y1440" s="308"/>
      <c r="Z1440" s="308"/>
      <c r="AA1440" s="308"/>
      <c r="AB1440" s="308"/>
      <c r="AC1440" s="308"/>
      <c r="AD1440" s="308"/>
      <c r="AG1440" s="103">
        <f t="shared" si="196"/>
        <v>0</v>
      </c>
      <c r="AH1440" s="105">
        <f t="shared" si="197"/>
        <v>0</v>
      </c>
      <c r="AI1440" s="106">
        <f t="shared" si="198"/>
        <v>0</v>
      </c>
      <c r="AJ1440" s="104">
        <f t="shared" si="199"/>
        <v>0</v>
      </c>
      <c r="AL1440" s="103">
        <f t="shared" si="200"/>
        <v>0</v>
      </c>
      <c r="AM1440" s="103">
        <f t="shared" si="201"/>
        <v>0</v>
      </c>
      <c r="AN1440" s="103">
        <f t="shared" si="202"/>
        <v>0</v>
      </c>
      <c r="AO1440" s="110">
        <f t="shared" si="203"/>
        <v>0</v>
      </c>
      <c r="AQ1440" s="110">
        <f t="shared" si="204"/>
        <v>16</v>
      </c>
      <c r="AR1440" s="87">
        <f t="shared" si="205"/>
        <v>0</v>
      </c>
      <c r="AS1440" s="87">
        <f t="shared" si="206"/>
        <v>0</v>
      </c>
    </row>
    <row r="1441" spans="1:45" ht="15.05" customHeight="1">
      <c r="C1441" s="166" t="s">
        <v>177</v>
      </c>
      <c r="D1441" s="294" t="str">
        <f t="shared" si="195"/>
        <v/>
      </c>
      <c r="E1441" s="294"/>
      <c r="F1441" s="294"/>
      <c r="G1441" s="294"/>
      <c r="H1441" s="294"/>
      <c r="I1441" s="294"/>
      <c r="J1441" s="294"/>
      <c r="K1441" s="308"/>
      <c r="L1441" s="308"/>
      <c r="M1441" s="308"/>
      <c r="N1441" s="308"/>
      <c r="O1441" s="308"/>
      <c r="P1441" s="308"/>
      <c r="Q1441" s="308"/>
      <c r="R1441" s="308"/>
      <c r="S1441" s="308"/>
      <c r="T1441" s="308"/>
      <c r="U1441" s="308"/>
      <c r="V1441" s="308"/>
      <c r="W1441" s="308"/>
      <c r="X1441" s="308"/>
      <c r="Y1441" s="308"/>
      <c r="Z1441" s="308"/>
      <c r="AA1441" s="308"/>
      <c r="AB1441" s="308"/>
      <c r="AC1441" s="308"/>
      <c r="AD1441" s="308"/>
      <c r="AG1441" s="103">
        <f t="shared" si="196"/>
        <v>0</v>
      </c>
      <c r="AH1441" s="105">
        <f t="shared" si="197"/>
        <v>0</v>
      </c>
      <c r="AI1441" s="106">
        <f t="shared" si="198"/>
        <v>0</v>
      </c>
      <c r="AJ1441" s="104">
        <f t="shared" si="199"/>
        <v>0</v>
      </c>
      <c r="AL1441" s="103">
        <f t="shared" si="200"/>
        <v>0</v>
      </c>
      <c r="AM1441" s="103">
        <f t="shared" si="201"/>
        <v>0</v>
      </c>
      <c r="AN1441" s="103">
        <f t="shared" si="202"/>
        <v>0</v>
      </c>
      <c r="AO1441" s="110">
        <f t="shared" si="203"/>
        <v>0</v>
      </c>
      <c r="AQ1441" s="110">
        <f t="shared" si="204"/>
        <v>16</v>
      </c>
      <c r="AR1441" s="87">
        <f t="shared" si="205"/>
        <v>0</v>
      </c>
      <c r="AS1441" s="87">
        <f t="shared" si="206"/>
        <v>0</v>
      </c>
    </row>
    <row r="1442" spans="1:45" ht="15.05" customHeight="1">
      <c r="C1442" s="166" t="s">
        <v>178</v>
      </c>
      <c r="D1442" s="294" t="str">
        <f t="shared" si="195"/>
        <v/>
      </c>
      <c r="E1442" s="294"/>
      <c r="F1442" s="294"/>
      <c r="G1442" s="294"/>
      <c r="H1442" s="294"/>
      <c r="I1442" s="294"/>
      <c r="J1442" s="294"/>
      <c r="K1442" s="308"/>
      <c r="L1442" s="308"/>
      <c r="M1442" s="308"/>
      <c r="N1442" s="308"/>
      <c r="O1442" s="308"/>
      <c r="P1442" s="308"/>
      <c r="Q1442" s="308"/>
      <c r="R1442" s="308"/>
      <c r="S1442" s="308"/>
      <c r="T1442" s="308"/>
      <c r="U1442" s="308"/>
      <c r="V1442" s="308"/>
      <c r="W1442" s="308"/>
      <c r="X1442" s="308"/>
      <c r="Y1442" s="308"/>
      <c r="Z1442" s="308"/>
      <c r="AA1442" s="308"/>
      <c r="AB1442" s="308"/>
      <c r="AC1442" s="308"/>
      <c r="AD1442" s="308"/>
      <c r="AG1442" s="103">
        <f t="shared" si="196"/>
        <v>0</v>
      </c>
      <c r="AH1442" s="105">
        <f t="shared" si="197"/>
        <v>0</v>
      </c>
      <c r="AI1442" s="106">
        <f t="shared" si="198"/>
        <v>0</v>
      </c>
      <c r="AJ1442" s="104">
        <f t="shared" si="199"/>
        <v>0</v>
      </c>
      <c r="AL1442" s="103">
        <f t="shared" si="200"/>
        <v>0</v>
      </c>
      <c r="AM1442" s="103">
        <f t="shared" si="201"/>
        <v>0</v>
      </c>
      <c r="AN1442" s="103">
        <f t="shared" si="202"/>
        <v>0</v>
      </c>
      <c r="AO1442" s="110">
        <f t="shared" si="203"/>
        <v>0</v>
      </c>
      <c r="AQ1442" s="110">
        <f t="shared" si="204"/>
        <v>16</v>
      </c>
      <c r="AR1442" s="87">
        <f t="shared" si="205"/>
        <v>0</v>
      </c>
      <c r="AS1442" s="87">
        <f t="shared" si="206"/>
        <v>0</v>
      </c>
    </row>
    <row r="1443" spans="1:45" ht="15.05" customHeight="1">
      <c r="C1443" s="166" t="s">
        <v>179</v>
      </c>
      <c r="D1443" s="294" t="str">
        <f t="shared" si="195"/>
        <v/>
      </c>
      <c r="E1443" s="294"/>
      <c r="F1443" s="294"/>
      <c r="G1443" s="294"/>
      <c r="H1443" s="294"/>
      <c r="I1443" s="294"/>
      <c r="J1443" s="294"/>
      <c r="K1443" s="308"/>
      <c r="L1443" s="308"/>
      <c r="M1443" s="308"/>
      <c r="N1443" s="308"/>
      <c r="O1443" s="308"/>
      <c r="P1443" s="308"/>
      <c r="Q1443" s="308"/>
      <c r="R1443" s="308"/>
      <c r="S1443" s="308"/>
      <c r="T1443" s="308"/>
      <c r="U1443" s="308"/>
      <c r="V1443" s="308"/>
      <c r="W1443" s="308"/>
      <c r="X1443" s="308"/>
      <c r="Y1443" s="308"/>
      <c r="Z1443" s="308"/>
      <c r="AA1443" s="308"/>
      <c r="AB1443" s="308"/>
      <c r="AC1443" s="308"/>
      <c r="AD1443" s="308"/>
      <c r="AG1443" s="103">
        <f t="shared" si="196"/>
        <v>0</v>
      </c>
      <c r="AH1443" s="105">
        <f t="shared" si="197"/>
        <v>0</v>
      </c>
      <c r="AI1443" s="106">
        <f t="shared" si="198"/>
        <v>0</v>
      </c>
      <c r="AJ1443" s="104">
        <f t="shared" si="199"/>
        <v>0</v>
      </c>
      <c r="AL1443" s="103">
        <f t="shared" si="200"/>
        <v>0</v>
      </c>
      <c r="AM1443" s="103">
        <f t="shared" si="201"/>
        <v>0</v>
      </c>
      <c r="AN1443" s="103">
        <f t="shared" si="202"/>
        <v>0</v>
      </c>
      <c r="AO1443" s="110">
        <f t="shared" si="203"/>
        <v>0</v>
      </c>
      <c r="AQ1443" s="110">
        <f t="shared" si="204"/>
        <v>16</v>
      </c>
      <c r="AR1443" s="87">
        <f t="shared" si="205"/>
        <v>0</v>
      </c>
      <c r="AS1443" s="87">
        <f t="shared" si="206"/>
        <v>0</v>
      </c>
    </row>
    <row r="1444" spans="1:45" ht="15.05" customHeight="1">
      <c r="M1444" s="167"/>
      <c r="N1444" s="168" t="s">
        <v>186</v>
      </c>
      <c r="O1444" s="309">
        <f>IF(AND(SUM(O1324:P1443)=0,COUNTIF(O1324:P1443,"NS")&gt;0),"NS",
IF(AND(SUM(O1324:P1443)=0,COUNTIF(O1324:P1443,0)&gt;0),0,
IF(AND(SUM(O1324:P1443)=0,COUNTIF(O1324:P1443,"NA")&gt;0),"NA",
SUM(O1324:P1443))))</f>
        <v>0</v>
      </c>
      <c r="P1444" s="309"/>
      <c r="Q1444" s="309">
        <f>IF(AND(SUM(Q1324:R1443)=0,COUNTIF(Q1324:R1443,"NS")&gt;0),"NS",
IF(AND(SUM(Q1324:R1443)=0,COUNTIF(Q1324:R1443,0)&gt;0),0,
IF(AND(SUM(Q1324:R1443)=0,COUNTIF(Q1324:R1443,"NA")&gt;0),"NA",
SUM(Q1324:R1443))))</f>
        <v>0</v>
      </c>
      <c r="R1444" s="309"/>
      <c r="S1444" s="309">
        <f>IF(AND(SUM(S1324:V1443)=0,COUNTIF(S1324:V1443,"NS")&gt;0),"NS",
IF(AND(SUM(S1324:V1443)=0,COUNTIF(S1324:V1443,0)&gt;0),0,
IF(AND(SUM(S1324:V1443)=0,COUNTIF(S1324:V1443,"NA")&gt;0),"NA",
SUM(S1324:V1443))))</f>
        <v>0</v>
      </c>
      <c r="T1444" s="309"/>
      <c r="U1444" s="309"/>
      <c r="V1444" s="309"/>
      <c r="W1444" s="309">
        <f t="shared" ref="W1444" si="207">IF(AND(SUM(W1324:Z1443)=0,COUNTIF(W1324:Z1443,"NS")&gt;0),"NS",
IF(AND(SUM(W1324:Z1443)=0,COUNTIF(W1324:Z1443,0)&gt;0),0,
IF(AND(SUM(W1324:Z1443)=0,COUNTIF(W1324:Z1443,"NA")&gt;0),"NA",
SUM(W1324:Z1443))))</f>
        <v>0</v>
      </c>
      <c r="X1444" s="309"/>
      <c r="Y1444" s="309"/>
      <c r="Z1444" s="309"/>
      <c r="AA1444" s="309">
        <f t="shared" ref="AA1444" si="208">IF(AND(SUM(AA1324:AD1443)=0,COUNTIF(AA1324:AD1443,"NS")&gt;0),"NS",
IF(AND(SUM(AA1324:AD1443)=0,COUNTIF(AA1324:AD1443,0)&gt;0),0,
IF(AND(SUM(AA1324:AD1443)=0,COUNTIF(AA1324:AD1443,"NA")&gt;0),"NA",
SUM(AA1324:AD1443))))</f>
        <v>0</v>
      </c>
      <c r="AB1444" s="309"/>
      <c r="AC1444" s="309"/>
      <c r="AD1444" s="309"/>
      <c r="AJ1444" s="87">
        <f>SUM(AJ1324:AJ1443)</f>
        <v>0</v>
      </c>
      <c r="AL1444" s="87"/>
      <c r="AM1444" s="87"/>
      <c r="AN1444" s="87">
        <f>SUM(AN1324:AN1443)</f>
        <v>0</v>
      </c>
      <c r="AO1444" s="87">
        <f>SUM(AO1324:AO1443)</f>
        <v>0</v>
      </c>
      <c r="AR1444" s="87">
        <f>SUM(AR1324:AR1443)</f>
        <v>0</v>
      </c>
      <c r="AS1444" s="87">
        <f>SUM(AS1324:AS1443)</f>
        <v>0</v>
      </c>
    </row>
    <row r="1445" spans="1:45" ht="15.05" customHeight="1"/>
    <row r="1446" spans="1:45" ht="24.05" customHeight="1">
      <c r="A1446" s="123"/>
      <c r="B1446" s="124"/>
      <c r="C1446" s="348" t="s">
        <v>284</v>
      </c>
      <c r="D1446" s="348"/>
      <c r="E1446" s="348"/>
      <c r="F1446" s="348"/>
      <c r="G1446" s="348"/>
      <c r="H1446" s="348"/>
      <c r="I1446" s="348"/>
      <c r="J1446" s="348"/>
      <c r="K1446" s="348"/>
      <c r="L1446" s="348"/>
      <c r="M1446" s="348"/>
      <c r="N1446" s="348"/>
      <c r="O1446" s="348"/>
      <c r="P1446" s="348"/>
      <c r="Q1446" s="348"/>
      <c r="R1446" s="348"/>
      <c r="S1446" s="348"/>
      <c r="T1446" s="348"/>
      <c r="U1446" s="348"/>
      <c r="V1446" s="348"/>
      <c r="W1446" s="348"/>
      <c r="X1446" s="348"/>
      <c r="Y1446" s="348"/>
      <c r="Z1446" s="348"/>
      <c r="AA1446" s="348"/>
      <c r="AB1446" s="348"/>
      <c r="AC1446" s="348"/>
      <c r="AD1446" s="348"/>
      <c r="AE1446" s="124"/>
      <c r="AF1446" s="125"/>
    </row>
    <row r="1447" spans="1:45" ht="60.05" customHeight="1">
      <c r="A1447" s="123"/>
      <c r="B1447" s="124"/>
      <c r="C1447" s="357"/>
      <c r="D1447" s="358"/>
      <c r="E1447" s="358"/>
      <c r="F1447" s="358"/>
      <c r="G1447" s="358"/>
      <c r="H1447" s="358"/>
      <c r="I1447" s="358"/>
      <c r="J1447" s="358"/>
      <c r="K1447" s="358"/>
      <c r="L1447" s="358"/>
      <c r="M1447" s="358"/>
      <c r="N1447" s="358"/>
      <c r="O1447" s="358"/>
      <c r="P1447" s="358"/>
      <c r="Q1447" s="358"/>
      <c r="R1447" s="358"/>
      <c r="S1447" s="358"/>
      <c r="T1447" s="358"/>
      <c r="U1447" s="358"/>
      <c r="V1447" s="358"/>
      <c r="W1447" s="358"/>
      <c r="X1447" s="358"/>
      <c r="Y1447" s="358"/>
      <c r="Z1447" s="358"/>
      <c r="AA1447" s="358"/>
      <c r="AB1447" s="358"/>
      <c r="AC1447" s="358"/>
      <c r="AD1447" s="359"/>
      <c r="AE1447" s="124"/>
      <c r="AF1447" s="125"/>
    </row>
    <row r="1448" spans="1:45" ht="15.05" customHeight="1">
      <c r="B1448" s="424" t="str">
        <f>IF(AJ1444=0, "", "Error: verificar sumas por fila.")</f>
        <v/>
      </c>
      <c r="C1448" s="424"/>
      <c r="D1448" s="424"/>
      <c r="E1448" s="424"/>
      <c r="F1448" s="424"/>
      <c r="G1448" s="424"/>
      <c r="H1448" s="424"/>
      <c r="I1448" s="424"/>
      <c r="J1448" s="424"/>
      <c r="K1448" s="424"/>
      <c r="L1448" s="424"/>
      <c r="M1448" s="424"/>
      <c r="N1448" s="424"/>
      <c r="O1448" s="424"/>
      <c r="P1448" s="424"/>
      <c r="Q1448" s="424"/>
      <c r="R1448" s="424"/>
      <c r="S1448" s="424"/>
      <c r="T1448" s="424"/>
      <c r="U1448" s="424"/>
      <c r="V1448" s="424"/>
      <c r="W1448" s="424"/>
      <c r="X1448" s="424"/>
      <c r="Y1448" s="424"/>
      <c r="Z1448" s="424"/>
      <c r="AA1448" s="424"/>
      <c r="AB1448" s="424"/>
      <c r="AC1448" s="424"/>
      <c r="AD1448" s="424"/>
    </row>
    <row r="1449" spans="1:45" ht="15.05" customHeight="1">
      <c r="B1449" s="424" t="str">
        <f>IF(AR1444=0, "", "Error: debe verificar la consistencia de las respuestas con código 2 o 9.")</f>
        <v/>
      </c>
      <c r="C1449" s="424"/>
      <c r="D1449" s="424"/>
      <c r="E1449" s="424"/>
      <c r="F1449" s="424"/>
      <c r="G1449" s="424"/>
      <c r="H1449" s="424"/>
      <c r="I1449" s="424"/>
      <c r="J1449" s="424"/>
      <c r="K1449" s="424"/>
      <c r="L1449" s="424"/>
      <c r="M1449" s="424"/>
      <c r="N1449" s="424"/>
      <c r="O1449" s="424"/>
      <c r="P1449" s="424"/>
      <c r="Q1449" s="424"/>
      <c r="R1449" s="424"/>
      <c r="S1449" s="424"/>
      <c r="T1449" s="424"/>
      <c r="U1449" s="424"/>
      <c r="V1449" s="424"/>
      <c r="W1449" s="424"/>
      <c r="X1449" s="424"/>
      <c r="Y1449" s="424"/>
      <c r="Z1449" s="424"/>
      <c r="AA1449" s="424"/>
      <c r="AB1449" s="424"/>
      <c r="AC1449" s="424"/>
      <c r="AD1449" s="424"/>
    </row>
    <row r="1450" spans="1:45" ht="15.05" customHeight="1">
      <c r="B1450" s="432" t="str">
        <f>IF(AN1444=0,"","Error: las acciones formativas impartidas y concluidas deben ser menor o igual a las acciones formativas impartidas.")</f>
        <v/>
      </c>
      <c r="C1450" s="432"/>
      <c r="D1450" s="432"/>
      <c r="E1450" s="432"/>
      <c r="F1450" s="432"/>
      <c r="G1450" s="432"/>
      <c r="H1450" s="432"/>
      <c r="I1450" s="432"/>
      <c r="J1450" s="432"/>
      <c r="K1450" s="432"/>
      <c r="L1450" s="432"/>
      <c r="M1450" s="432"/>
      <c r="N1450" s="432"/>
      <c r="O1450" s="432"/>
      <c r="P1450" s="432"/>
      <c r="Q1450" s="432"/>
      <c r="R1450" s="432"/>
      <c r="S1450" s="432"/>
      <c r="T1450" s="432"/>
      <c r="U1450" s="432"/>
      <c r="V1450" s="432"/>
      <c r="W1450" s="432"/>
      <c r="X1450" s="432"/>
      <c r="Y1450" s="432"/>
      <c r="Z1450" s="432"/>
      <c r="AA1450" s="432"/>
      <c r="AB1450" s="432"/>
      <c r="AC1450" s="432"/>
      <c r="AD1450" s="432"/>
    </row>
    <row r="1451" spans="1:45" ht="15.05" customHeight="1">
      <c r="B1451" s="432" t="str">
        <f>IF(AO1444=0,"","Error: debe verificar la consistencia de las respuestas de las Acciones formativas impartidas y concluidas.")</f>
        <v/>
      </c>
      <c r="C1451" s="432"/>
      <c r="D1451" s="432"/>
      <c r="E1451" s="432"/>
      <c r="F1451" s="432"/>
      <c r="G1451" s="432"/>
      <c r="H1451" s="432"/>
      <c r="I1451" s="432"/>
      <c r="J1451" s="432"/>
      <c r="K1451" s="432"/>
      <c r="L1451" s="432"/>
      <c r="M1451" s="432"/>
      <c r="N1451" s="432"/>
      <c r="O1451" s="432"/>
      <c r="P1451" s="432"/>
      <c r="Q1451" s="432"/>
      <c r="R1451" s="432"/>
      <c r="S1451" s="432"/>
      <c r="T1451" s="432"/>
      <c r="U1451" s="432"/>
      <c r="V1451" s="432"/>
      <c r="W1451" s="432"/>
      <c r="X1451" s="432"/>
      <c r="Y1451" s="432"/>
      <c r="Z1451" s="432"/>
      <c r="AA1451" s="432"/>
      <c r="AB1451" s="432"/>
      <c r="AC1451" s="432"/>
      <c r="AD1451" s="432"/>
    </row>
    <row r="1452" spans="1:45" ht="15.05" customHeight="1">
      <c r="B1452" s="423" t="str">
        <f>IF(AS1444=0, "", "Error: debe completar toda la información requerida.")</f>
        <v/>
      </c>
      <c r="C1452" s="423"/>
      <c r="D1452" s="423"/>
      <c r="E1452" s="423"/>
      <c r="F1452" s="423"/>
      <c r="G1452" s="423"/>
      <c r="H1452" s="423"/>
      <c r="I1452" s="423"/>
      <c r="J1452" s="423"/>
      <c r="K1452" s="423"/>
      <c r="L1452" s="423"/>
      <c r="M1452" s="423"/>
      <c r="N1452" s="423"/>
      <c r="O1452" s="423"/>
      <c r="P1452" s="423"/>
      <c r="Q1452" s="423"/>
      <c r="R1452" s="423"/>
      <c r="S1452" s="423"/>
      <c r="T1452" s="423"/>
      <c r="U1452" s="423"/>
      <c r="V1452" s="423"/>
      <c r="W1452" s="423"/>
      <c r="X1452" s="423"/>
      <c r="Y1452" s="423"/>
      <c r="Z1452" s="423"/>
      <c r="AA1452" s="423"/>
      <c r="AB1452" s="423"/>
      <c r="AC1452" s="423"/>
      <c r="AD1452" s="423"/>
    </row>
    <row r="1453" spans="1:45" ht="15.05" customHeight="1" thickBot="1"/>
    <row r="1454" spans="1:45" ht="15.05" customHeight="1" thickBot="1">
      <c r="B1454" s="339" t="s">
        <v>318</v>
      </c>
      <c r="C1454" s="340"/>
      <c r="D1454" s="340"/>
      <c r="E1454" s="340"/>
      <c r="F1454" s="340"/>
      <c r="G1454" s="340"/>
      <c r="H1454" s="340"/>
      <c r="I1454" s="340"/>
      <c r="J1454" s="340"/>
      <c r="K1454" s="340"/>
      <c r="L1454" s="340"/>
      <c r="M1454" s="340"/>
      <c r="N1454" s="340"/>
      <c r="O1454" s="340"/>
      <c r="P1454" s="340"/>
      <c r="Q1454" s="340"/>
      <c r="R1454" s="340"/>
      <c r="S1454" s="340"/>
      <c r="T1454" s="340"/>
      <c r="U1454" s="340"/>
      <c r="V1454" s="340"/>
      <c r="W1454" s="340"/>
      <c r="X1454" s="340"/>
      <c r="Y1454" s="340"/>
      <c r="Z1454" s="340"/>
      <c r="AA1454" s="340"/>
      <c r="AB1454" s="340"/>
      <c r="AC1454" s="340"/>
      <c r="AD1454" s="341"/>
    </row>
    <row r="1455" spans="1:45" ht="15.05" customHeight="1"/>
    <row r="1456" spans="1:45" ht="36" customHeight="1">
      <c r="A1456" s="130" t="s">
        <v>353</v>
      </c>
      <c r="B1456" s="360" t="s">
        <v>338</v>
      </c>
      <c r="C1456" s="360"/>
      <c r="D1456" s="360"/>
      <c r="E1456" s="360"/>
      <c r="F1456" s="360"/>
      <c r="G1456" s="360"/>
      <c r="H1456" s="360"/>
      <c r="I1456" s="360"/>
      <c r="J1456" s="360"/>
      <c r="K1456" s="360"/>
      <c r="L1456" s="360"/>
      <c r="M1456" s="360"/>
      <c r="N1456" s="360"/>
      <c r="O1456" s="360"/>
      <c r="P1456" s="360"/>
      <c r="Q1456" s="360"/>
      <c r="R1456" s="360"/>
      <c r="S1456" s="360"/>
      <c r="T1456" s="360"/>
      <c r="U1456" s="360"/>
      <c r="V1456" s="360"/>
      <c r="W1456" s="360"/>
      <c r="X1456" s="360"/>
      <c r="Y1456" s="360"/>
      <c r="Z1456" s="360"/>
      <c r="AA1456" s="360"/>
      <c r="AB1456" s="360"/>
      <c r="AC1456" s="360"/>
      <c r="AD1456" s="360"/>
    </row>
    <row r="1457" spans="1:36" ht="24.05" customHeight="1">
      <c r="A1457" s="12"/>
      <c r="B1457" s="12"/>
      <c r="C1457" s="332" t="s">
        <v>280</v>
      </c>
      <c r="D1457" s="332"/>
      <c r="E1457" s="332"/>
      <c r="F1457" s="332"/>
      <c r="G1457" s="332"/>
      <c r="H1457" s="332"/>
      <c r="I1457" s="332"/>
      <c r="J1457" s="332"/>
      <c r="K1457" s="332"/>
      <c r="L1457" s="332"/>
      <c r="M1457" s="332"/>
      <c r="N1457" s="332"/>
      <c r="O1457" s="332"/>
      <c r="P1457" s="332"/>
      <c r="Q1457" s="332"/>
      <c r="R1457" s="332"/>
      <c r="S1457" s="332"/>
      <c r="T1457" s="332"/>
      <c r="U1457" s="332"/>
      <c r="V1457" s="332"/>
      <c r="W1457" s="332"/>
      <c r="X1457" s="332"/>
      <c r="Y1457" s="332"/>
      <c r="Z1457" s="332"/>
      <c r="AA1457" s="332"/>
      <c r="AB1457" s="332"/>
      <c r="AC1457" s="332"/>
      <c r="AD1457" s="332"/>
    </row>
    <row r="1458" spans="1:36" ht="24.05" customHeight="1">
      <c r="A1458" s="12"/>
      <c r="B1458" s="12"/>
      <c r="C1458" s="310" t="s">
        <v>499</v>
      </c>
      <c r="D1458" s="310"/>
      <c r="E1458" s="310"/>
      <c r="F1458" s="310"/>
      <c r="G1458" s="310"/>
      <c r="H1458" s="310"/>
      <c r="I1458" s="310"/>
      <c r="J1458" s="310"/>
      <c r="K1458" s="310"/>
      <c r="L1458" s="310"/>
      <c r="M1458" s="310"/>
      <c r="N1458" s="310"/>
      <c r="O1458" s="310"/>
      <c r="P1458" s="310"/>
      <c r="Q1458" s="310"/>
      <c r="R1458" s="310"/>
      <c r="S1458" s="310"/>
      <c r="T1458" s="310"/>
      <c r="U1458" s="310"/>
      <c r="V1458" s="310"/>
      <c r="W1458" s="310"/>
      <c r="X1458" s="310"/>
      <c r="Y1458" s="310"/>
      <c r="Z1458" s="310"/>
      <c r="AA1458" s="310"/>
      <c r="AB1458" s="310"/>
      <c r="AC1458" s="310"/>
      <c r="AD1458" s="310"/>
    </row>
    <row r="1459" spans="1:36" ht="15.05" customHeight="1">
      <c r="A1459" s="131"/>
      <c r="B1459" s="132"/>
      <c r="C1459" s="361" t="s">
        <v>334</v>
      </c>
      <c r="D1459" s="362"/>
      <c r="E1459" s="362"/>
      <c r="F1459" s="362"/>
      <c r="G1459" s="362"/>
      <c r="H1459" s="362"/>
      <c r="I1459" s="362"/>
      <c r="J1459" s="362"/>
      <c r="K1459" s="362"/>
      <c r="L1459" s="362"/>
      <c r="M1459" s="362"/>
      <c r="N1459" s="362"/>
      <c r="O1459" s="362"/>
      <c r="P1459" s="362"/>
      <c r="Q1459" s="362"/>
      <c r="R1459" s="362"/>
      <c r="S1459" s="362"/>
      <c r="T1459" s="362"/>
      <c r="U1459" s="362"/>
      <c r="V1459" s="362"/>
      <c r="W1459" s="362"/>
      <c r="X1459" s="362"/>
      <c r="Y1459" s="362"/>
      <c r="Z1459" s="362"/>
      <c r="AA1459" s="362"/>
      <c r="AB1459" s="362"/>
      <c r="AC1459" s="362"/>
      <c r="AD1459" s="362"/>
    </row>
    <row r="1460" spans="1:36" ht="15.05" customHeight="1">
      <c r="A1460" s="131"/>
      <c r="B1460" s="132"/>
      <c r="C1460" s="296" t="s">
        <v>335</v>
      </c>
      <c r="D1460" s="306"/>
      <c r="E1460" s="306"/>
      <c r="F1460" s="306"/>
      <c r="G1460" s="306"/>
      <c r="H1460" s="306"/>
      <c r="I1460" s="306"/>
      <c r="J1460" s="306"/>
      <c r="K1460" s="306"/>
      <c r="L1460" s="306"/>
      <c r="M1460" s="306"/>
      <c r="N1460" s="306"/>
      <c r="O1460" s="306"/>
      <c r="P1460" s="306"/>
      <c r="Q1460" s="306"/>
      <c r="R1460" s="306"/>
      <c r="S1460" s="306"/>
      <c r="T1460" s="306"/>
      <c r="U1460" s="306"/>
      <c r="V1460" s="306"/>
      <c r="W1460" s="306"/>
      <c r="X1460" s="306"/>
      <c r="Y1460" s="306"/>
      <c r="Z1460" s="306"/>
      <c r="AA1460" s="306"/>
      <c r="AB1460" s="306"/>
      <c r="AC1460" s="306"/>
      <c r="AD1460" s="306"/>
    </row>
    <row r="1461" spans="1:36" ht="15.05" customHeight="1">
      <c r="AG1461" s="94" t="s">
        <v>574</v>
      </c>
      <c r="AH1461" s="87"/>
      <c r="AI1461" s="87"/>
    </row>
    <row r="1462" spans="1:36" ht="15.05" customHeight="1">
      <c r="C1462" s="234" t="s">
        <v>58</v>
      </c>
      <c r="D1462" s="234"/>
      <c r="E1462" s="234"/>
      <c r="F1462" s="234"/>
      <c r="G1462" s="234"/>
      <c r="H1462" s="234"/>
      <c r="I1462" s="234"/>
      <c r="J1462" s="234"/>
      <c r="K1462" s="382" t="s">
        <v>340</v>
      </c>
      <c r="L1462" s="383"/>
      <c r="M1462" s="231" t="s">
        <v>319</v>
      </c>
      <c r="N1462" s="232"/>
      <c r="O1462" s="232"/>
      <c r="P1462" s="232"/>
      <c r="Q1462" s="232"/>
      <c r="R1462" s="232"/>
      <c r="S1462" s="232"/>
      <c r="T1462" s="232"/>
      <c r="U1462" s="232"/>
      <c r="V1462" s="232"/>
      <c r="W1462" s="232"/>
      <c r="X1462" s="232"/>
      <c r="Y1462" s="232"/>
      <c r="Z1462" s="232"/>
      <c r="AA1462" s="232"/>
      <c r="AB1462" s="232"/>
      <c r="AC1462" s="232"/>
      <c r="AD1462" s="233"/>
      <c r="AG1462" s="87">
        <v>18</v>
      </c>
      <c r="AH1462" s="87"/>
      <c r="AI1462" s="87"/>
    </row>
    <row r="1463" spans="1:36" s="136" customFormat="1" ht="168.05" customHeight="1">
      <c r="A1463" s="169"/>
      <c r="B1463" s="169"/>
      <c r="C1463" s="234"/>
      <c r="D1463" s="234"/>
      <c r="E1463" s="234"/>
      <c r="F1463" s="234"/>
      <c r="G1463" s="234"/>
      <c r="H1463" s="234"/>
      <c r="I1463" s="234"/>
      <c r="J1463" s="234"/>
      <c r="K1463" s="384"/>
      <c r="L1463" s="385"/>
      <c r="M1463" s="380" t="s">
        <v>320</v>
      </c>
      <c r="N1463" s="380"/>
      <c r="O1463" s="380" t="s">
        <v>321</v>
      </c>
      <c r="P1463" s="380"/>
      <c r="Q1463" s="380" t="s">
        <v>322</v>
      </c>
      <c r="R1463" s="380"/>
      <c r="S1463" s="380" t="s">
        <v>323</v>
      </c>
      <c r="T1463" s="380"/>
      <c r="U1463" s="380" t="s">
        <v>324</v>
      </c>
      <c r="V1463" s="380"/>
      <c r="W1463" s="380" t="s">
        <v>325</v>
      </c>
      <c r="X1463" s="380"/>
      <c r="Y1463" s="380" t="s">
        <v>326</v>
      </c>
      <c r="Z1463" s="380"/>
      <c r="AA1463" s="380" t="s">
        <v>339</v>
      </c>
      <c r="AB1463" s="380"/>
      <c r="AC1463" s="380" t="s">
        <v>290</v>
      </c>
      <c r="AD1463" s="380"/>
      <c r="AE1463" s="169"/>
      <c r="AF1463" s="170"/>
      <c r="AG1463" s="93" t="s">
        <v>573</v>
      </c>
      <c r="AH1463" s="98" t="s">
        <v>578</v>
      </c>
      <c r="AI1463" s="136" t="s">
        <v>599</v>
      </c>
      <c r="AJ1463" s="87" t="s">
        <v>575</v>
      </c>
    </row>
    <row r="1464" spans="1:36">
      <c r="A1464" s="12"/>
      <c r="B1464" s="12"/>
      <c r="C1464" s="171" t="s">
        <v>60</v>
      </c>
      <c r="D1464" s="377" t="str">
        <f>IF(D33="", "", D33)</f>
        <v/>
      </c>
      <c r="E1464" s="377"/>
      <c r="F1464" s="377"/>
      <c r="G1464" s="377"/>
      <c r="H1464" s="377"/>
      <c r="I1464" s="377"/>
      <c r="J1464" s="377"/>
      <c r="K1464" s="369"/>
      <c r="L1464" s="370"/>
      <c r="M1464" s="378"/>
      <c r="N1464" s="379"/>
      <c r="O1464" s="378"/>
      <c r="P1464" s="379"/>
      <c r="Q1464" s="378"/>
      <c r="R1464" s="379"/>
      <c r="S1464" s="378"/>
      <c r="T1464" s="379"/>
      <c r="U1464" s="378"/>
      <c r="V1464" s="379"/>
      <c r="W1464" s="378"/>
      <c r="X1464" s="379"/>
      <c r="Y1464" s="378"/>
      <c r="Z1464" s="379"/>
      <c r="AA1464" s="378"/>
      <c r="AB1464" s="379"/>
      <c r="AC1464" s="378"/>
      <c r="AD1464" s="379"/>
      <c r="AG1464" s="87">
        <f>COUNTBLANK(M1464:AD1464)</f>
        <v>18</v>
      </c>
      <c r="AH1464" s="87">
        <f>IF(
OR(
AND(OR(K1464=2, K1464=9), AG1464&lt;$AG$1462)
), 1, 0
)</f>
        <v>0</v>
      </c>
      <c r="AI1464" s="110">
        <f>IF(AND(AC1464="X", AG1464&lt;17), 1, 0)</f>
        <v>0</v>
      </c>
      <c r="AJ1464" s="87">
        <f>IF(
OR(
AND(D1464="", OR(K1464&lt;&gt;"", AG1464&lt;$AG$1462)),
AND(D1464&lt;&gt;"", OR(K1464="", AND(K1464=1, AG1464=$AG$1462))),
), 1, 0
)</f>
        <v>0</v>
      </c>
    </row>
    <row r="1465" spans="1:36">
      <c r="A1465" s="12"/>
      <c r="B1465" s="12"/>
      <c r="C1465" s="121" t="s">
        <v>61</v>
      </c>
      <c r="D1465" s="377" t="str">
        <f t="shared" ref="D1465:D1528" si="209">IF(D34="", "", D34)</f>
        <v/>
      </c>
      <c r="E1465" s="377"/>
      <c r="F1465" s="377"/>
      <c r="G1465" s="377"/>
      <c r="H1465" s="377"/>
      <c r="I1465" s="377"/>
      <c r="J1465" s="377"/>
      <c r="K1465" s="369"/>
      <c r="L1465" s="370"/>
      <c r="M1465" s="378"/>
      <c r="N1465" s="379"/>
      <c r="O1465" s="378"/>
      <c r="P1465" s="379"/>
      <c r="Q1465" s="378"/>
      <c r="R1465" s="379"/>
      <c r="S1465" s="378"/>
      <c r="T1465" s="379"/>
      <c r="U1465" s="378"/>
      <c r="V1465" s="379"/>
      <c r="W1465" s="378"/>
      <c r="X1465" s="379"/>
      <c r="Y1465" s="378"/>
      <c r="Z1465" s="379"/>
      <c r="AA1465" s="378"/>
      <c r="AB1465" s="379"/>
      <c r="AC1465" s="378"/>
      <c r="AD1465" s="379"/>
      <c r="AG1465" s="87">
        <f t="shared" ref="AG1465:AG1528" si="210">COUNTBLANK(M1465:AD1465)</f>
        <v>18</v>
      </c>
      <c r="AH1465" s="87">
        <f t="shared" ref="AH1465:AH1528" si="211">IF(
OR(
AND(OR(K1465=2, K1465=9), AG1465&lt;$AG$1462)
), 1, 0
)</f>
        <v>0</v>
      </c>
      <c r="AI1465" s="110">
        <f t="shared" ref="AI1465:AI1528" si="212">IF(AND(AC1465="X", AG1465&lt;17), 1, 0)</f>
        <v>0</v>
      </c>
      <c r="AJ1465" s="87">
        <f t="shared" ref="AJ1465:AJ1528" si="213">IF(
OR(
AND(D1465="", OR(K1465&lt;&gt;"", AG1465&lt;$AG$1462)),
AND(D1465&lt;&gt;"", OR(K1465="", AND(K1465=1, AG1465=$AG$1462))),
), 1, 0
)</f>
        <v>0</v>
      </c>
    </row>
    <row r="1466" spans="1:36">
      <c r="A1466" s="12"/>
      <c r="B1466" s="12"/>
      <c r="C1466" s="121" t="s">
        <v>62</v>
      </c>
      <c r="D1466" s="377" t="str">
        <f t="shared" si="209"/>
        <v/>
      </c>
      <c r="E1466" s="377"/>
      <c r="F1466" s="377"/>
      <c r="G1466" s="377"/>
      <c r="H1466" s="377"/>
      <c r="I1466" s="377"/>
      <c r="J1466" s="377"/>
      <c r="K1466" s="369"/>
      <c r="L1466" s="370"/>
      <c r="M1466" s="378"/>
      <c r="N1466" s="379"/>
      <c r="O1466" s="378"/>
      <c r="P1466" s="379"/>
      <c r="Q1466" s="378"/>
      <c r="R1466" s="379"/>
      <c r="S1466" s="378"/>
      <c r="T1466" s="379"/>
      <c r="U1466" s="378"/>
      <c r="V1466" s="379"/>
      <c r="W1466" s="378"/>
      <c r="X1466" s="379"/>
      <c r="Y1466" s="378"/>
      <c r="Z1466" s="379"/>
      <c r="AA1466" s="378"/>
      <c r="AB1466" s="379"/>
      <c r="AC1466" s="378"/>
      <c r="AD1466" s="379"/>
      <c r="AG1466" s="87">
        <f t="shared" si="210"/>
        <v>18</v>
      </c>
      <c r="AH1466" s="87">
        <f t="shared" si="211"/>
        <v>0</v>
      </c>
      <c r="AI1466" s="110">
        <f t="shared" si="212"/>
        <v>0</v>
      </c>
      <c r="AJ1466" s="87">
        <f t="shared" si="213"/>
        <v>0</v>
      </c>
    </row>
    <row r="1467" spans="1:36">
      <c r="A1467" s="12"/>
      <c r="B1467" s="12"/>
      <c r="C1467" s="121" t="s">
        <v>63</v>
      </c>
      <c r="D1467" s="377" t="str">
        <f t="shared" si="209"/>
        <v/>
      </c>
      <c r="E1467" s="377"/>
      <c r="F1467" s="377"/>
      <c r="G1467" s="377"/>
      <c r="H1467" s="377"/>
      <c r="I1467" s="377"/>
      <c r="J1467" s="377"/>
      <c r="K1467" s="369"/>
      <c r="L1467" s="370"/>
      <c r="M1467" s="378"/>
      <c r="N1467" s="379"/>
      <c r="O1467" s="378"/>
      <c r="P1467" s="379"/>
      <c r="Q1467" s="378"/>
      <c r="R1467" s="379"/>
      <c r="S1467" s="378"/>
      <c r="T1467" s="379"/>
      <c r="U1467" s="378"/>
      <c r="V1467" s="379"/>
      <c r="W1467" s="378"/>
      <c r="X1467" s="379"/>
      <c r="Y1467" s="378"/>
      <c r="Z1467" s="379"/>
      <c r="AA1467" s="378"/>
      <c r="AB1467" s="379"/>
      <c r="AC1467" s="378"/>
      <c r="AD1467" s="379"/>
      <c r="AG1467" s="87">
        <f t="shared" si="210"/>
        <v>18</v>
      </c>
      <c r="AH1467" s="87">
        <f t="shared" si="211"/>
        <v>0</v>
      </c>
      <c r="AI1467" s="110">
        <f t="shared" si="212"/>
        <v>0</v>
      </c>
      <c r="AJ1467" s="87">
        <f t="shared" si="213"/>
        <v>0</v>
      </c>
    </row>
    <row r="1468" spans="1:36">
      <c r="A1468" s="12"/>
      <c r="B1468" s="12"/>
      <c r="C1468" s="121" t="s">
        <v>64</v>
      </c>
      <c r="D1468" s="377" t="str">
        <f t="shared" si="209"/>
        <v/>
      </c>
      <c r="E1468" s="377"/>
      <c r="F1468" s="377"/>
      <c r="G1468" s="377"/>
      <c r="H1468" s="377"/>
      <c r="I1468" s="377"/>
      <c r="J1468" s="377"/>
      <c r="K1468" s="369"/>
      <c r="L1468" s="370"/>
      <c r="M1468" s="378"/>
      <c r="N1468" s="379"/>
      <c r="O1468" s="378"/>
      <c r="P1468" s="379"/>
      <c r="Q1468" s="378"/>
      <c r="R1468" s="379"/>
      <c r="S1468" s="378"/>
      <c r="T1468" s="379"/>
      <c r="U1468" s="378"/>
      <c r="V1468" s="379"/>
      <c r="W1468" s="378"/>
      <c r="X1468" s="379"/>
      <c r="Y1468" s="378"/>
      <c r="Z1468" s="379"/>
      <c r="AA1468" s="378"/>
      <c r="AB1468" s="379"/>
      <c r="AC1468" s="378"/>
      <c r="AD1468" s="379"/>
      <c r="AG1468" s="87">
        <f t="shared" si="210"/>
        <v>18</v>
      </c>
      <c r="AH1468" s="87">
        <f t="shared" si="211"/>
        <v>0</v>
      </c>
      <c r="AI1468" s="110">
        <f t="shared" si="212"/>
        <v>0</v>
      </c>
      <c r="AJ1468" s="87">
        <f t="shared" si="213"/>
        <v>0</v>
      </c>
    </row>
    <row r="1469" spans="1:36">
      <c r="A1469" s="12"/>
      <c r="B1469" s="12"/>
      <c r="C1469" s="121" t="s">
        <v>65</v>
      </c>
      <c r="D1469" s="377" t="str">
        <f t="shared" si="209"/>
        <v/>
      </c>
      <c r="E1469" s="377"/>
      <c r="F1469" s="377"/>
      <c r="G1469" s="377"/>
      <c r="H1469" s="377"/>
      <c r="I1469" s="377"/>
      <c r="J1469" s="377"/>
      <c r="K1469" s="369"/>
      <c r="L1469" s="370"/>
      <c r="M1469" s="378"/>
      <c r="N1469" s="379"/>
      <c r="O1469" s="378"/>
      <c r="P1469" s="379"/>
      <c r="Q1469" s="378"/>
      <c r="R1469" s="379"/>
      <c r="S1469" s="378"/>
      <c r="T1469" s="379"/>
      <c r="U1469" s="378"/>
      <c r="V1469" s="379"/>
      <c r="W1469" s="378"/>
      <c r="X1469" s="379"/>
      <c r="Y1469" s="378"/>
      <c r="Z1469" s="379"/>
      <c r="AA1469" s="378"/>
      <c r="AB1469" s="379"/>
      <c r="AC1469" s="378"/>
      <c r="AD1469" s="379"/>
      <c r="AG1469" s="87">
        <f t="shared" si="210"/>
        <v>18</v>
      </c>
      <c r="AH1469" s="87">
        <f t="shared" si="211"/>
        <v>0</v>
      </c>
      <c r="AI1469" s="110">
        <f t="shared" si="212"/>
        <v>0</v>
      </c>
      <c r="AJ1469" s="87">
        <f t="shared" si="213"/>
        <v>0</v>
      </c>
    </row>
    <row r="1470" spans="1:36">
      <c r="A1470" s="12"/>
      <c r="B1470" s="12"/>
      <c r="C1470" s="121" t="s">
        <v>66</v>
      </c>
      <c r="D1470" s="377" t="str">
        <f t="shared" si="209"/>
        <v/>
      </c>
      <c r="E1470" s="377"/>
      <c r="F1470" s="377"/>
      <c r="G1470" s="377"/>
      <c r="H1470" s="377"/>
      <c r="I1470" s="377"/>
      <c r="J1470" s="377"/>
      <c r="K1470" s="369"/>
      <c r="L1470" s="370"/>
      <c r="M1470" s="378"/>
      <c r="N1470" s="379"/>
      <c r="O1470" s="378"/>
      <c r="P1470" s="379"/>
      <c r="Q1470" s="378"/>
      <c r="R1470" s="379"/>
      <c r="S1470" s="378"/>
      <c r="T1470" s="379"/>
      <c r="U1470" s="378"/>
      <c r="V1470" s="379"/>
      <c r="W1470" s="378"/>
      <c r="X1470" s="379"/>
      <c r="Y1470" s="378"/>
      <c r="Z1470" s="379"/>
      <c r="AA1470" s="378"/>
      <c r="AB1470" s="379"/>
      <c r="AC1470" s="378"/>
      <c r="AD1470" s="379"/>
      <c r="AG1470" s="87">
        <f t="shared" si="210"/>
        <v>18</v>
      </c>
      <c r="AH1470" s="87">
        <f t="shared" si="211"/>
        <v>0</v>
      </c>
      <c r="AI1470" s="110">
        <f t="shared" si="212"/>
        <v>0</v>
      </c>
      <c r="AJ1470" s="87">
        <f t="shared" si="213"/>
        <v>0</v>
      </c>
    </row>
    <row r="1471" spans="1:36">
      <c r="A1471" s="12"/>
      <c r="B1471" s="12"/>
      <c r="C1471" s="121" t="s">
        <v>67</v>
      </c>
      <c r="D1471" s="377" t="str">
        <f t="shared" si="209"/>
        <v/>
      </c>
      <c r="E1471" s="377"/>
      <c r="F1471" s="377"/>
      <c r="G1471" s="377"/>
      <c r="H1471" s="377"/>
      <c r="I1471" s="377"/>
      <c r="J1471" s="377"/>
      <c r="K1471" s="369"/>
      <c r="L1471" s="370"/>
      <c r="M1471" s="378"/>
      <c r="N1471" s="379"/>
      <c r="O1471" s="378"/>
      <c r="P1471" s="379"/>
      <c r="Q1471" s="378"/>
      <c r="R1471" s="379"/>
      <c r="S1471" s="378"/>
      <c r="T1471" s="379"/>
      <c r="U1471" s="378"/>
      <c r="V1471" s="379"/>
      <c r="W1471" s="378"/>
      <c r="X1471" s="379"/>
      <c r="Y1471" s="378"/>
      <c r="Z1471" s="379"/>
      <c r="AA1471" s="378"/>
      <c r="AB1471" s="379"/>
      <c r="AC1471" s="378"/>
      <c r="AD1471" s="379"/>
      <c r="AG1471" s="87">
        <f t="shared" si="210"/>
        <v>18</v>
      </c>
      <c r="AH1471" s="87">
        <f t="shared" si="211"/>
        <v>0</v>
      </c>
      <c r="AI1471" s="110">
        <f t="shared" si="212"/>
        <v>0</v>
      </c>
      <c r="AJ1471" s="87">
        <f t="shared" si="213"/>
        <v>0</v>
      </c>
    </row>
    <row r="1472" spans="1:36">
      <c r="A1472" s="12"/>
      <c r="B1472" s="12"/>
      <c r="C1472" s="121" t="s">
        <v>68</v>
      </c>
      <c r="D1472" s="377" t="str">
        <f t="shared" si="209"/>
        <v/>
      </c>
      <c r="E1472" s="377"/>
      <c r="F1472" s="377"/>
      <c r="G1472" s="377"/>
      <c r="H1472" s="377"/>
      <c r="I1472" s="377"/>
      <c r="J1472" s="377"/>
      <c r="K1472" s="369"/>
      <c r="L1472" s="370"/>
      <c r="M1472" s="378"/>
      <c r="N1472" s="379"/>
      <c r="O1472" s="378"/>
      <c r="P1472" s="379"/>
      <c r="Q1472" s="378"/>
      <c r="R1472" s="379"/>
      <c r="S1472" s="378"/>
      <c r="T1472" s="379"/>
      <c r="U1472" s="378"/>
      <c r="V1472" s="379"/>
      <c r="W1472" s="378"/>
      <c r="X1472" s="379"/>
      <c r="Y1472" s="378"/>
      <c r="Z1472" s="379"/>
      <c r="AA1472" s="378"/>
      <c r="AB1472" s="379"/>
      <c r="AC1472" s="378"/>
      <c r="AD1472" s="379"/>
      <c r="AG1472" s="87">
        <f t="shared" si="210"/>
        <v>18</v>
      </c>
      <c r="AH1472" s="87">
        <f t="shared" si="211"/>
        <v>0</v>
      </c>
      <c r="AI1472" s="110">
        <f t="shared" si="212"/>
        <v>0</v>
      </c>
      <c r="AJ1472" s="87">
        <f t="shared" si="213"/>
        <v>0</v>
      </c>
    </row>
    <row r="1473" spans="1:36">
      <c r="A1473" s="12"/>
      <c r="B1473" s="12"/>
      <c r="C1473" s="121" t="s">
        <v>69</v>
      </c>
      <c r="D1473" s="377" t="str">
        <f t="shared" si="209"/>
        <v/>
      </c>
      <c r="E1473" s="377"/>
      <c r="F1473" s="377"/>
      <c r="G1473" s="377"/>
      <c r="H1473" s="377"/>
      <c r="I1473" s="377"/>
      <c r="J1473" s="377"/>
      <c r="K1473" s="369"/>
      <c r="L1473" s="370"/>
      <c r="M1473" s="378"/>
      <c r="N1473" s="379"/>
      <c r="O1473" s="378"/>
      <c r="P1473" s="379"/>
      <c r="Q1473" s="378"/>
      <c r="R1473" s="379"/>
      <c r="S1473" s="378"/>
      <c r="T1473" s="379"/>
      <c r="U1473" s="378"/>
      <c r="V1473" s="379"/>
      <c r="W1473" s="378"/>
      <c r="X1473" s="379"/>
      <c r="Y1473" s="378"/>
      <c r="Z1473" s="379"/>
      <c r="AA1473" s="378"/>
      <c r="AB1473" s="379"/>
      <c r="AC1473" s="378"/>
      <c r="AD1473" s="379"/>
      <c r="AG1473" s="87">
        <f t="shared" si="210"/>
        <v>18</v>
      </c>
      <c r="AH1473" s="87">
        <f t="shared" si="211"/>
        <v>0</v>
      </c>
      <c r="AI1473" s="110">
        <f t="shared" si="212"/>
        <v>0</v>
      </c>
      <c r="AJ1473" s="87">
        <f t="shared" si="213"/>
        <v>0</v>
      </c>
    </row>
    <row r="1474" spans="1:36">
      <c r="A1474" s="12"/>
      <c r="B1474" s="12"/>
      <c r="C1474" s="121" t="s">
        <v>70</v>
      </c>
      <c r="D1474" s="377" t="str">
        <f t="shared" si="209"/>
        <v/>
      </c>
      <c r="E1474" s="377"/>
      <c r="F1474" s="377"/>
      <c r="G1474" s="377"/>
      <c r="H1474" s="377"/>
      <c r="I1474" s="377"/>
      <c r="J1474" s="377"/>
      <c r="K1474" s="369"/>
      <c r="L1474" s="370"/>
      <c r="M1474" s="378"/>
      <c r="N1474" s="379"/>
      <c r="O1474" s="378"/>
      <c r="P1474" s="379"/>
      <c r="Q1474" s="378"/>
      <c r="R1474" s="379"/>
      <c r="S1474" s="378"/>
      <c r="T1474" s="379"/>
      <c r="U1474" s="378"/>
      <c r="V1474" s="379"/>
      <c r="W1474" s="378"/>
      <c r="X1474" s="379"/>
      <c r="Y1474" s="378"/>
      <c r="Z1474" s="379"/>
      <c r="AA1474" s="378"/>
      <c r="AB1474" s="379"/>
      <c r="AC1474" s="378"/>
      <c r="AD1474" s="379"/>
      <c r="AG1474" s="87">
        <f t="shared" si="210"/>
        <v>18</v>
      </c>
      <c r="AH1474" s="87">
        <f t="shared" si="211"/>
        <v>0</v>
      </c>
      <c r="AI1474" s="110">
        <f t="shared" si="212"/>
        <v>0</v>
      </c>
      <c r="AJ1474" s="87">
        <f t="shared" si="213"/>
        <v>0</v>
      </c>
    </row>
    <row r="1475" spans="1:36">
      <c r="A1475" s="12"/>
      <c r="B1475" s="12"/>
      <c r="C1475" s="121" t="s">
        <v>71</v>
      </c>
      <c r="D1475" s="377" t="str">
        <f t="shared" si="209"/>
        <v/>
      </c>
      <c r="E1475" s="377"/>
      <c r="F1475" s="377"/>
      <c r="G1475" s="377"/>
      <c r="H1475" s="377"/>
      <c r="I1475" s="377"/>
      <c r="J1475" s="377"/>
      <c r="K1475" s="369"/>
      <c r="L1475" s="370"/>
      <c r="M1475" s="378"/>
      <c r="N1475" s="379"/>
      <c r="O1475" s="378"/>
      <c r="P1475" s="379"/>
      <c r="Q1475" s="378"/>
      <c r="R1475" s="379"/>
      <c r="S1475" s="378"/>
      <c r="T1475" s="379"/>
      <c r="U1475" s="378"/>
      <c r="V1475" s="379"/>
      <c r="W1475" s="378"/>
      <c r="X1475" s="379"/>
      <c r="Y1475" s="378"/>
      <c r="Z1475" s="379"/>
      <c r="AA1475" s="378"/>
      <c r="AB1475" s="379"/>
      <c r="AC1475" s="378"/>
      <c r="AD1475" s="379"/>
      <c r="AG1475" s="87">
        <f t="shared" si="210"/>
        <v>18</v>
      </c>
      <c r="AH1475" s="87">
        <f t="shared" si="211"/>
        <v>0</v>
      </c>
      <c r="AI1475" s="110">
        <f t="shared" si="212"/>
        <v>0</v>
      </c>
      <c r="AJ1475" s="87">
        <f t="shared" si="213"/>
        <v>0</v>
      </c>
    </row>
    <row r="1476" spans="1:36">
      <c r="A1476" s="12"/>
      <c r="B1476" s="12"/>
      <c r="C1476" s="121" t="s">
        <v>72</v>
      </c>
      <c r="D1476" s="377" t="str">
        <f t="shared" si="209"/>
        <v/>
      </c>
      <c r="E1476" s="377"/>
      <c r="F1476" s="377"/>
      <c r="G1476" s="377"/>
      <c r="H1476" s="377"/>
      <c r="I1476" s="377"/>
      <c r="J1476" s="377"/>
      <c r="K1476" s="369"/>
      <c r="L1476" s="370"/>
      <c r="M1476" s="378"/>
      <c r="N1476" s="379"/>
      <c r="O1476" s="378"/>
      <c r="P1476" s="379"/>
      <c r="Q1476" s="378"/>
      <c r="R1476" s="379"/>
      <c r="S1476" s="378"/>
      <c r="T1476" s="379"/>
      <c r="U1476" s="378"/>
      <c r="V1476" s="379"/>
      <c r="W1476" s="378"/>
      <c r="X1476" s="379"/>
      <c r="Y1476" s="378"/>
      <c r="Z1476" s="379"/>
      <c r="AA1476" s="378"/>
      <c r="AB1476" s="379"/>
      <c r="AC1476" s="378"/>
      <c r="AD1476" s="379"/>
      <c r="AG1476" s="87">
        <f t="shared" si="210"/>
        <v>18</v>
      </c>
      <c r="AH1476" s="87">
        <f t="shared" si="211"/>
        <v>0</v>
      </c>
      <c r="AI1476" s="110">
        <f t="shared" si="212"/>
        <v>0</v>
      </c>
      <c r="AJ1476" s="87">
        <f t="shared" si="213"/>
        <v>0</v>
      </c>
    </row>
    <row r="1477" spans="1:36">
      <c r="A1477" s="12"/>
      <c r="B1477" s="12"/>
      <c r="C1477" s="121" t="s">
        <v>73</v>
      </c>
      <c r="D1477" s="377" t="str">
        <f t="shared" si="209"/>
        <v/>
      </c>
      <c r="E1477" s="377"/>
      <c r="F1477" s="377"/>
      <c r="G1477" s="377"/>
      <c r="H1477" s="377"/>
      <c r="I1477" s="377"/>
      <c r="J1477" s="377"/>
      <c r="K1477" s="369"/>
      <c r="L1477" s="370"/>
      <c r="M1477" s="378"/>
      <c r="N1477" s="379"/>
      <c r="O1477" s="378"/>
      <c r="P1477" s="379"/>
      <c r="Q1477" s="378"/>
      <c r="R1477" s="379"/>
      <c r="S1477" s="378"/>
      <c r="T1477" s="379"/>
      <c r="U1477" s="378"/>
      <c r="V1477" s="379"/>
      <c r="W1477" s="378"/>
      <c r="X1477" s="379"/>
      <c r="Y1477" s="378"/>
      <c r="Z1477" s="379"/>
      <c r="AA1477" s="378"/>
      <c r="AB1477" s="379"/>
      <c r="AC1477" s="378"/>
      <c r="AD1477" s="379"/>
      <c r="AG1477" s="87">
        <f t="shared" si="210"/>
        <v>18</v>
      </c>
      <c r="AH1477" s="87">
        <f t="shared" si="211"/>
        <v>0</v>
      </c>
      <c r="AI1477" s="110">
        <f t="shared" si="212"/>
        <v>0</v>
      </c>
      <c r="AJ1477" s="87">
        <f t="shared" si="213"/>
        <v>0</v>
      </c>
    </row>
    <row r="1478" spans="1:36">
      <c r="A1478" s="12"/>
      <c r="B1478" s="12"/>
      <c r="C1478" s="121" t="s">
        <v>74</v>
      </c>
      <c r="D1478" s="377" t="str">
        <f t="shared" si="209"/>
        <v/>
      </c>
      <c r="E1478" s="377"/>
      <c r="F1478" s="377"/>
      <c r="G1478" s="377"/>
      <c r="H1478" s="377"/>
      <c r="I1478" s="377"/>
      <c r="J1478" s="377"/>
      <c r="K1478" s="369"/>
      <c r="L1478" s="370"/>
      <c r="M1478" s="378"/>
      <c r="N1478" s="379"/>
      <c r="O1478" s="378"/>
      <c r="P1478" s="379"/>
      <c r="Q1478" s="378"/>
      <c r="R1478" s="379"/>
      <c r="S1478" s="378"/>
      <c r="T1478" s="379"/>
      <c r="U1478" s="378"/>
      <c r="V1478" s="379"/>
      <c r="W1478" s="378"/>
      <c r="X1478" s="379"/>
      <c r="Y1478" s="378"/>
      <c r="Z1478" s="379"/>
      <c r="AA1478" s="378"/>
      <c r="AB1478" s="379"/>
      <c r="AC1478" s="378"/>
      <c r="AD1478" s="379"/>
      <c r="AG1478" s="87">
        <f t="shared" si="210"/>
        <v>18</v>
      </c>
      <c r="AH1478" s="87">
        <f t="shared" si="211"/>
        <v>0</v>
      </c>
      <c r="AI1478" s="110">
        <f t="shared" si="212"/>
        <v>0</v>
      </c>
      <c r="AJ1478" s="87">
        <f t="shared" si="213"/>
        <v>0</v>
      </c>
    </row>
    <row r="1479" spans="1:36">
      <c r="A1479" s="12"/>
      <c r="B1479" s="12"/>
      <c r="C1479" s="121" t="s">
        <v>75</v>
      </c>
      <c r="D1479" s="377" t="str">
        <f t="shared" si="209"/>
        <v/>
      </c>
      <c r="E1479" s="377"/>
      <c r="F1479" s="377"/>
      <c r="G1479" s="377"/>
      <c r="H1479" s="377"/>
      <c r="I1479" s="377"/>
      <c r="J1479" s="377"/>
      <c r="K1479" s="369"/>
      <c r="L1479" s="370"/>
      <c r="M1479" s="378"/>
      <c r="N1479" s="379"/>
      <c r="O1479" s="378"/>
      <c r="P1479" s="379"/>
      <c r="Q1479" s="378"/>
      <c r="R1479" s="379"/>
      <c r="S1479" s="378"/>
      <c r="T1479" s="379"/>
      <c r="U1479" s="378"/>
      <c r="V1479" s="379"/>
      <c r="W1479" s="378"/>
      <c r="X1479" s="379"/>
      <c r="Y1479" s="378"/>
      <c r="Z1479" s="379"/>
      <c r="AA1479" s="378"/>
      <c r="AB1479" s="379"/>
      <c r="AC1479" s="378"/>
      <c r="AD1479" s="379"/>
      <c r="AG1479" s="87">
        <f t="shared" si="210"/>
        <v>18</v>
      </c>
      <c r="AH1479" s="87">
        <f t="shared" si="211"/>
        <v>0</v>
      </c>
      <c r="AI1479" s="110">
        <f t="shared" si="212"/>
        <v>0</v>
      </c>
      <c r="AJ1479" s="87">
        <f t="shared" si="213"/>
        <v>0</v>
      </c>
    </row>
    <row r="1480" spans="1:36">
      <c r="A1480" s="12"/>
      <c r="B1480" s="12"/>
      <c r="C1480" s="121" t="s">
        <v>76</v>
      </c>
      <c r="D1480" s="377" t="str">
        <f t="shared" si="209"/>
        <v/>
      </c>
      <c r="E1480" s="377"/>
      <c r="F1480" s="377"/>
      <c r="G1480" s="377"/>
      <c r="H1480" s="377"/>
      <c r="I1480" s="377"/>
      <c r="J1480" s="377"/>
      <c r="K1480" s="369"/>
      <c r="L1480" s="370"/>
      <c r="M1480" s="378"/>
      <c r="N1480" s="379"/>
      <c r="O1480" s="378"/>
      <c r="P1480" s="379"/>
      <c r="Q1480" s="378"/>
      <c r="R1480" s="379"/>
      <c r="S1480" s="378"/>
      <c r="T1480" s="379"/>
      <c r="U1480" s="378"/>
      <c r="V1480" s="379"/>
      <c r="W1480" s="378"/>
      <c r="X1480" s="379"/>
      <c r="Y1480" s="378"/>
      <c r="Z1480" s="379"/>
      <c r="AA1480" s="378"/>
      <c r="AB1480" s="379"/>
      <c r="AC1480" s="378"/>
      <c r="AD1480" s="379"/>
      <c r="AG1480" s="87">
        <f t="shared" si="210"/>
        <v>18</v>
      </c>
      <c r="AH1480" s="87">
        <f t="shared" si="211"/>
        <v>0</v>
      </c>
      <c r="AI1480" s="110">
        <f t="shared" si="212"/>
        <v>0</v>
      </c>
      <c r="AJ1480" s="87">
        <f t="shared" si="213"/>
        <v>0</v>
      </c>
    </row>
    <row r="1481" spans="1:36">
      <c r="A1481" s="12"/>
      <c r="B1481" s="12"/>
      <c r="C1481" s="121" t="s">
        <v>77</v>
      </c>
      <c r="D1481" s="377" t="str">
        <f t="shared" si="209"/>
        <v/>
      </c>
      <c r="E1481" s="377"/>
      <c r="F1481" s="377"/>
      <c r="G1481" s="377"/>
      <c r="H1481" s="377"/>
      <c r="I1481" s="377"/>
      <c r="J1481" s="377"/>
      <c r="K1481" s="369"/>
      <c r="L1481" s="370"/>
      <c r="M1481" s="378"/>
      <c r="N1481" s="379"/>
      <c r="O1481" s="378"/>
      <c r="P1481" s="379"/>
      <c r="Q1481" s="378"/>
      <c r="R1481" s="379"/>
      <c r="S1481" s="378"/>
      <c r="T1481" s="379"/>
      <c r="U1481" s="378"/>
      <c r="V1481" s="379"/>
      <c r="W1481" s="378"/>
      <c r="X1481" s="379"/>
      <c r="Y1481" s="378"/>
      <c r="Z1481" s="379"/>
      <c r="AA1481" s="378"/>
      <c r="AB1481" s="379"/>
      <c r="AC1481" s="378"/>
      <c r="AD1481" s="379"/>
      <c r="AG1481" s="87">
        <f t="shared" si="210"/>
        <v>18</v>
      </c>
      <c r="AH1481" s="87">
        <f t="shared" si="211"/>
        <v>0</v>
      </c>
      <c r="AI1481" s="110">
        <f t="shared" si="212"/>
        <v>0</v>
      </c>
      <c r="AJ1481" s="87">
        <f t="shared" si="213"/>
        <v>0</v>
      </c>
    </row>
    <row r="1482" spans="1:36">
      <c r="A1482" s="12"/>
      <c r="B1482" s="12"/>
      <c r="C1482" s="121" t="s">
        <v>78</v>
      </c>
      <c r="D1482" s="377" t="str">
        <f t="shared" si="209"/>
        <v/>
      </c>
      <c r="E1482" s="377"/>
      <c r="F1482" s="377"/>
      <c r="G1482" s="377"/>
      <c r="H1482" s="377"/>
      <c r="I1482" s="377"/>
      <c r="J1482" s="377"/>
      <c r="K1482" s="369"/>
      <c r="L1482" s="370"/>
      <c r="M1482" s="378"/>
      <c r="N1482" s="379"/>
      <c r="O1482" s="378"/>
      <c r="P1482" s="379"/>
      <c r="Q1482" s="378"/>
      <c r="R1482" s="379"/>
      <c r="S1482" s="378"/>
      <c r="T1482" s="379"/>
      <c r="U1482" s="378"/>
      <c r="V1482" s="379"/>
      <c r="W1482" s="378"/>
      <c r="X1482" s="379"/>
      <c r="Y1482" s="378"/>
      <c r="Z1482" s="379"/>
      <c r="AA1482" s="378"/>
      <c r="AB1482" s="379"/>
      <c r="AC1482" s="378"/>
      <c r="AD1482" s="379"/>
      <c r="AG1482" s="87">
        <f t="shared" si="210"/>
        <v>18</v>
      </c>
      <c r="AH1482" s="87">
        <f t="shared" si="211"/>
        <v>0</v>
      </c>
      <c r="AI1482" s="110">
        <f t="shared" si="212"/>
        <v>0</v>
      </c>
      <c r="AJ1482" s="87">
        <f t="shared" si="213"/>
        <v>0</v>
      </c>
    </row>
    <row r="1483" spans="1:36">
      <c r="A1483" s="12"/>
      <c r="B1483" s="12"/>
      <c r="C1483" s="121" t="s">
        <v>79</v>
      </c>
      <c r="D1483" s="377" t="str">
        <f t="shared" si="209"/>
        <v/>
      </c>
      <c r="E1483" s="377"/>
      <c r="F1483" s="377"/>
      <c r="G1483" s="377"/>
      <c r="H1483" s="377"/>
      <c r="I1483" s="377"/>
      <c r="J1483" s="377"/>
      <c r="K1483" s="369"/>
      <c r="L1483" s="370"/>
      <c r="M1483" s="378"/>
      <c r="N1483" s="379"/>
      <c r="O1483" s="378"/>
      <c r="P1483" s="379"/>
      <c r="Q1483" s="378"/>
      <c r="R1483" s="379"/>
      <c r="S1483" s="378"/>
      <c r="T1483" s="379"/>
      <c r="U1483" s="378"/>
      <c r="V1483" s="379"/>
      <c r="W1483" s="378"/>
      <c r="X1483" s="379"/>
      <c r="Y1483" s="378"/>
      <c r="Z1483" s="379"/>
      <c r="AA1483" s="378"/>
      <c r="AB1483" s="379"/>
      <c r="AC1483" s="378"/>
      <c r="AD1483" s="379"/>
      <c r="AG1483" s="87">
        <f t="shared" si="210"/>
        <v>18</v>
      </c>
      <c r="AH1483" s="87">
        <f t="shared" si="211"/>
        <v>0</v>
      </c>
      <c r="AI1483" s="110">
        <f t="shared" si="212"/>
        <v>0</v>
      </c>
      <c r="AJ1483" s="87">
        <f t="shared" si="213"/>
        <v>0</v>
      </c>
    </row>
    <row r="1484" spans="1:36">
      <c r="A1484" s="12"/>
      <c r="B1484" s="12"/>
      <c r="C1484" s="121" t="s">
        <v>80</v>
      </c>
      <c r="D1484" s="377" t="str">
        <f t="shared" si="209"/>
        <v/>
      </c>
      <c r="E1484" s="377"/>
      <c r="F1484" s="377"/>
      <c r="G1484" s="377"/>
      <c r="H1484" s="377"/>
      <c r="I1484" s="377"/>
      <c r="J1484" s="377"/>
      <c r="K1484" s="369"/>
      <c r="L1484" s="370"/>
      <c r="M1484" s="378"/>
      <c r="N1484" s="379"/>
      <c r="O1484" s="378"/>
      <c r="P1484" s="379"/>
      <c r="Q1484" s="378"/>
      <c r="R1484" s="379"/>
      <c r="S1484" s="378"/>
      <c r="T1484" s="379"/>
      <c r="U1484" s="378"/>
      <c r="V1484" s="379"/>
      <c r="W1484" s="378"/>
      <c r="X1484" s="379"/>
      <c r="Y1484" s="378"/>
      <c r="Z1484" s="379"/>
      <c r="AA1484" s="378"/>
      <c r="AB1484" s="379"/>
      <c r="AC1484" s="378"/>
      <c r="AD1484" s="379"/>
      <c r="AG1484" s="87">
        <f t="shared" si="210"/>
        <v>18</v>
      </c>
      <c r="AH1484" s="87">
        <f t="shared" si="211"/>
        <v>0</v>
      </c>
      <c r="AI1484" s="110">
        <f t="shared" si="212"/>
        <v>0</v>
      </c>
      <c r="AJ1484" s="87">
        <f t="shared" si="213"/>
        <v>0</v>
      </c>
    </row>
    <row r="1485" spans="1:36">
      <c r="A1485" s="12"/>
      <c r="B1485" s="12"/>
      <c r="C1485" s="121" t="s">
        <v>81</v>
      </c>
      <c r="D1485" s="377" t="str">
        <f t="shared" si="209"/>
        <v/>
      </c>
      <c r="E1485" s="377"/>
      <c r="F1485" s="377"/>
      <c r="G1485" s="377"/>
      <c r="H1485" s="377"/>
      <c r="I1485" s="377"/>
      <c r="J1485" s="377"/>
      <c r="K1485" s="369"/>
      <c r="L1485" s="370"/>
      <c r="M1485" s="378"/>
      <c r="N1485" s="379"/>
      <c r="O1485" s="378"/>
      <c r="P1485" s="379"/>
      <c r="Q1485" s="378"/>
      <c r="R1485" s="379"/>
      <c r="S1485" s="378"/>
      <c r="T1485" s="379"/>
      <c r="U1485" s="378"/>
      <c r="V1485" s="379"/>
      <c r="W1485" s="378"/>
      <c r="X1485" s="379"/>
      <c r="Y1485" s="378"/>
      <c r="Z1485" s="379"/>
      <c r="AA1485" s="378"/>
      <c r="AB1485" s="379"/>
      <c r="AC1485" s="378"/>
      <c r="AD1485" s="379"/>
      <c r="AG1485" s="87">
        <f t="shared" si="210"/>
        <v>18</v>
      </c>
      <c r="AH1485" s="87">
        <f t="shared" si="211"/>
        <v>0</v>
      </c>
      <c r="AI1485" s="110">
        <f t="shared" si="212"/>
        <v>0</v>
      </c>
      <c r="AJ1485" s="87">
        <f t="shared" si="213"/>
        <v>0</v>
      </c>
    </row>
    <row r="1486" spans="1:36">
      <c r="A1486" s="12"/>
      <c r="B1486" s="12"/>
      <c r="C1486" s="121" t="s">
        <v>82</v>
      </c>
      <c r="D1486" s="377" t="str">
        <f t="shared" si="209"/>
        <v/>
      </c>
      <c r="E1486" s="377"/>
      <c r="F1486" s="377"/>
      <c r="G1486" s="377"/>
      <c r="H1486" s="377"/>
      <c r="I1486" s="377"/>
      <c r="J1486" s="377"/>
      <c r="K1486" s="369"/>
      <c r="L1486" s="370"/>
      <c r="M1486" s="378"/>
      <c r="N1486" s="379"/>
      <c r="O1486" s="378"/>
      <c r="P1486" s="379"/>
      <c r="Q1486" s="378"/>
      <c r="R1486" s="379"/>
      <c r="S1486" s="378"/>
      <c r="T1486" s="379"/>
      <c r="U1486" s="378"/>
      <c r="V1486" s="379"/>
      <c r="W1486" s="378"/>
      <c r="X1486" s="379"/>
      <c r="Y1486" s="378"/>
      <c r="Z1486" s="379"/>
      <c r="AA1486" s="378"/>
      <c r="AB1486" s="379"/>
      <c r="AC1486" s="378"/>
      <c r="AD1486" s="379"/>
      <c r="AG1486" s="87">
        <f t="shared" si="210"/>
        <v>18</v>
      </c>
      <c r="AH1486" s="87">
        <f t="shared" si="211"/>
        <v>0</v>
      </c>
      <c r="AI1486" s="110">
        <f t="shared" si="212"/>
        <v>0</v>
      </c>
      <c r="AJ1486" s="87">
        <f t="shared" si="213"/>
        <v>0</v>
      </c>
    </row>
    <row r="1487" spans="1:36">
      <c r="A1487" s="12"/>
      <c r="B1487" s="12"/>
      <c r="C1487" s="121" t="s">
        <v>83</v>
      </c>
      <c r="D1487" s="377" t="str">
        <f t="shared" si="209"/>
        <v/>
      </c>
      <c r="E1487" s="377"/>
      <c r="F1487" s="377"/>
      <c r="G1487" s="377"/>
      <c r="H1487" s="377"/>
      <c r="I1487" s="377"/>
      <c r="J1487" s="377"/>
      <c r="K1487" s="369"/>
      <c r="L1487" s="370"/>
      <c r="M1487" s="378"/>
      <c r="N1487" s="379"/>
      <c r="O1487" s="378"/>
      <c r="P1487" s="379"/>
      <c r="Q1487" s="378"/>
      <c r="R1487" s="379"/>
      <c r="S1487" s="378"/>
      <c r="T1487" s="379"/>
      <c r="U1487" s="378"/>
      <c r="V1487" s="379"/>
      <c r="W1487" s="378"/>
      <c r="X1487" s="379"/>
      <c r="Y1487" s="378"/>
      <c r="Z1487" s="379"/>
      <c r="AA1487" s="378"/>
      <c r="AB1487" s="379"/>
      <c r="AC1487" s="378"/>
      <c r="AD1487" s="379"/>
      <c r="AG1487" s="87">
        <f t="shared" si="210"/>
        <v>18</v>
      </c>
      <c r="AH1487" s="87">
        <f t="shared" si="211"/>
        <v>0</v>
      </c>
      <c r="AI1487" s="110">
        <f t="shared" si="212"/>
        <v>0</v>
      </c>
      <c r="AJ1487" s="87">
        <f t="shared" si="213"/>
        <v>0</v>
      </c>
    </row>
    <row r="1488" spans="1:36">
      <c r="A1488" s="12"/>
      <c r="B1488" s="12"/>
      <c r="C1488" s="121" t="s">
        <v>84</v>
      </c>
      <c r="D1488" s="377" t="str">
        <f t="shared" si="209"/>
        <v/>
      </c>
      <c r="E1488" s="377"/>
      <c r="F1488" s="377"/>
      <c r="G1488" s="377"/>
      <c r="H1488" s="377"/>
      <c r="I1488" s="377"/>
      <c r="J1488" s="377"/>
      <c r="K1488" s="369"/>
      <c r="L1488" s="370"/>
      <c r="M1488" s="378"/>
      <c r="N1488" s="379"/>
      <c r="O1488" s="378"/>
      <c r="P1488" s="379"/>
      <c r="Q1488" s="378"/>
      <c r="R1488" s="379"/>
      <c r="S1488" s="378"/>
      <c r="T1488" s="379"/>
      <c r="U1488" s="378"/>
      <c r="V1488" s="379"/>
      <c r="W1488" s="378"/>
      <c r="X1488" s="379"/>
      <c r="Y1488" s="378"/>
      <c r="Z1488" s="379"/>
      <c r="AA1488" s="378"/>
      <c r="AB1488" s="379"/>
      <c r="AC1488" s="378"/>
      <c r="AD1488" s="379"/>
      <c r="AG1488" s="87">
        <f t="shared" si="210"/>
        <v>18</v>
      </c>
      <c r="AH1488" s="87">
        <f t="shared" si="211"/>
        <v>0</v>
      </c>
      <c r="AI1488" s="110">
        <f t="shared" si="212"/>
        <v>0</v>
      </c>
      <c r="AJ1488" s="87">
        <f t="shared" si="213"/>
        <v>0</v>
      </c>
    </row>
    <row r="1489" spans="1:36">
      <c r="A1489" s="12"/>
      <c r="B1489" s="12"/>
      <c r="C1489" s="121" t="s">
        <v>85</v>
      </c>
      <c r="D1489" s="377" t="str">
        <f t="shared" si="209"/>
        <v/>
      </c>
      <c r="E1489" s="377"/>
      <c r="F1489" s="377"/>
      <c r="G1489" s="377"/>
      <c r="H1489" s="377"/>
      <c r="I1489" s="377"/>
      <c r="J1489" s="377"/>
      <c r="K1489" s="369"/>
      <c r="L1489" s="370"/>
      <c r="M1489" s="378"/>
      <c r="N1489" s="379"/>
      <c r="O1489" s="378"/>
      <c r="P1489" s="379"/>
      <c r="Q1489" s="378"/>
      <c r="R1489" s="379"/>
      <c r="S1489" s="378"/>
      <c r="T1489" s="379"/>
      <c r="U1489" s="378"/>
      <c r="V1489" s="379"/>
      <c r="W1489" s="378"/>
      <c r="X1489" s="379"/>
      <c r="Y1489" s="378"/>
      <c r="Z1489" s="379"/>
      <c r="AA1489" s="378"/>
      <c r="AB1489" s="379"/>
      <c r="AC1489" s="378"/>
      <c r="AD1489" s="379"/>
      <c r="AG1489" s="87">
        <f t="shared" si="210"/>
        <v>18</v>
      </c>
      <c r="AH1489" s="87">
        <f t="shared" si="211"/>
        <v>0</v>
      </c>
      <c r="AI1489" s="110">
        <f t="shared" si="212"/>
        <v>0</v>
      </c>
      <c r="AJ1489" s="87">
        <f t="shared" si="213"/>
        <v>0</v>
      </c>
    </row>
    <row r="1490" spans="1:36">
      <c r="A1490" s="12"/>
      <c r="B1490" s="12"/>
      <c r="C1490" s="121" t="s">
        <v>86</v>
      </c>
      <c r="D1490" s="377" t="str">
        <f t="shared" si="209"/>
        <v/>
      </c>
      <c r="E1490" s="377"/>
      <c r="F1490" s="377"/>
      <c r="G1490" s="377"/>
      <c r="H1490" s="377"/>
      <c r="I1490" s="377"/>
      <c r="J1490" s="377"/>
      <c r="K1490" s="369"/>
      <c r="L1490" s="370"/>
      <c r="M1490" s="378"/>
      <c r="N1490" s="379"/>
      <c r="O1490" s="378"/>
      <c r="P1490" s="379"/>
      <c r="Q1490" s="378"/>
      <c r="R1490" s="379"/>
      <c r="S1490" s="378"/>
      <c r="T1490" s="379"/>
      <c r="U1490" s="378"/>
      <c r="V1490" s="379"/>
      <c r="W1490" s="378"/>
      <c r="X1490" s="379"/>
      <c r="Y1490" s="378"/>
      <c r="Z1490" s="379"/>
      <c r="AA1490" s="378"/>
      <c r="AB1490" s="379"/>
      <c r="AC1490" s="378"/>
      <c r="AD1490" s="379"/>
      <c r="AG1490" s="87">
        <f t="shared" si="210"/>
        <v>18</v>
      </c>
      <c r="AH1490" s="87">
        <f t="shared" si="211"/>
        <v>0</v>
      </c>
      <c r="AI1490" s="110">
        <f t="shared" si="212"/>
        <v>0</v>
      </c>
      <c r="AJ1490" s="87">
        <f t="shared" si="213"/>
        <v>0</v>
      </c>
    </row>
    <row r="1491" spans="1:36">
      <c r="A1491" s="12"/>
      <c r="B1491" s="12"/>
      <c r="C1491" s="121" t="s">
        <v>87</v>
      </c>
      <c r="D1491" s="377" t="str">
        <f t="shared" si="209"/>
        <v/>
      </c>
      <c r="E1491" s="377"/>
      <c r="F1491" s="377"/>
      <c r="G1491" s="377"/>
      <c r="H1491" s="377"/>
      <c r="I1491" s="377"/>
      <c r="J1491" s="377"/>
      <c r="K1491" s="369"/>
      <c r="L1491" s="370"/>
      <c r="M1491" s="378"/>
      <c r="N1491" s="379"/>
      <c r="O1491" s="378"/>
      <c r="P1491" s="379"/>
      <c r="Q1491" s="378"/>
      <c r="R1491" s="379"/>
      <c r="S1491" s="378"/>
      <c r="T1491" s="379"/>
      <c r="U1491" s="378"/>
      <c r="V1491" s="379"/>
      <c r="W1491" s="378"/>
      <c r="X1491" s="379"/>
      <c r="Y1491" s="378"/>
      <c r="Z1491" s="379"/>
      <c r="AA1491" s="378"/>
      <c r="AB1491" s="379"/>
      <c r="AC1491" s="378"/>
      <c r="AD1491" s="379"/>
      <c r="AG1491" s="87">
        <f t="shared" si="210"/>
        <v>18</v>
      </c>
      <c r="AH1491" s="87">
        <f t="shared" si="211"/>
        <v>0</v>
      </c>
      <c r="AI1491" s="110">
        <f t="shared" si="212"/>
        <v>0</v>
      </c>
      <c r="AJ1491" s="87">
        <f t="shared" si="213"/>
        <v>0</v>
      </c>
    </row>
    <row r="1492" spans="1:36">
      <c r="A1492" s="12"/>
      <c r="B1492" s="12"/>
      <c r="C1492" s="121" t="s">
        <v>88</v>
      </c>
      <c r="D1492" s="377" t="str">
        <f t="shared" si="209"/>
        <v/>
      </c>
      <c r="E1492" s="377"/>
      <c r="F1492" s="377"/>
      <c r="G1492" s="377"/>
      <c r="H1492" s="377"/>
      <c r="I1492" s="377"/>
      <c r="J1492" s="377"/>
      <c r="K1492" s="369"/>
      <c r="L1492" s="370"/>
      <c r="M1492" s="378"/>
      <c r="N1492" s="379"/>
      <c r="O1492" s="378"/>
      <c r="P1492" s="379"/>
      <c r="Q1492" s="378"/>
      <c r="R1492" s="379"/>
      <c r="S1492" s="378"/>
      <c r="T1492" s="379"/>
      <c r="U1492" s="378"/>
      <c r="V1492" s="379"/>
      <c r="W1492" s="378"/>
      <c r="X1492" s="379"/>
      <c r="Y1492" s="378"/>
      <c r="Z1492" s="379"/>
      <c r="AA1492" s="378"/>
      <c r="AB1492" s="379"/>
      <c r="AC1492" s="378"/>
      <c r="AD1492" s="379"/>
      <c r="AG1492" s="87">
        <f t="shared" si="210"/>
        <v>18</v>
      </c>
      <c r="AH1492" s="87">
        <f t="shared" si="211"/>
        <v>0</v>
      </c>
      <c r="AI1492" s="110">
        <f t="shared" si="212"/>
        <v>0</v>
      </c>
      <c r="AJ1492" s="87">
        <f t="shared" si="213"/>
        <v>0</v>
      </c>
    </row>
    <row r="1493" spans="1:36">
      <c r="A1493" s="12"/>
      <c r="B1493" s="12"/>
      <c r="C1493" s="121" t="s">
        <v>89</v>
      </c>
      <c r="D1493" s="377" t="str">
        <f t="shared" si="209"/>
        <v/>
      </c>
      <c r="E1493" s="377"/>
      <c r="F1493" s="377"/>
      <c r="G1493" s="377"/>
      <c r="H1493" s="377"/>
      <c r="I1493" s="377"/>
      <c r="J1493" s="377"/>
      <c r="K1493" s="369"/>
      <c r="L1493" s="370"/>
      <c r="M1493" s="378"/>
      <c r="N1493" s="379"/>
      <c r="O1493" s="378"/>
      <c r="P1493" s="379"/>
      <c r="Q1493" s="378"/>
      <c r="R1493" s="379"/>
      <c r="S1493" s="378"/>
      <c r="T1493" s="379"/>
      <c r="U1493" s="378"/>
      <c r="V1493" s="379"/>
      <c r="W1493" s="378"/>
      <c r="X1493" s="379"/>
      <c r="Y1493" s="378"/>
      <c r="Z1493" s="379"/>
      <c r="AA1493" s="378"/>
      <c r="AB1493" s="379"/>
      <c r="AC1493" s="378"/>
      <c r="AD1493" s="379"/>
      <c r="AG1493" s="87">
        <f t="shared" si="210"/>
        <v>18</v>
      </c>
      <c r="AH1493" s="87">
        <f t="shared" si="211"/>
        <v>0</v>
      </c>
      <c r="AI1493" s="110">
        <f t="shared" si="212"/>
        <v>0</v>
      </c>
      <c r="AJ1493" s="87">
        <f t="shared" si="213"/>
        <v>0</v>
      </c>
    </row>
    <row r="1494" spans="1:36">
      <c r="A1494" s="12"/>
      <c r="B1494" s="12"/>
      <c r="C1494" s="121" t="s">
        <v>90</v>
      </c>
      <c r="D1494" s="377" t="str">
        <f t="shared" si="209"/>
        <v/>
      </c>
      <c r="E1494" s="377"/>
      <c r="F1494" s="377"/>
      <c r="G1494" s="377"/>
      <c r="H1494" s="377"/>
      <c r="I1494" s="377"/>
      <c r="J1494" s="377"/>
      <c r="K1494" s="369"/>
      <c r="L1494" s="370"/>
      <c r="M1494" s="378"/>
      <c r="N1494" s="379"/>
      <c r="O1494" s="378"/>
      <c r="P1494" s="379"/>
      <c r="Q1494" s="378"/>
      <c r="R1494" s="379"/>
      <c r="S1494" s="378"/>
      <c r="T1494" s="379"/>
      <c r="U1494" s="378"/>
      <c r="V1494" s="379"/>
      <c r="W1494" s="378"/>
      <c r="X1494" s="379"/>
      <c r="Y1494" s="378"/>
      <c r="Z1494" s="379"/>
      <c r="AA1494" s="378"/>
      <c r="AB1494" s="379"/>
      <c r="AC1494" s="378"/>
      <c r="AD1494" s="379"/>
      <c r="AG1494" s="87">
        <f t="shared" si="210"/>
        <v>18</v>
      </c>
      <c r="AH1494" s="87">
        <f t="shared" si="211"/>
        <v>0</v>
      </c>
      <c r="AI1494" s="110">
        <f t="shared" si="212"/>
        <v>0</v>
      </c>
      <c r="AJ1494" s="87">
        <f t="shared" si="213"/>
        <v>0</v>
      </c>
    </row>
    <row r="1495" spans="1:36">
      <c r="A1495" s="12"/>
      <c r="B1495" s="12"/>
      <c r="C1495" s="121" t="s">
        <v>91</v>
      </c>
      <c r="D1495" s="377" t="str">
        <f t="shared" si="209"/>
        <v/>
      </c>
      <c r="E1495" s="377"/>
      <c r="F1495" s="377"/>
      <c r="G1495" s="377"/>
      <c r="H1495" s="377"/>
      <c r="I1495" s="377"/>
      <c r="J1495" s="377"/>
      <c r="K1495" s="369"/>
      <c r="L1495" s="370"/>
      <c r="M1495" s="378"/>
      <c r="N1495" s="379"/>
      <c r="O1495" s="378"/>
      <c r="P1495" s="379"/>
      <c r="Q1495" s="378"/>
      <c r="R1495" s="379"/>
      <c r="S1495" s="378"/>
      <c r="T1495" s="379"/>
      <c r="U1495" s="378"/>
      <c r="V1495" s="379"/>
      <c r="W1495" s="378"/>
      <c r="X1495" s="379"/>
      <c r="Y1495" s="378"/>
      <c r="Z1495" s="379"/>
      <c r="AA1495" s="378"/>
      <c r="AB1495" s="379"/>
      <c r="AC1495" s="378"/>
      <c r="AD1495" s="379"/>
      <c r="AG1495" s="87">
        <f t="shared" si="210"/>
        <v>18</v>
      </c>
      <c r="AH1495" s="87">
        <f t="shared" si="211"/>
        <v>0</v>
      </c>
      <c r="AI1495" s="110">
        <f t="shared" si="212"/>
        <v>0</v>
      </c>
      <c r="AJ1495" s="87">
        <f t="shared" si="213"/>
        <v>0</v>
      </c>
    </row>
    <row r="1496" spans="1:36">
      <c r="A1496" s="12"/>
      <c r="B1496" s="12"/>
      <c r="C1496" s="121" t="s">
        <v>92</v>
      </c>
      <c r="D1496" s="377" t="str">
        <f t="shared" si="209"/>
        <v/>
      </c>
      <c r="E1496" s="377"/>
      <c r="F1496" s="377"/>
      <c r="G1496" s="377"/>
      <c r="H1496" s="377"/>
      <c r="I1496" s="377"/>
      <c r="J1496" s="377"/>
      <c r="K1496" s="369"/>
      <c r="L1496" s="370"/>
      <c r="M1496" s="378"/>
      <c r="N1496" s="379"/>
      <c r="O1496" s="378"/>
      <c r="P1496" s="379"/>
      <c r="Q1496" s="378"/>
      <c r="R1496" s="379"/>
      <c r="S1496" s="378"/>
      <c r="T1496" s="379"/>
      <c r="U1496" s="378"/>
      <c r="V1496" s="379"/>
      <c r="W1496" s="378"/>
      <c r="X1496" s="379"/>
      <c r="Y1496" s="378"/>
      <c r="Z1496" s="379"/>
      <c r="AA1496" s="378"/>
      <c r="AB1496" s="379"/>
      <c r="AC1496" s="378"/>
      <c r="AD1496" s="379"/>
      <c r="AG1496" s="87">
        <f t="shared" si="210"/>
        <v>18</v>
      </c>
      <c r="AH1496" s="87">
        <f t="shared" si="211"/>
        <v>0</v>
      </c>
      <c r="AI1496" s="110">
        <f t="shared" si="212"/>
        <v>0</v>
      </c>
      <c r="AJ1496" s="87">
        <f t="shared" si="213"/>
        <v>0</v>
      </c>
    </row>
    <row r="1497" spans="1:36">
      <c r="A1497" s="12"/>
      <c r="B1497" s="12"/>
      <c r="C1497" s="121" t="s">
        <v>93</v>
      </c>
      <c r="D1497" s="377" t="str">
        <f t="shared" si="209"/>
        <v/>
      </c>
      <c r="E1497" s="377"/>
      <c r="F1497" s="377"/>
      <c r="G1497" s="377"/>
      <c r="H1497" s="377"/>
      <c r="I1497" s="377"/>
      <c r="J1497" s="377"/>
      <c r="K1497" s="369"/>
      <c r="L1497" s="370"/>
      <c r="M1497" s="378"/>
      <c r="N1497" s="379"/>
      <c r="O1497" s="378"/>
      <c r="P1497" s="379"/>
      <c r="Q1497" s="378"/>
      <c r="R1497" s="379"/>
      <c r="S1497" s="378"/>
      <c r="T1497" s="379"/>
      <c r="U1497" s="378"/>
      <c r="V1497" s="379"/>
      <c r="W1497" s="378"/>
      <c r="X1497" s="379"/>
      <c r="Y1497" s="378"/>
      <c r="Z1497" s="379"/>
      <c r="AA1497" s="378"/>
      <c r="AB1497" s="379"/>
      <c r="AC1497" s="378"/>
      <c r="AD1497" s="379"/>
      <c r="AG1497" s="87">
        <f t="shared" si="210"/>
        <v>18</v>
      </c>
      <c r="AH1497" s="87">
        <f t="shared" si="211"/>
        <v>0</v>
      </c>
      <c r="AI1497" s="110">
        <f t="shared" si="212"/>
        <v>0</v>
      </c>
      <c r="AJ1497" s="87">
        <f t="shared" si="213"/>
        <v>0</v>
      </c>
    </row>
    <row r="1498" spans="1:36">
      <c r="A1498" s="12"/>
      <c r="B1498" s="12"/>
      <c r="C1498" s="121" t="s">
        <v>94</v>
      </c>
      <c r="D1498" s="377" t="str">
        <f t="shared" si="209"/>
        <v/>
      </c>
      <c r="E1498" s="377"/>
      <c r="F1498" s="377"/>
      <c r="G1498" s="377"/>
      <c r="H1498" s="377"/>
      <c r="I1498" s="377"/>
      <c r="J1498" s="377"/>
      <c r="K1498" s="369"/>
      <c r="L1498" s="370"/>
      <c r="M1498" s="378"/>
      <c r="N1498" s="379"/>
      <c r="O1498" s="378"/>
      <c r="P1498" s="379"/>
      <c r="Q1498" s="378"/>
      <c r="R1498" s="379"/>
      <c r="S1498" s="378"/>
      <c r="T1498" s="379"/>
      <c r="U1498" s="378"/>
      <c r="V1498" s="379"/>
      <c r="W1498" s="378"/>
      <c r="X1498" s="379"/>
      <c r="Y1498" s="378"/>
      <c r="Z1498" s="379"/>
      <c r="AA1498" s="378"/>
      <c r="AB1498" s="379"/>
      <c r="AC1498" s="378"/>
      <c r="AD1498" s="379"/>
      <c r="AG1498" s="87">
        <f t="shared" si="210"/>
        <v>18</v>
      </c>
      <c r="AH1498" s="87">
        <f t="shared" si="211"/>
        <v>0</v>
      </c>
      <c r="AI1498" s="110">
        <f t="shared" si="212"/>
        <v>0</v>
      </c>
      <c r="AJ1498" s="87">
        <f t="shared" si="213"/>
        <v>0</v>
      </c>
    </row>
    <row r="1499" spans="1:36">
      <c r="A1499" s="12"/>
      <c r="B1499" s="12"/>
      <c r="C1499" s="121" t="s">
        <v>95</v>
      </c>
      <c r="D1499" s="377" t="str">
        <f t="shared" si="209"/>
        <v/>
      </c>
      <c r="E1499" s="377"/>
      <c r="F1499" s="377"/>
      <c r="G1499" s="377"/>
      <c r="H1499" s="377"/>
      <c r="I1499" s="377"/>
      <c r="J1499" s="377"/>
      <c r="K1499" s="369"/>
      <c r="L1499" s="370"/>
      <c r="M1499" s="378"/>
      <c r="N1499" s="379"/>
      <c r="O1499" s="378"/>
      <c r="P1499" s="379"/>
      <c r="Q1499" s="378"/>
      <c r="R1499" s="379"/>
      <c r="S1499" s="378"/>
      <c r="T1499" s="379"/>
      <c r="U1499" s="378"/>
      <c r="V1499" s="379"/>
      <c r="W1499" s="378"/>
      <c r="X1499" s="379"/>
      <c r="Y1499" s="378"/>
      <c r="Z1499" s="379"/>
      <c r="AA1499" s="378"/>
      <c r="AB1499" s="379"/>
      <c r="AC1499" s="378"/>
      <c r="AD1499" s="379"/>
      <c r="AG1499" s="87">
        <f t="shared" si="210"/>
        <v>18</v>
      </c>
      <c r="AH1499" s="87">
        <f t="shared" si="211"/>
        <v>0</v>
      </c>
      <c r="AI1499" s="110">
        <f t="shared" si="212"/>
        <v>0</v>
      </c>
      <c r="AJ1499" s="87">
        <f t="shared" si="213"/>
        <v>0</v>
      </c>
    </row>
    <row r="1500" spans="1:36">
      <c r="A1500" s="12"/>
      <c r="B1500" s="12"/>
      <c r="C1500" s="121" t="s">
        <v>96</v>
      </c>
      <c r="D1500" s="377" t="str">
        <f t="shared" si="209"/>
        <v/>
      </c>
      <c r="E1500" s="377"/>
      <c r="F1500" s="377"/>
      <c r="G1500" s="377"/>
      <c r="H1500" s="377"/>
      <c r="I1500" s="377"/>
      <c r="J1500" s="377"/>
      <c r="K1500" s="369"/>
      <c r="L1500" s="370"/>
      <c r="M1500" s="378"/>
      <c r="N1500" s="379"/>
      <c r="O1500" s="378"/>
      <c r="P1500" s="379"/>
      <c r="Q1500" s="378"/>
      <c r="R1500" s="379"/>
      <c r="S1500" s="378"/>
      <c r="T1500" s="379"/>
      <c r="U1500" s="378"/>
      <c r="V1500" s="379"/>
      <c r="W1500" s="378"/>
      <c r="X1500" s="379"/>
      <c r="Y1500" s="378"/>
      <c r="Z1500" s="379"/>
      <c r="AA1500" s="378"/>
      <c r="AB1500" s="379"/>
      <c r="AC1500" s="378"/>
      <c r="AD1500" s="379"/>
      <c r="AG1500" s="87">
        <f t="shared" si="210"/>
        <v>18</v>
      </c>
      <c r="AH1500" s="87">
        <f t="shared" si="211"/>
        <v>0</v>
      </c>
      <c r="AI1500" s="110">
        <f t="shared" si="212"/>
        <v>0</v>
      </c>
      <c r="AJ1500" s="87">
        <f t="shared" si="213"/>
        <v>0</v>
      </c>
    </row>
    <row r="1501" spans="1:36">
      <c r="A1501" s="12"/>
      <c r="B1501" s="12"/>
      <c r="C1501" s="121" t="s">
        <v>97</v>
      </c>
      <c r="D1501" s="377" t="str">
        <f t="shared" si="209"/>
        <v/>
      </c>
      <c r="E1501" s="377"/>
      <c r="F1501" s="377"/>
      <c r="G1501" s="377"/>
      <c r="H1501" s="377"/>
      <c r="I1501" s="377"/>
      <c r="J1501" s="377"/>
      <c r="K1501" s="369"/>
      <c r="L1501" s="370"/>
      <c r="M1501" s="378"/>
      <c r="N1501" s="379"/>
      <c r="O1501" s="378"/>
      <c r="P1501" s="379"/>
      <c r="Q1501" s="378"/>
      <c r="R1501" s="379"/>
      <c r="S1501" s="378"/>
      <c r="T1501" s="379"/>
      <c r="U1501" s="378"/>
      <c r="V1501" s="379"/>
      <c r="W1501" s="378"/>
      <c r="X1501" s="379"/>
      <c r="Y1501" s="378"/>
      <c r="Z1501" s="379"/>
      <c r="AA1501" s="378"/>
      <c r="AB1501" s="379"/>
      <c r="AC1501" s="378"/>
      <c r="AD1501" s="379"/>
      <c r="AG1501" s="87">
        <f t="shared" si="210"/>
        <v>18</v>
      </c>
      <c r="AH1501" s="87">
        <f t="shared" si="211"/>
        <v>0</v>
      </c>
      <c r="AI1501" s="110">
        <f t="shared" si="212"/>
        <v>0</v>
      </c>
      <c r="AJ1501" s="87">
        <f t="shared" si="213"/>
        <v>0</v>
      </c>
    </row>
    <row r="1502" spans="1:36">
      <c r="A1502" s="12"/>
      <c r="B1502" s="12"/>
      <c r="C1502" s="121" t="s">
        <v>98</v>
      </c>
      <c r="D1502" s="377" t="str">
        <f t="shared" si="209"/>
        <v/>
      </c>
      <c r="E1502" s="377"/>
      <c r="F1502" s="377"/>
      <c r="G1502" s="377"/>
      <c r="H1502" s="377"/>
      <c r="I1502" s="377"/>
      <c r="J1502" s="377"/>
      <c r="K1502" s="369"/>
      <c r="L1502" s="370"/>
      <c r="M1502" s="378"/>
      <c r="N1502" s="379"/>
      <c r="O1502" s="378"/>
      <c r="P1502" s="379"/>
      <c r="Q1502" s="378"/>
      <c r="R1502" s="379"/>
      <c r="S1502" s="378"/>
      <c r="T1502" s="379"/>
      <c r="U1502" s="378"/>
      <c r="V1502" s="379"/>
      <c r="W1502" s="378"/>
      <c r="X1502" s="379"/>
      <c r="Y1502" s="378"/>
      <c r="Z1502" s="379"/>
      <c r="AA1502" s="378"/>
      <c r="AB1502" s="379"/>
      <c r="AC1502" s="378"/>
      <c r="AD1502" s="379"/>
      <c r="AG1502" s="87">
        <f t="shared" si="210"/>
        <v>18</v>
      </c>
      <c r="AH1502" s="87">
        <f t="shared" si="211"/>
        <v>0</v>
      </c>
      <c r="AI1502" s="110">
        <f t="shared" si="212"/>
        <v>0</v>
      </c>
      <c r="AJ1502" s="87">
        <f t="shared" si="213"/>
        <v>0</v>
      </c>
    </row>
    <row r="1503" spans="1:36">
      <c r="A1503" s="12"/>
      <c r="B1503" s="12"/>
      <c r="C1503" s="121" t="s">
        <v>99</v>
      </c>
      <c r="D1503" s="377" t="str">
        <f t="shared" si="209"/>
        <v/>
      </c>
      <c r="E1503" s="377"/>
      <c r="F1503" s="377"/>
      <c r="G1503" s="377"/>
      <c r="H1503" s="377"/>
      <c r="I1503" s="377"/>
      <c r="J1503" s="377"/>
      <c r="K1503" s="369"/>
      <c r="L1503" s="370"/>
      <c r="M1503" s="378"/>
      <c r="N1503" s="379"/>
      <c r="O1503" s="378"/>
      <c r="P1503" s="379"/>
      <c r="Q1503" s="378"/>
      <c r="R1503" s="379"/>
      <c r="S1503" s="378"/>
      <c r="T1503" s="379"/>
      <c r="U1503" s="378"/>
      <c r="V1503" s="379"/>
      <c r="W1503" s="378"/>
      <c r="X1503" s="379"/>
      <c r="Y1503" s="378"/>
      <c r="Z1503" s="379"/>
      <c r="AA1503" s="378"/>
      <c r="AB1503" s="379"/>
      <c r="AC1503" s="378"/>
      <c r="AD1503" s="379"/>
      <c r="AG1503" s="87">
        <f t="shared" si="210"/>
        <v>18</v>
      </c>
      <c r="AH1503" s="87">
        <f t="shared" si="211"/>
        <v>0</v>
      </c>
      <c r="AI1503" s="110">
        <f t="shared" si="212"/>
        <v>0</v>
      </c>
      <c r="AJ1503" s="87">
        <f t="shared" si="213"/>
        <v>0</v>
      </c>
    </row>
    <row r="1504" spans="1:36">
      <c r="A1504" s="12"/>
      <c r="B1504" s="12"/>
      <c r="C1504" s="121" t="s">
        <v>100</v>
      </c>
      <c r="D1504" s="377" t="str">
        <f t="shared" si="209"/>
        <v/>
      </c>
      <c r="E1504" s="377"/>
      <c r="F1504" s="377"/>
      <c r="G1504" s="377"/>
      <c r="H1504" s="377"/>
      <c r="I1504" s="377"/>
      <c r="J1504" s="377"/>
      <c r="K1504" s="369"/>
      <c r="L1504" s="370"/>
      <c r="M1504" s="378"/>
      <c r="N1504" s="379"/>
      <c r="O1504" s="378"/>
      <c r="P1504" s="379"/>
      <c r="Q1504" s="378"/>
      <c r="R1504" s="379"/>
      <c r="S1504" s="378"/>
      <c r="T1504" s="379"/>
      <c r="U1504" s="378"/>
      <c r="V1504" s="379"/>
      <c r="W1504" s="378"/>
      <c r="X1504" s="379"/>
      <c r="Y1504" s="378"/>
      <c r="Z1504" s="379"/>
      <c r="AA1504" s="378"/>
      <c r="AB1504" s="379"/>
      <c r="AC1504" s="378"/>
      <c r="AD1504" s="379"/>
      <c r="AG1504" s="87">
        <f t="shared" si="210"/>
        <v>18</v>
      </c>
      <c r="AH1504" s="87">
        <f t="shared" si="211"/>
        <v>0</v>
      </c>
      <c r="AI1504" s="110">
        <f t="shared" si="212"/>
        <v>0</v>
      </c>
      <c r="AJ1504" s="87">
        <f t="shared" si="213"/>
        <v>0</v>
      </c>
    </row>
    <row r="1505" spans="1:36">
      <c r="A1505" s="12"/>
      <c r="B1505" s="12"/>
      <c r="C1505" s="121" t="s">
        <v>101</v>
      </c>
      <c r="D1505" s="377" t="str">
        <f t="shared" si="209"/>
        <v/>
      </c>
      <c r="E1505" s="377"/>
      <c r="F1505" s="377"/>
      <c r="G1505" s="377"/>
      <c r="H1505" s="377"/>
      <c r="I1505" s="377"/>
      <c r="J1505" s="377"/>
      <c r="K1505" s="369"/>
      <c r="L1505" s="370"/>
      <c r="M1505" s="378"/>
      <c r="N1505" s="379"/>
      <c r="O1505" s="378"/>
      <c r="P1505" s="379"/>
      <c r="Q1505" s="378"/>
      <c r="R1505" s="379"/>
      <c r="S1505" s="378"/>
      <c r="T1505" s="379"/>
      <c r="U1505" s="378"/>
      <c r="V1505" s="379"/>
      <c r="W1505" s="378"/>
      <c r="X1505" s="379"/>
      <c r="Y1505" s="378"/>
      <c r="Z1505" s="379"/>
      <c r="AA1505" s="378"/>
      <c r="AB1505" s="379"/>
      <c r="AC1505" s="378"/>
      <c r="AD1505" s="379"/>
      <c r="AG1505" s="87">
        <f t="shared" si="210"/>
        <v>18</v>
      </c>
      <c r="AH1505" s="87">
        <f t="shared" si="211"/>
        <v>0</v>
      </c>
      <c r="AI1505" s="110">
        <f t="shared" si="212"/>
        <v>0</v>
      </c>
      <c r="AJ1505" s="87">
        <f t="shared" si="213"/>
        <v>0</v>
      </c>
    </row>
    <row r="1506" spans="1:36">
      <c r="A1506" s="12"/>
      <c r="B1506" s="12"/>
      <c r="C1506" s="121" t="s">
        <v>102</v>
      </c>
      <c r="D1506" s="377" t="str">
        <f t="shared" si="209"/>
        <v/>
      </c>
      <c r="E1506" s="377"/>
      <c r="F1506" s="377"/>
      <c r="G1506" s="377"/>
      <c r="H1506" s="377"/>
      <c r="I1506" s="377"/>
      <c r="J1506" s="377"/>
      <c r="K1506" s="369"/>
      <c r="L1506" s="370"/>
      <c r="M1506" s="378"/>
      <c r="N1506" s="379"/>
      <c r="O1506" s="378"/>
      <c r="P1506" s="379"/>
      <c r="Q1506" s="378"/>
      <c r="R1506" s="379"/>
      <c r="S1506" s="378"/>
      <c r="T1506" s="379"/>
      <c r="U1506" s="378"/>
      <c r="V1506" s="379"/>
      <c r="W1506" s="378"/>
      <c r="X1506" s="379"/>
      <c r="Y1506" s="378"/>
      <c r="Z1506" s="379"/>
      <c r="AA1506" s="378"/>
      <c r="AB1506" s="379"/>
      <c r="AC1506" s="378"/>
      <c r="AD1506" s="379"/>
      <c r="AG1506" s="87">
        <f t="shared" si="210"/>
        <v>18</v>
      </c>
      <c r="AH1506" s="87">
        <f t="shared" si="211"/>
        <v>0</v>
      </c>
      <c r="AI1506" s="110">
        <f t="shared" si="212"/>
        <v>0</v>
      </c>
      <c r="AJ1506" s="87">
        <f t="shared" si="213"/>
        <v>0</v>
      </c>
    </row>
    <row r="1507" spans="1:36">
      <c r="A1507" s="12"/>
      <c r="B1507" s="12"/>
      <c r="C1507" s="121" t="s">
        <v>103</v>
      </c>
      <c r="D1507" s="377" t="str">
        <f t="shared" si="209"/>
        <v/>
      </c>
      <c r="E1507" s="377"/>
      <c r="F1507" s="377"/>
      <c r="G1507" s="377"/>
      <c r="H1507" s="377"/>
      <c r="I1507" s="377"/>
      <c r="J1507" s="377"/>
      <c r="K1507" s="369"/>
      <c r="L1507" s="370"/>
      <c r="M1507" s="378"/>
      <c r="N1507" s="379"/>
      <c r="O1507" s="378"/>
      <c r="P1507" s="379"/>
      <c r="Q1507" s="378"/>
      <c r="R1507" s="379"/>
      <c r="S1507" s="378"/>
      <c r="T1507" s="379"/>
      <c r="U1507" s="378"/>
      <c r="V1507" s="379"/>
      <c r="W1507" s="378"/>
      <c r="X1507" s="379"/>
      <c r="Y1507" s="378"/>
      <c r="Z1507" s="379"/>
      <c r="AA1507" s="378"/>
      <c r="AB1507" s="379"/>
      <c r="AC1507" s="378"/>
      <c r="AD1507" s="379"/>
      <c r="AG1507" s="87">
        <f t="shared" si="210"/>
        <v>18</v>
      </c>
      <c r="AH1507" s="87">
        <f t="shared" si="211"/>
        <v>0</v>
      </c>
      <c r="AI1507" s="110">
        <f t="shared" si="212"/>
        <v>0</v>
      </c>
      <c r="AJ1507" s="87">
        <f t="shared" si="213"/>
        <v>0</v>
      </c>
    </row>
    <row r="1508" spans="1:36">
      <c r="A1508" s="12"/>
      <c r="B1508" s="12"/>
      <c r="C1508" s="121" t="s">
        <v>104</v>
      </c>
      <c r="D1508" s="377" t="str">
        <f t="shared" si="209"/>
        <v/>
      </c>
      <c r="E1508" s="377"/>
      <c r="F1508" s="377"/>
      <c r="G1508" s="377"/>
      <c r="H1508" s="377"/>
      <c r="I1508" s="377"/>
      <c r="J1508" s="377"/>
      <c r="K1508" s="369"/>
      <c r="L1508" s="370"/>
      <c r="M1508" s="378"/>
      <c r="N1508" s="379"/>
      <c r="O1508" s="378"/>
      <c r="P1508" s="379"/>
      <c r="Q1508" s="378"/>
      <c r="R1508" s="379"/>
      <c r="S1508" s="378"/>
      <c r="T1508" s="379"/>
      <c r="U1508" s="378"/>
      <c r="V1508" s="379"/>
      <c r="W1508" s="378"/>
      <c r="X1508" s="379"/>
      <c r="Y1508" s="378"/>
      <c r="Z1508" s="379"/>
      <c r="AA1508" s="378"/>
      <c r="AB1508" s="379"/>
      <c r="AC1508" s="378"/>
      <c r="AD1508" s="379"/>
      <c r="AG1508" s="87">
        <f t="shared" si="210"/>
        <v>18</v>
      </c>
      <c r="AH1508" s="87">
        <f t="shared" si="211"/>
        <v>0</v>
      </c>
      <c r="AI1508" s="110">
        <f t="shared" si="212"/>
        <v>0</v>
      </c>
      <c r="AJ1508" s="87">
        <f t="shared" si="213"/>
        <v>0</v>
      </c>
    </row>
    <row r="1509" spans="1:36">
      <c r="A1509" s="12"/>
      <c r="B1509" s="12"/>
      <c r="C1509" s="121" t="s">
        <v>105</v>
      </c>
      <c r="D1509" s="377" t="str">
        <f t="shared" si="209"/>
        <v/>
      </c>
      <c r="E1509" s="377"/>
      <c r="F1509" s="377"/>
      <c r="G1509" s="377"/>
      <c r="H1509" s="377"/>
      <c r="I1509" s="377"/>
      <c r="J1509" s="377"/>
      <c r="K1509" s="369"/>
      <c r="L1509" s="370"/>
      <c r="M1509" s="378"/>
      <c r="N1509" s="379"/>
      <c r="O1509" s="378"/>
      <c r="P1509" s="379"/>
      <c r="Q1509" s="378"/>
      <c r="R1509" s="379"/>
      <c r="S1509" s="378"/>
      <c r="T1509" s="379"/>
      <c r="U1509" s="378"/>
      <c r="V1509" s="379"/>
      <c r="W1509" s="378"/>
      <c r="X1509" s="379"/>
      <c r="Y1509" s="378"/>
      <c r="Z1509" s="379"/>
      <c r="AA1509" s="378"/>
      <c r="AB1509" s="379"/>
      <c r="AC1509" s="378"/>
      <c r="AD1509" s="379"/>
      <c r="AG1509" s="87">
        <f t="shared" si="210"/>
        <v>18</v>
      </c>
      <c r="AH1509" s="87">
        <f t="shared" si="211"/>
        <v>0</v>
      </c>
      <c r="AI1509" s="110">
        <f t="shared" si="212"/>
        <v>0</v>
      </c>
      <c r="AJ1509" s="87">
        <f t="shared" si="213"/>
        <v>0</v>
      </c>
    </row>
    <row r="1510" spans="1:36">
      <c r="A1510" s="12"/>
      <c r="B1510" s="12"/>
      <c r="C1510" s="121" t="s">
        <v>106</v>
      </c>
      <c r="D1510" s="377" t="str">
        <f t="shared" si="209"/>
        <v/>
      </c>
      <c r="E1510" s="377"/>
      <c r="F1510" s="377"/>
      <c r="G1510" s="377"/>
      <c r="H1510" s="377"/>
      <c r="I1510" s="377"/>
      <c r="J1510" s="377"/>
      <c r="K1510" s="369"/>
      <c r="L1510" s="370"/>
      <c r="M1510" s="378"/>
      <c r="N1510" s="379"/>
      <c r="O1510" s="378"/>
      <c r="P1510" s="379"/>
      <c r="Q1510" s="378"/>
      <c r="R1510" s="379"/>
      <c r="S1510" s="378"/>
      <c r="T1510" s="379"/>
      <c r="U1510" s="378"/>
      <c r="V1510" s="379"/>
      <c r="W1510" s="378"/>
      <c r="X1510" s="379"/>
      <c r="Y1510" s="378"/>
      <c r="Z1510" s="379"/>
      <c r="AA1510" s="378"/>
      <c r="AB1510" s="379"/>
      <c r="AC1510" s="378"/>
      <c r="AD1510" s="379"/>
      <c r="AG1510" s="87">
        <f t="shared" si="210"/>
        <v>18</v>
      </c>
      <c r="AH1510" s="87">
        <f t="shared" si="211"/>
        <v>0</v>
      </c>
      <c r="AI1510" s="110">
        <f t="shared" si="212"/>
        <v>0</v>
      </c>
      <c r="AJ1510" s="87">
        <f t="shared" si="213"/>
        <v>0</v>
      </c>
    </row>
    <row r="1511" spans="1:36">
      <c r="A1511" s="12"/>
      <c r="B1511" s="12"/>
      <c r="C1511" s="121" t="s">
        <v>107</v>
      </c>
      <c r="D1511" s="377" t="str">
        <f t="shared" si="209"/>
        <v/>
      </c>
      <c r="E1511" s="377"/>
      <c r="F1511" s="377"/>
      <c r="G1511" s="377"/>
      <c r="H1511" s="377"/>
      <c r="I1511" s="377"/>
      <c r="J1511" s="377"/>
      <c r="K1511" s="369"/>
      <c r="L1511" s="370"/>
      <c r="M1511" s="378"/>
      <c r="N1511" s="379"/>
      <c r="O1511" s="378"/>
      <c r="P1511" s="379"/>
      <c r="Q1511" s="378"/>
      <c r="R1511" s="379"/>
      <c r="S1511" s="378"/>
      <c r="T1511" s="379"/>
      <c r="U1511" s="378"/>
      <c r="V1511" s="379"/>
      <c r="W1511" s="378"/>
      <c r="X1511" s="379"/>
      <c r="Y1511" s="378"/>
      <c r="Z1511" s="379"/>
      <c r="AA1511" s="378"/>
      <c r="AB1511" s="379"/>
      <c r="AC1511" s="378"/>
      <c r="AD1511" s="379"/>
      <c r="AG1511" s="87">
        <f t="shared" si="210"/>
        <v>18</v>
      </c>
      <c r="AH1511" s="87">
        <f t="shared" si="211"/>
        <v>0</v>
      </c>
      <c r="AI1511" s="110">
        <f t="shared" si="212"/>
        <v>0</v>
      </c>
      <c r="AJ1511" s="87">
        <f t="shared" si="213"/>
        <v>0</v>
      </c>
    </row>
    <row r="1512" spans="1:36">
      <c r="A1512" s="12"/>
      <c r="B1512" s="12"/>
      <c r="C1512" s="121" t="s">
        <v>108</v>
      </c>
      <c r="D1512" s="377" t="str">
        <f t="shared" si="209"/>
        <v/>
      </c>
      <c r="E1512" s="377"/>
      <c r="F1512" s="377"/>
      <c r="G1512" s="377"/>
      <c r="H1512" s="377"/>
      <c r="I1512" s="377"/>
      <c r="J1512" s="377"/>
      <c r="K1512" s="369"/>
      <c r="L1512" s="370"/>
      <c r="M1512" s="378"/>
      <c r="N1512" s="379"/>
      <c r="O1512" s="378"/>
      <c r="P1512" s="379"/>
      <c r="Q1512" s="378"/>
      <c r="R1512" s="379"/>
      <c r="S1512" s="378"/>
      <c r="T1512" s="379"/>
      <c r="U1512" s="378"/>
      <c r="V1512" s="379"/>
      <c r="W1512" s="378"/>
      <c r="X1512" s="379"/>
      <c r="Y1512" s="378"/>
      <c r="Z1512" s="379"/>
      <c r="AA1512" s="378"/>
      <c r="AB1512" s="379"/>
      <c r="AC1512" s="378"/>
      <c r="AD1512" s="379"/>
      <c r="AG1512" s="87">
        <f t="shared" si="210"/>
        <v>18</v>
      </c>
      <c r="AH1512" s="87">
        <f t="shared" si="211"/>
        <v>0</v>
      </c>
      <c r="AI1512" s="110">
        <f t="shared" si="212"/>
        <v>0</v>
      </c>
      <c r="AJ1512" s="87">
        <f t="shared" si="213"/>
        <v>0</v>
      </c>
    </row>
    <row r="1513" spans="1:36">
      <c r="A1513" s="12"/>
      <c r="B1513" s="12"/>
      <c r="C1513" s="121" t="s">
        <v>109</v>
      </c>
      <c r="D1513" s="377" t="str">
        <f t="shared" si="209"/>
        <v/>
      </c>
      <c r="E1513" s="377"/>
      <c r="F1513" s="377"/>
      <c r="G1513" s="377"/>
      <c r="H1513" s="377"/>
      <c r="I1513" s="377"/>
      <c r="J1513" s="377"/>
      <c r="K1513" s="369"/>
      <c r="L1513" s="370"/>
      <c r="M1513" s="378"/>
      <c r="N1513" s="379"/>
      <c r="O1513" s="378"/>
      <c r="P1513" s="379"/>
      <c r="Q1513" s="378"/>
      <c r="R1513" s="379"/>
      <c r="S1513" s="378"/>
      <c r="T1513" s="379"/>
      <c r="U1513" s="378"/>
      <c r="V1513" s="379"/>
      <c r="W1513" s="378"/>
      <c r="X1513" s="379"/>
      <c r="Y1513" s="378"/>
      <c r="Z1513" s="379"/>
      <c r="AA1513" s="378"/>
      <c r="AB1513" s="379"/>
      <c r="AC1513" s="378"/>
      <c r="AD1513" s="379"/>
      <c r="AG1513" s="87">
        <f t="shared" si="210"/>
        <v>18</v>
      </c>
      <c r="AH1513" s="87">
        <f t="shared" si="211"/>
        <v>0</v>
      </c>
      <c r="AI1513" s="110">
        <f t="shared" si="212"/>
        <v>0</v>
      </c>
      <c r="AJ1513" s="87">
        <f t="shared" si="213"/>
        <v>0</v>
      </c>
    </row>
    <row r="1514" spans="1:36">
      <c r="A1514" s="12"/>
      <c r="B1514" s="12"/>
      <c r="C1514" s="121" t="s">
        <v>110</v>
      </c>
      <c r="D1514" s="377" t="str">
        <f t="shared" si="209"/>
        <v/>
      </c>
      <c r="E1514" s="377"/>
      <c r="F1514" s="377"/>
      <c r="G1514" s="377"/>
      <c r="H1514" s="377"/>
      <c r="I1514" s="377"/>
      <c r="J1514" s="377"/>
      <c r="K1514" s="369"/>
      <c r="L1514" s="370"/>
      <c r="M1514" s="378"/>
      <c r="N1514" s="379"/>
      <c r="O1514" s="378"/>
      <c r="P1514" s="379"/>
      <c r="Q1514" s="378"/>
      <c r="R1514" s="379"/>
      <c r="S1514" s="378"/>
      <c r="T1514" s="379"/>
      <c r="U1514" s="378"/>
      <c r="V1514" s="379"/>
      <c r="W1514" s="378"/>
      <c r="X1514" s="379"/>
      <c r="Y1514" s="378"/>
      <c r="Z1514" s="379"/>
      <c r="AA1514" s="378"/>
      <c r="AB1514" s="379"/>
      <c r="AC1514" s="378"/>
      <c r="AD1514" s="379"/>
      <c r="AG1514" s="87">
        <f t="shared" si="210"/>
        <v>18</v>
      </c>
      <c r="AH1514" s="87">
        <f t="shared" si="211"/>
        <v>0</v>
      </c>
      <c r="AI1514" s="110">
        <f t="shared" si="212"/>
        <v>0</v>
      </c>
      <c r="AJ1514" s="87">
        <f t="shared" si="213"/>
        <v>0</v>
      </c>
    </row>
    <row r="1515" spans="1:36">
      <c r="A1515" s="12"/>
      <c r="B1515" s="12"/>
      <c r="C1515" s="121" t="s">
        <v>111</v>
      </c>
      <c r="D1515" s="377" t="str">
        <f t="shared" si="209"/>
        <v/>
      </c>
      <c r="E1515" s="377"/>
      <c r="F1515" s="377"/>
      <c r="G1515" s="377"/>
      <c r="H1515" s="377"/>
      <c r="I1515" s="377"/>
      <c r="J1515" s="377"/>
      <c r="K1515" s="369"/>
      <c r="L1515" s="370"/>
      <c r="M1515" s="378"/>
      <c r="N1515" s="379"/>
      <c r="O1515" s="378"/>
      <c r="P1515" s="379"/>
      <c r="Q1515" s="378"/>
      <c r="R1515" s="379"/>
      <c r="S1515" s="378"/>
      <c r="T1515" s="379"/>
      <c r="U1515" s="378"/>
      <c r="V1515" s="379"/>
      <c r="W1515" s="378"/>
      <c r="X1515" s="379"/>
      <c r="Y1515" s="378"/>
      <c r="Z1515" s="379"/>
      <c r="AA1515" s="378"/>
      <c r="AB1515" s="379"/>
      <c r="AC1515" s="378"/>
      <c r="AD1515" s="379"/>
      <c r="AG1515" s="87">
        <f t="shared" si="210"/>
        <v>18</v>
      </c>
      <c r="AH1515" s="87">
        <f t="shared" si="211"/>
        <v>0</v>
      </c>
      <c r="AI1515" s="110">
        <f t="shared" si="212"/>
        <v>0</v>
      </c>
      <c r="AJ1515" s="87">
        <f t="shared" si="213"/>
        <v>0</v>
      </c>
    </row>
    <row r="1516" spans="1:36">
      <c r="A1516" s="12"/>
      <c r="B1516" s="12"/>
      <c r="C1516" s="121" t="s">
        <v>112</v>
      </c>
      <c r="D1516" s="377" t="str">
        <f t="shared" si="209"/>
        <v/>
      </c>
      <c r="E1516" s="377"/>
      <c r="F1516" s="377"/>
      <c r="G1516" s="377"/>
      <c r="H1516" s="377"/>
      <c r="I1516" s="377"/>
      <c r="J1516" s="377"/>
      <c r="K1516" s="369"/>
      <c r="L1516" s="370"/>
      <c r="M1516" s="378"/>
      <c r="N1516" s="379"/>
      <c r="O1516" s="378"/>
      <c r="P1516" s="379"/>
      <c r="Q1516" s="378"/>
      <c r="R1516" s="379"/>
      <c r="S1516" s="378"/>
      <c r="T1516" s="379"/>
      <c r="U1516" s="378"/>
      <c r="V1516" s="379"/>
      <c r="W1516" s="378"/>
      <c r="X1516" s="379"/>
      <c r="Y1516" s="378"/>
      <c r="Z1516" s="379"/>
      <c r="AA1516" s="378"/>
      <c r="AB1516" s="379"/>
      <c r="AC1516" s="378"/>
      <c r="AD1516" s="379"/>
      <c r="AG1516" s="87">
        <f t="shared" si="210"/>
        <v>18</v>
      </c>
      <c r="AH1516" s="87">
        <f t="shared" si="211"/>
        <v>0</v>
      </c>
      <c r="AI1516" s="110">
        <f t="shared" si="212"/>
        <v>0</v>
      </c>
      <c r="AJ1516" s="87">
        <f t="shared" si="213"/>
        <v>0</v>
      </c>
    </row>
    <row r="1517" spans="1:36">
      <c r="A1517" s="12"/>
      <c r="B1517" s="12"/>
      <c r="C1517" s="128" t="s">
        <v>113</v>
      </c>
      <c r="D1517" s="377" t="str">
        <f t="shared" si="209"/>
        <v/>
      </c>
      <c r="E1517" s="377"/>
      <c r="F1517" s="377"/>
      <c r="G1517" s="377"/>
      <c r="H1517" s="377"/>
      <c r="I1517" s="377"/>
      <c r="J1517" s="377"/>
      <c r="K1517" s="369"/>
      <c r="L1517" s="370"/>
      <c r="M1517" s="378"/>
      <c r="N1517" s="379"/>
      <c r="O1517" s="378"/>
      <c r="P1517" s="379"/>
      <c r="Q1517" s="378"/>
      <c r="R1517" s="379"/>
      <c r="S1517" s="378"/>
      <c r="T1517" s="379"/>
      <c r="U1517" s="378"/>
      <c r="V1517" s="379"/>
      <c r="W1517" s="378"/>
      <c r="X1517" s="379"/>
      <c r="Y1517" s="378"/>
      <c r="Z1517" s="379"/>
      <c r="AA1517" s="378"/>
      <c r="AB1517" s="379"/>
      <c r="AC1517" s="378"/>
      <c r="AD1517" s="379"/>
      <c r="AG1517" s="87">
        <f t="shared" si="210"/>
        <v>18</v>
      </c>
      <c r="AH1517" s="87">
        <f t="shared" si="211"/>
        <v>0</v>
      </c>
      <c r="AI1517" s="110">
        <f t="shared" si="212"/>
        <v>0</v>
      </c>
      <c r="AJ1517" s="87">
        <f t="shared" si="213"/>
        <v>0</v>
      </c>
    </row>
    <row r="1518" spans="1:36">
      <c r="A1518" s="12"/>
      <c r="B1518" s="12"/>
      <c r="C1518" s="128" t="s">
        <v>114</v>
      </c>
      <c r="D1518" s="377" t="str">
        <f t="shared" si="209"/>
        <v/>
      </c>
      <c r="E1518" s="377"/>
      <c r="F1518" s="377"/>
      <c r="G1518" s="377"/>
      <c r="H1518" s="377"/>
      <c r="I1518" s="377"/>
      <c r="J1518" s="377"/>
      <c r="K1518" s="369"/>
      <c r="L1518" s="370"/>
      <c r="M1518" s="378"/>
      <c r="N1518" s="379"/>
      <c r="O1518" s="378"/>
      <c r="P1518" s="379"/>
      <c r="Q1518" s="378"/>
      <c r="R1518" s="379"/>
      <c r="S1518" s="378"/>
      <c r="T1518" s="379"/>
      <c r="U1518" s="378"/>
      <c r="V1518" s="379"/>
      <c r="W1518" s="378"/>
      <c r="X1518" s="379"/>
      <c r="Y1518" s="378"/>
      <c r="Z1518" s="379"/>
      <c r="AA1518" s="378"/>
      <c r="AB1518" s="379"/>
      <c r="AC1518" s="378"/>
      <c r="AD1518" s="379"/>
      <c r="AG1518" s="87">
        <f t="shared" si="210"/>
        <v>18</v>
      </c>
      <c r="AH1518" s="87">
        <f t="shared" si="211"/>
        <v>0</v>
      </c>
      <c r="AI1518" s="110">
        <f t="shared" si="212"/>
        <v>0</v>
      </c>
      <c r="AJ1518" s="87">
        <f t="shared" si="213"/>
        <v>0</v>
      </c>
    </row>
    <row r="1519" spans="1:36">
      <c r="A1519" s="12"/>
      <c r="B1519" s="12"/>
      <c r="C1519" s="128" t="s">
        <v>115</v>
      </c>
      <c r="D1519" s="377" t="str">
        <f t="shared" si="209"/>
        <v/>
      </c>
      <c r="E1519" s="377"/>
      <c r="F1519" s="377"/>
      <c r="G1519" s="377"/>
      <c r="H1519" s="377"/>
      <c r="I1519" s="377"/>
      <c r="J1519" s="377"/>
      <c r="K1519" s="369"/>
      <c r="L1519" s="370"/>
      <c r="M1519" s="378"/>
      <c r="N1519" s="379"/>
      <c r="O1519" s="378"/>
      <c r="P1519" s="379"/>
      <c r="Q1519" s="378"/>
      <c r="R1519" s="379"/>
      <c r="S1519" s="378"/>
      <c r="T1519" s="379"/>
      <c r="U1519" s="378"/>
      <c r="V1519" s="379"/>
      <c r="W1519" s="378"/>
      <c r="X1519" s="379"/>
      <c r="Y1519" s="378"/>
      <c r="Z1519" s="379"/>
      <c r="AA1519" s="378"/>
      <c r="AB1519" s="379"/>
      <c r="AC1519" s="378"/>
      <c r="AD1519" s="379"/>
      <c r="AG1519" s="87">
        <f t="shared" si="210"/>
        <v>18</v>
      </c>
      <c r="AH1519" s="87">
        <f t="shared" si="211"/>
        <v>0</v>
      </c>
      <c r="AI1519" s="110">
        <f t="shared" si="212"/>
        <v>0</v>
      </c>
      <c r="AJ1519" s="87">
        <f t="shared" si="213"/>
        <v>0</v>
      </c>
    </row>
    <row r="1520" spans="1:36">
      <c r="A1520" s="12"/>
      <c r="B1520" s="12"/>
      <c r="C1520" s="128" t="s">
        <v>116</v>
      </c>
      <c r="D1520" s="377" t="str">
        <f t="shared" si="209"/>
        <v/>
      </c>
      <c r="E1520" s="377"/>
      <c r="F1520" s="377"/>
      <c r="G1520" s="377"/>
      <c r="H1520" s="377"/>
      <c r="I1520" s="377"/>
      <c r="J1520" s="377"/>
      <c r="K1520" s="369"/>
      <c r="L1520" s="370"/>
      <c r="M1520" s="378"/>
      <c r="N1520" s="379"/>
      <c r="O1520" s="378"/>
      <c r="P1520" s="379"/>
      <c r="Q1520" s="378"/>
      <c r="R1520" s="379"/>
      <c r="S1520" s="378"/>
      <c r="T1520" s="379"/>
      <c r="U1520" s="378"/>
      <c r="V1520" s="379"/>
      <c r="W1520" s="378"/>
      <c r="X1520" s="379"/>
      <c r="Y1520" s="378"/>
      <c r="Z1520" s="379"/>
      <c r="AA1520" s="378"/>
      <c r="AB1520" s="379"/>
      <c r="AC1520" s="378"/>
      <c r="AD1520" s="379"/>
      <c r="AG1520" s="87">
        <f t="shared" si="210"/>
        <v>18</v>
      </c>
      <c r="AH1520" s="87">
        <f t="shared" si="211"/>
        <v>0</v>
      </c>
      <c r="AI1520" s="110">
        <f t="shared" si="212"/>
        <v>0</v>
      </c>
      <c r="AJ1520" s="87">
        <f t="shared" si="213"/>
        <v>0</v>
      </c>
    </row>
    <row r="1521" spans="1:36">
      <c r="A1521" s="12"/>
      <c r="B1521" s="12"/>
      <c r="C1521" s="128" t="s">
        <v>117</v>
      </c>
      <c r="D1521" s="377" t="str">
        <f t="shared" si="209"/>
        <v/>
      </c>
      <c r="E1521" s="377"/>
      <c r="F1521" s="377"/>
      <c r="G1521" s="377"/>
      <c r="H1521" s="377"/>
      <c r="I1521" s="377"/>
      <c r="J1521" s="377"/>
      <c r="K1521" s="369"/>
      <c r="L1521" s="370"/>
      <c r="M1521" s="378"/>
      <c r="N1521" s="379"/>
      <c r="O1521" s="378"/>
      <c r="P1521" s="379"/>
      <c r="Q1521" s="378"/>
      <c r="R1521" s="379"/>
      <c r="S1521" s="378"/>
      <c r="T1521" s="379"/>
      <c r="U1521" s="378"/>
      <c r="V1521" s="379"/>
      <c r="W1521" s="378"/>
      <c r="X1521" s="379"/>
      <c r="Y1521" s="378"/>
      <c r="Z1521" s="379"/>
      <c r="AA1521" s="378"/>
      <c r="AB1521" s="379"/>
      <c r="AC1521" s="378"/>
      <c r="AD1521" s="379"/>
      <c r="AG1521" s="87">
        <f t="shared" si="210"/>
        <v>18</v>
      </c>
      <c r="AH1521" s="87">
        <f t="shared" si="211"/>
        <v>0</v>
      </c>
      <c r="AI1521" s="110">
        <f t="shared" si="212"/>
        <v>0</v>
      </c>
      <c r="AJ1521" s="87">
        <f t="shared" si="213"/>
        <v>0</v>
      </c>
    </row>
    <row r="1522" spans="1:36">
      <c r="A1522" s="12"/>
      <c r="B1522" s="12"/>
      <c r="C1522" s="128" t="s">
        <v>118</v>
      </c>
      <c r="D1522" s="377" t="str">
        <f t="shared" si="209"/>
        <v/>
      </c>
      <c r="E1522" s="377"/>
      <c r="F1522" s="377"/>
      <c r="G1522" s="377"/>
      <c r="H1522" s="377"/>
      <c r="I1522" s="377"/>
      <c r="J1522" s="377"/>
      <c r="K1522" s="369"/>
      <c r="L1522" s="370"/>
      <c r="M1522" s="378"/>
      <c r="N1522" s="379"/>
      <c r="O1522" s="378"/>
      <c r="P1522" s="379"/>
      <c r="Q1522" s="378"/>
      <c r="R1522" s="379"/>
      <c r="S1522" s="378"/>
      <c r="T1522" s="379"/>
      <c r="U1522" s="378"/>
      <c r="V1522" s="379"/>
      <c r="W1522" s="378"/>
      <c r="X1522" s="379"/>
      <c r="Y1522" s="378"/>
      <c r="Z1522" s="379"/>
      <c r="AA1522" s="378"/>
      <c r="AB1522" s="379"/>
      <c r="AC1522" s="378"/>
      <c r="AD1522" s="379"/>
      <c r="AG1522" s="87">
        <f t="shared" si="210"/>
        <v>18</v>
      </c>
      <c r="AH1522" s="87">
        <f t="shared" si="211"/>
        <v>0</v>
      </c>
      <c r="AI1522" s="110">
        <f t="shared" si="212"/>
        <v>0</v>
      </c>
      <c r="AJ1522" s="87">
        <f t="shared" si="213"/>
        <v>0</v>
      </c>
    </row>
    <row r="1523" spans="1:36">
      <c r="A1523" s="12"/>
      <c r="B1523" s="12"/>
      <c r="C1523" s="128" t="s">
        <v>119</v>
      </c>
      <c r="D1523" s="377" t="str">
        <f t="shared" si="209"/>
        <v/>
      </c>
      <c r="E1523" s="377"/>
      <c r="F1523" s="377"/>
      <c r="G1523" s="377"/>
      <c r="H1523" s="377"/>
      <c r="I1523" s="377"/>
      <c r="J1523" s="377"/>
      <c r="K1523" s="369"/>
      <c r="L1523" s="370"/>
      <c r="M1523" s="378"/>
      <c r="N1523" s="379"/>
      <c r="O1523" s="378"/>
      <c r="P1523" s="379"/>
      <c r="Q1523" s="378"/>
      <c r="R1523" s="379"/>
      <c r="S1523" s="378"/>
      <c r="T1523" s="379"/>
      <c r="U1523" s="378"/>
      <c r="V1523" s="379"/>
      <c r="W1523" s="378"/>
      <c r="X1523" s="379"/>
      <c r="Y1523" s="378"/>
      <c r="Z1523" s="379"/>
      <c r="AA1523" s="378"/>
      <c r="AB1523" s="379"/>
      <c r="AC1523" s="378"/>
      <c r="AD1523" s="379"/>
      <c r="AG1523" s="87">
        <f t="shared" si="210"/>
        <v>18</v>
      </c>
      <c r="AH1523" s="87">
        <f t="shared" si="211"/>
        <v>0</v>
      </c>
      <c r="AI1523" s="110">
        <f t="shared" si="212"/>
        <v>0</v>
      </c>
      <c r="AJ1523" s="87">
        <f t="shared" si="213"/>
        <v>0</v>
      </c>
    </row>
    <row r="1524" spans="1:36">
      <c r="A1524" s="12"/>
      <c r="B1524" s="12"/>
      <c r="C1524" s="128" t="s">
        <v>120</v>
      </c>
      <c r="D1524" s="377" t="str">
        <f t="shared" si="209"/>
        <v/>
      </c>
      <c r="E1524" s="377"/>
      <c r="F1524" s="377"/>
      <c r="G1524" s="377"/>
      <c r="H1524" s="377"/>
      <c r="I1524" s="377"/>
      <c r="J1524" s="377"/>
      <c r="K1524" s="369"/>
      <c r="L1524" s="370"/>
      <c r="M1524" s="378"/>
      <c r="N1524" s="379"/>
      <c r="O1524" s="378"/>
      <c r="P1524" s="379"/>
      <c r="Q1524" s="378"/>
      <c r="R1524" s="379"/>
      <c r="S1524" s="378"/>
      <c r="T1524" s="379"/>
      <c r="U1524" s="378"/>
      <c r="V1524" s="379"/>
      <c r="W1524" s="378"/>
      <c r="X1524" s="379"/>
      <c r="Y1524" s="378"/>
      <c r="Z1524" s="379"/>
      <c r="AA1524" s="378"/>
      <c r="AB1524" s="379"/>
      <c r="AC1524" s="378"/>
      <c r="AD1524" s="379"/>
      <c r="AG1524" s="87">
        <f t="shared" si="210"/>
        <v>18</v>
      </c>
      <c r="AH1524" s="87">
        <f t="shared" si="211"/>
        <v>0</v>
      </c>
      <c r="AI1524" s="110">
        <f t="shared" si="212"/>
        <v>0</v>
      </c>
      <c r="AJ1524" s="87">
        <f t="shared" si="213"/>
        <v>0</v>
      </c>
    </row>
    <row r="1525" spans="1:36">
      <c r="A1525" s="12"/>
      <c r="B1525" s="12"/>
      <c r="C1525" s="128" t="s">
        <v>121</v>
      </c>
      <c r="D1525" s="377" t="str">
        <f t="shared" si="209"/>
        <v/>
      </c>
      <c r="E1525" s="377"/>
      <c r="F1525" s="377"/>
      <c r="G1525" s="377"/>
      <c r="H1525" s="377"/>
      <c r="I1525" s="377"/>
      <c r="J1525" s="377"/>
      <c r="K1525" s="369"/>
      <c r="L1525" s="370"/>
      <c r="M1525" s="378"/>
      <c r="N1525" s="379"/>
      <c r="O1525" s="378"/>
      <c r="P1525" s="379"/>
      <c r="Q1525" s="378"/>
      <c r="R1525" s="379"/>
      <c r="S1525" s="378"/>
      <c r="T1525" s="379"/>
      <c r="U1525" s="378"/>
      <c r="V1525" s="379"/>
      <c r="W1525" s="378"/>
      <c r="X1525" s="379"/>
      <c r="Y1525" s="378"/>
      <c r="Z1525" s="379"/>
      <c r="AA1525" s="378"/>
      <c r="AB1525" s="379"/>
      <c r="AC1525" s="378"/>
      <c r="AD1525" s="379"/>
      <c r="AG1525" s="87">
        <f t="shared" si="210"/>
        <v>18</v>
      </c>
      <c r="AH1525" s="87">
        <f t="shared" si="211"/>
        <v>0</v>
      </c>
      <c r="AI1525" s="110">
        <f t="shared" si="212"/>
        <v>0</v>
      </c>
      <c r="AJ1525" s="87">
        <f t="shared" si="213"/>
        <v>0</v>
      </c>
    </row>
    <row r="1526" spans="1:36">
      <c r="A1526" s="12"/>
      <c r="B1526" s="12"/>
      <c r="C1526" s="128" t="s">
        <v>122</v>
      </c>
      <c r="D1526" s="377" t="str">
        <f t="shared" si="209"/>
        <v/>
      </c>
      <c r="E1526" s="377"/>
      <c r="F1526" s="377"/>
      <c r="G1526" s="377"/>
      <c r="H1526" s="377"/>
      <c r="I1526" s="377"/>
      <c r="J1526" s="377"/>
      <c r="K1526" s="369"/>
      <c r="L1526" s="370"/>
      <c r="M1526" s="378"/>
      <c r="N1526" s="379"/>
      <c r="O1526" s="378"/>
      <c r="P1526" s="379"/>
      <c r="Q1526" s="378"/>
      <c r="R1526" s="379"/>
      <c r="S1526" s="378"/>
      <c r="T1526" s="379"/>
      <c r="U1526" s="378"/>
      <c r="V1526" s="379"/>
      <c r="W1526" s="378"/>
      <c r="X1526" s="379"/>
      <c r="Y1526" s="378"/>
      <c r="Z1526" s="379"/>
      <c r="AA1526" s="378"/>
      <c r="AB1526" s="379"/>
      <c r="AC1526" s="378"/>
      <c r="AD1526" s="379"/>
      <c r="AG1526" s="87">
        <f t="shared" si="210"/>
        <v>18</v>
      </c>
      <c r="AH1526" s="87">
        <f t="shared" si="211"/>
        <v>0</v>
      </c>
      <c r="AI1526" s="110">
        <f t="shared" si="212"/>
        <v>0</v>
      </c>
      <c r="AJ1526" s="87">
        <f t="shared" si="213"/>
        <v>0</v>
      </c>
    </row>
    <row r="1527" spans="1:36">
      <c r="A1527" s="12"/>
      <c r="B1527" s="12"/>
      <c r="C1527" s="128" t="s">
        <v>123</v>
      </c>
      <c r="D1527" s="377" t="str">
        <f t="shared" si="209"/>
        <v/>
      </c>
      <c r="E1527" s="377"/>
      <c r="F1527" s="377"/>
      <c r="G1527" s="377"/>
      <c r="H1527" s="377"/>
      <c r="I1527" s="377"/>
      <c r="J1527" s="377"/>
      <c r="K1527" s="369"/>
      <c r="L1527" s="370"/>
      <c r="M1527" s="378"/>
      <c r="N1527" s="379"/>
      <c r="O1527" s="378"/>
      <c r="P1527" s="379"/>
      <c r="Q1527" s="378"/>
      <c r="R1527" s="379"/>
      <c r="S1527" s="378"/>
      <c r="T1527" s="379"/>
      <c r="U1527" s="378"/>
      <c r="V1527" s="379"/>
      <c r="W1527" s="378"/>
      <c r="X1527" s="379"/>
      <c r="Y1527" s="378"/>
      <c r="Z1527" s="379"/>
      <c r="AA1527" s="378"/>
      <c r="AB1527" s="379"/>
      <c r="AC1527" s="378"/>
      <c r="AD1527" s="379"/>
      <c r="AG1527" s="87">
        <f t="shared" si="210"/>
        <v>18</v>
      </c>
      <c r="AH1527" s="87">
        <f t="shared" si="211"/>
        <v>0</v>
      </c>
      <c r="AI1527" s="110">
        <f t="shared" si="212"/>
        <v>0</v>
      </c>
      <c r="AJ1527" s="87">
        <f t="shared" si="213"/>
        <v>0</v>
      </c>
    </row>
    <row r="1528" spans="1:36">
      <c r="A1528" s="12"/>
      <c r="B1528" s="12"/>
      <c r="C1528" s="128" t="s">
        <v>124</v>
      </c>
      <c r="D1528" s="377" t="str">
        <f t="shared" si="209"/>
        <v/>
      </c>
      <c r="E1528" s="377"/>
      <c r="F1528" s="377"/>
      <c r="G1528" s="377"/>
      <c r="H1528" s="377"/>
      <c r="I1528" s="377"/>
      <c r="J1528" s="377"/>
      <c r="K1528" s="369"/>
      <c r="L1528" s="370"/>
      <c r="M1528" s="378"/>
      <c r="N1528" s="379"/>
      <c r="O1528" s="378"/>
      <c r="P1528" s="379"/>
      <c r="Q1528" s="378"/>
      <c r="R1528" s="379"/>
      <c r="S1528" s="378"/>
      <c r="T1528" s="379"/>
      <c r="U1528" s="378"/>
      <c r="V1528" s="379"/>
      <c r="W1528" s="378"/>
      <c r="X1528" s="379"/>
      <c r="Y1528" s="378"/>
      <c r="Z1528" s="379"/>
      <c r="AA1528" s="378"/>
      <c r="AB1528" s="379"/>
      <c r="AC1528" s="378"/>
      <c r="AD1528" s="379"/>
      <c r="AG1528" s="87">
        <f t="shared" si="210"/>
        <v>18</v>
      </c>
      <c r="AH1528" s="87">
        <f t="shared" si="211"/>
        <v>0</v>
      </c>
      <c r="AI1528" s="110">
        <f t="shared" si="212"/>
        <v>0</v>
      </c>
      <c r="AJ1528" s="87">
        <f t="shared" si="213"/>
        <v>0</v>
      </c>
    </row>
    <row r="1529" spans="1:36">
      <c r="A1529" s="12"/>
      <c r="B1529" s="12"/>
      <c r="C1529" s="128" t="s">
        <v>125</v>
      </c>
      <c r="D1529" s="377" t="str">
        <f t="shared" ref="D1529:D1583" si="214">IF(D98="", "", D98)</f>
        <v/>
      </c>
      <c r="E1529" s="377"/>
      <c r="F1529" s="377"/>
      <c r="G1529" s="377"/>
      <c r="H1529" s="377"/>
      <c r="I1529" s="377"/>
      <c r="J1529" s="377"/>
      <c r="K1529" s="369"/>
      <c r="L1529" s="370"/>
      <c r="M1529" s="378"/>
      <c r="N1529" s="379"/>
      <c r="O1529" s="378"/>
      <c r="P1529" s="379"/>
      <c r="Q1529" s="378"/>
      <c r="R1529" s="379"/>
      <c r="S1529" s="378"/>
      <c r="T1529" s="379"/>
      <c r="U1529" s="378"/>
      <c r="V1529" s="379"/>
      <c r="W1529" s="378"/>
      <c r="X1529" s="379"/>
      <c r="Y1529" s="378"/>
      <c r="Z1529" s="379"/>
      <c r="AA1529" s="378"/>
      <c r="AB1529" s="379"/>
      <c r="AC1529" s="378"/>
      <c r="AD1529" s="379"/>
      <c r="AG1529" s="87">
        <f t="shared" ref="AG1529:AG1583" si="215">COUNTBLANK(M1529:AD1529)</f>
        <v>18</v>
      </c>
      <c r="AH1529" s="87">
        <f t="shared" ref="AH1529:AH1583" si="216">IF(
OR(
AND(OR(K1529=2, K1529=9), AG1529&lt;$AG$1462)
), 1, 0
)</f>
        <v>0</v>
      </c>
      <c r="AI1529" s="110">
        <f t="shared" ref="AI1529:AI1583" si="217">IF(AND(AC1529="X", AG1529&lt;17), 1, 0)</f>
        <v>0</v>
      </c>
      <c r="AJ1529" s="87">
        <f t="shared" ref="AJ1529:AJ1583" si="218">IF(
OR(
AND(D1529="", OR(K1529&lt;&gt;"", AG1529&lt;$AG$1462)),
AND(D1529&lt;&gt;"", OR(K1529="", AND(K1529=1, AG1529=$AG$1462))),
), 1, 0
)</f>
        <v>0</v>
      </c>
    </row>
    <row r="1530" spans="1:36">
      <c r="A1530" s="12"/>
      <c r="B1530" s="12"/>
      <c r="C1530" s="128" t="s">
        <v>126</v>
      </c>
      <c r="D1530" s="377" t="str">
        <f t="shared" si="214"/>
        <v/>
      </c>
      <c r="E1530" s="377"/>
      <c r="F1530" s="377"/>
      <c r="G1530" s="377"/>
      <c r="H1530" s="377"/>
      <c r="I1530" s="377"/>
      <c r="J1530" s="377"/>
      <c r="K1530" s="369"/>
      <c r="L1530" s="370"/>
      <c r="M1530" s="378"/>
      <c r="N1530" s="379"/>
      <c r="O1530" s="378"/>
      <c r="P1530" s="379"/>
      <c r="Q1530" s="378"/>
      <c r="R1530" s="379"/>
      <c r="S1530" s="378"/>
      <c r="T1530" s="379"/>
      <c r="U1530" s="378"/>
      <c r="V1530" s="379"/>
      <c r="W1530" s="378"/>
      <c r="X1530" s="379"/>
      <c r="Y1530" s="378"/>
      <c r="Z1530" s="379"/>
      <c r="AA1530" s="378"/>
      <c r="AB1530" s="379"/>
      <c r="AC1530" s="378"/>
      <c r="AD1530" s="379"/>
      <c r="AG1530" s="87">
        <f t="shared" si="215"/>
        <v>18</v>
      </c>
      <c r="AH1530" s="87">
        <f t="shared" si="216"/>
        <v>0</v>
      </c>
      <c r="AI1530" s="110">
        <f t="shared" si="217"/>
        <v>0</v>
      </c>
      <c r="AJ1530" s="87">
        <f t="shared" si="218"/>
        <v>0</v>
      </c>
    </row>
    <row r="1531" spans="1:36">
      <c r="A1531" s="12"/>
      <c r="B1531" s="12"/>
      <c r="C1531" s="128" t="s">
        <v>127</v>
      </c>
      <c r="D1531" s="377" t="str">
        <f t="shared" si="214"/>
        <v/>
      </c>
      <c r="E1531" s="377"/>
      <c r="F1531" s="377"/>
      <c r="G1531" s="377"/>
      <c r="H1531" s="377"/>
      <c r="I1531" s="377"/>
      <c r="J1531" s="377"/>
      <c r="K1531" s="369"/>
      <c r="L1531" s="370"/>
      <c r="M1531" s="378"/>
      <c r="N1531" s="379"/>
      <c r="O1531" s="378"/>
      <c r="P1531" s="379"/>
      <c r="Q1531" s="378"/>
      <c r="R1531" s="379"/>
      <c r="S1531" s="378"/>
      <c r="T1531" s="379"/>
      <c r="U1531" s="378"/>
      <c r="V1531" s="379"/>
      <c r="W1531" s="378"/>
      <c r="X1531" s="379"/>
      <c r="Y1531" s="378"/>
      <c r="Z1531" s="379"/>
      <c r="AA1531" s="378"/>
      <c r="AB1531" s="379"/>
      <c r="AC1531" s="378"/>
      <c r="AD1531" s="379"/>
      <c r="AG1531" s="87">
        <f t="shared" si="215"/>
        <v>18</v>
      </c>
      <c r="AH1531" s="87">
        <f t="shared" si="216"/>
        <v>0</v>
      </c>
      <c r="AI1531" s="110">
        <f t="shared" si="217"/>
        <v>0</v>
      </c>
      <c r="AJ1531" s="87">
        <f t="shared" si="218"/>
        <v>0</v>
      </c>
    </row>
    <row r="1532" spans="1:36">
      <c r="A1532" s="12"/>
      <c r="B1532" s="12"/>
      <c r="C1532" s="128" t="s">
        <v>128</v>
      </c>
      <c r="D1532" s="377" t="str">
        <f t="shared" si="214"/>
        <v/>
      </c>
      <c r="E1532" s="377"/>
      <c r="F1532" s="377"/>
      <c r="G1532" s="377"/>
      <c r="H1532" s="377"/>
      <c r="I1532" s="377"/>
      <c r="J1532" s="377"/>
      <c r="K1532" s="369"/>
      <c r="L1532" s="370"/>
      <c r="M1532" s="378"/>
      <c r="N1532" s="379"/>
      <c r="O1532" s="378"/>
      <c r="P1532" s="379"/>
      <c r="Q1532" s="378"/>
      <c r="R1532" s="379"/>
      <c r="S1532" s="378"/>
      <c r="T1532" s="379"/>
      <c r="U1532" s="378"/>
      <c r="V1532" s="379"/>
      <c r="W1532" s="378"/>
      <c r="X1532" s="379"/>
      <c r="Y1532" s="378"/>
      <c r="Z1532" s="379"/>
      <c r="AA1532" s="378"/>
      <c r="AB1532" s="379"/>
      <c r="AC1532" s="378"/>
      <c r="AD1532" s="379"/>
      <c r="AG1532" s="87">
        <f t="shared" si="215"/>
        <v>18</v>
      </c>
      <c r="AH1532" s="87">
        <f t="shared" si="216"/>
        <v>0</v>
      </c>
      <c r="AI1532" s="110">
        <f t="shared" si="217"/>
        <v>0</v>
      </c>
      <c r="AJ1532" s="87">
        <f t="shared" si="218"/>
        <v>0</v>
      </c>
    </row>
    <row r="1533" spans="1:36">
      <c r="A1533" s="12"/>
      <c r="B1533" s="12"/>
      <c r="C1533" s="128" t="s">
        <v>129</v>
      </c>
      <c r="D1533" s="377" t="str">
        <f t="shared" si="214"/>
        <v/>
      </c>
      <c r="E1533" s="377"/>
      <c r="F1533" s="377"/>
      <c r="G1533" s="377"/>
      <c r="H1533" s="377"/>
      <c r="I1533" s="377"/>
      <c r="J1533" s="377"/>
      <c r="K1533" s="369"/>
      <c r="L1533" s="370"/>
      <c r="M1533" s="378"/>
      <c r="N1533" s="379"/>
      <c r="O1533" s="378"/>
      <c r="P1533" s="379"/>
      <c r="Q1533" s="378"/>
      <c r="R1533" s="379"/>
      <c r="S1533" s="378"/>
      <c r="T1533" s="379"/>
      <c r="U1533" s="378"/>
      <c r="V1533" s="379"/>
      <c r="W1533" s="378"/>
      <c r="X1533" s="379"/>
      <c r="Y1533" s="378"/>
      <c r="Z1533" s="379"/>
      <c r="AA1533" s="378"/>
      <c r="AB1533" s="379"/>
      <c r="AC1533" s="378"/>
      <c r="AD1533" s="379"/>
      <c r="AG1533" s="87">
        <f t="shared" si="215"/>
        <v>18</v>
      </c>
      <c r="AH1533" s="87">
        <f t="shared" si="216"/>
        <v>0</v>
      </c>
      <c r="AI1533" s="110">
        <f t="shared" si="217"/>
        <v>0</v>
      </c>
      <c r="AJ1533" s="87">
        <f t="shared" si="218"/>
        <v>0</v>
      </c>
    </row>
    <row r="1534" spans="1:36">
      <c r="A1534" s="12"/>
      <c r="B1534" s="12"/>
      <c r="C1534" s="128" t="s">
        <v>130</v>
      </c>
      <c r="D1534" s="377" t="str">
        <f t="shared" si="214"/>
        <v/>
      </c>
      <c r="E1534" s="377"/>
      <c r="F1534" s="377"/>
      <c r="G1534" s="377"/>
      <c r="H1534" s="377"/>
      <c r="I1534" s="377"/>
      <c r="J1534" s="377"/>
      <c r="K1534" s="369"/>
      <c r="L1534" s="370"/>
      <c r="M1534" s="378"/>
      <c r="N1534" s="379"/>
      <c r="O1534" s="378"/>
      <c r="P1534" s="379"/>
      <c r="Q1534" s="378"/>
      <c r="R1534" s="379"/>
      <c r="S1534" s="378"/>
      <c r="T1534" s="379"/>
      <c r="U1534" s="378"/>
      <c r="V1534" s="379"/>
      <c r="W1534" s="378"/>
      <c r="X1534" s="379"/>
      <c r="Y1534" s="378"/>
      <c r="Z1534" s="379"/>
      <c r="AA1534" s="378"/>
      <c r="AB1534" s="379"/>
      <c r="AC1534" s="378"/>
      <c r="AD1534" s="379"/>
      <c r="AG1534" s="87">
        <f t="shared" si="215"/>
        <v>18</v>
      </c>
      <c r="AH1534" s="87">
        <f t="shared" si="216"/>
        <v>0</v>
      </c>
      <c r="AI1534" s="110">
        <f t="shared" si="217"/>
        <v>0</v>
      </c>
      <c r="AJ1534" s="87">
        <f t="shared" si="218"/>
        <v>0</v>
      </c>
    </row>
    <row r="1535" spans="1:36">
      <c r="A1535" s="12"/>
      <c r="B1535" s="12"/>
      <c r="C1535" s="128" t="s">
        <v>131</v>
      </c>
      <c r="D1535" s="377" t="str">
        <f t="shared" si="214"/>
        <v/>
      </c>
      <c r="E1535" s="377"/>
      <c r="F1535" s="377"/>
      <c r="G1535" s="377"/>
      <c r="H1535" s="377"/>
      <c r="I1535" s="377"/>
      <c r="J1535" s="377"/>
      <c r="K1535" s="369"/>
      <c r="L1535" s="370"/>
      <c r="M1535" s="378"/>
      <c r="N1535" s="379"/>
      <c r="O1535" s="378"/>
      <c r="P1535" s="379"/>
      <c r="Q1535" s="378"/>
      <c r="R1535" s="379"/>
      <c r="S1535" s="378"/>
      <c r="T1535" s="379"/>
      <c r="U1535" s="378"/>
      <c r="V1535" s="379"/>
      <c r="W1535" s="378"/>
      <c r="X1535" s="379"/>
      <c r="Y1535" s="378"/>
      <c r="Z1535" s="379"/>
      <c r="AA1535" s="378"/>
      <c r="AB1535" s="379"/>
      <c r="AC1535" s="378"/>
      <c r="AD1535" s="379"/>
      <c r="AG1535" s="87">
        <f t="shared" si="215"/>
        <v>18</v>
      </c>
      <c r="AH1535" s="87">
        <f t="shared" si="216"/>
        <v>0</v>
      </c>
      <c r="AI1535" s="110">
        <f t="shared" si="217"/>
        <v>0</v>
      </c>
      <c r="AJ1535" s="87">
        <f t="shared" si="218"/>
        <v>0</v>
      </c>
    </row>
    <row r="1536" spans="1:36">
      <c r="A1536" s="12"/>
      <c r="B1536" s="12"/>
      <c r="C1536" s="128" t="s">
        <v>132</v>
      </c>
      <c r="D1536" s="377" t="str">
        <f t="shared" si="214"/>
        <v/>
      </c>
      <c r="E1536" s="377"/>
      <c r="F1536" s="377"/>
      <c r="G1536" s="377"/>
      <c r="H1536" s="377"/>
      <c r="I1536" s="377"/>
      <c r="J1536" s="377"/>
      <c r="K1536" s="369"/>
      <c r="L1536" s="370"/>
      <c r="M1536" s="378"/>
      <c r="N1536" s="379"/>
      <c r="O1536" s="378"/>
      <c r="P1536" s="379"/>
      <c r="Q1536" s="378"/>
      <c r="R1536" s="379"/>
      <c r="S1536" s="378"/>
      <c r="T1536" s="379"/>
      <c r="U1536" s="378"/>
      <c r="V1536" s="379"/>
      <c r="W1536" s="378"/>
      <c r="X1536" s="379"/>
      <c r="Y1536" s="378"/>
      <c r="Z1536" s="379"/>
      <c r="AA1536" s="378"/>
      <c r="AB1536" s="379"/>
      <c r="AC1536" s="378"/>
      <c r="AD1536" s="379"/>
      <c r="AG1536" s="87">
        <f t="shared" si="215"/>
        <v>18</v>
      </c>
      <c r="AH1536" s="87">
        <f t="shared" si="216"/>
        <v>0</v>
      </c>
      <c r="AI1536" s="110">
        <f t="shared" si="217"/>
        <v>0</v>
      </c>
      <c r="AJ1536" s="87">
        <f t="shared" si="218"/>
        <v>0</v>
      </c>
    </row>
    <row r="1537" spans="1:36">
      <c r="A1537" s="12"/>
      <c r="B1537" s="12"/>
      <c r="C1537" s="128" t="s">
        <v>133</v>
      </c>
      <c r="D1537" s="377" t="str">
        <f t="shared" si="214"/>
        <v/>
      </c>
      <c r="E1537" s="377"/>
      <c r="F1537" s="377"/>
      <c r="G1537" s="377"/>
      <c r="H1537" s="377"/>
      <c r="I1537" s="377"/>
      <c r="J1537" s="377"/>
      <c r="K1537" s="369"/>
      <c r="L1537" s="370"/>
      <c r="M1537" s="378"/>
      <c r="N1537" s="379"/>
      <c r="O1537" s="378"/>
      <c r="P1537" s="379"/>
      <c r="Q1537" s="378"/>
      <c r="R1537" s="379"/>
      <c r="S1537" s="378"/>
      <c r="T1537" s="379"/>
      <c r="U1537" s="378"/>
      <c r="V1537" s="379"/>
      <c r="W1537" s="378"/>
      <c r="X1537" s="379"/>
      <c r="Y1537" s="378"/>
      <c r="Z1537" s="379"/>
      <c r="AA1537" s="378"/>
      <c r="AB1537" s="379"/>
      <c r="AC1537" s="378"/>
      <c r="AD1537" s="379"/>
      <c r="AG1537" s="87">
        <f t="shared" si="215"/>
        <v>18</v>
      </c>
      <c r="AH1537" s="87">
        <f t="shared" si="216"/>
        <v>0</v>
      </c>
      <c r="AI1537" s="110">
        <f t="shared" si="217"/>
        <v>0</v>
      </c>
      <c r="AJ1537" s="87">
        <f t="shared" si="218"/>
        <v>0</v>
      </c>
    </row>
    <row r="1538" spans="1:36">
      <c r="A1538" s="12"/>
      <c r="B1538" s="12"/>
      <c r="C1538" s="128" t="s">
        <v>134</v>
      </c>
      <c r="D1538" s="377" t="str">
        <f t="shared" si="214"/>
        <v/>
      </c>
      <c r="E1538" s="377"/>
      <c r="F1538" s="377"/>
      <c r="G1538" s="377"/>
      <c r="H1538" s="377"/>
      <c r="I1538" s="377"/>
      <c r="J1538" s="377"/>
      <c r="K1538" s="369"/>
      <c r="L1538" s="370"/>
      <c r="M1538" s="378"/>
      <c r="N1538" s="379"/>
      <c r="O1538" s="378"/>
      <c r="P1538" s="379"/>
      <c r="Q1538" s="378"/>
      <c r="R1538" s="379"/>
      <c r="S1538" s="378"/>
      <c r="T1538" s="379"/>
      <c r="U1538" s="378"/>
      <c r="V1538" s="379"/>
      <c r="W1538" s="378"/>
      <c r="X1538" s="379"/>
      <c r="Y1538" s="378"/>
      <c r="Z1538" s="379"/>
      <c r="AA1538" s="378"/>
      <c r="AB1538" s="379"/>
      <c r="AC1538" s="378"/>
      <c r="AD1538" s="379"/>
      <c r="AG1538" s="87">
        <f t="shared" si="215"/>
        <v>18</v>
      </c>
      <c r="AH1538" s="87">
        <f t="shared" si="216"/>
        <v>0</v>
      </c>
      <c r="AI1538" s="110">
        <f t="shared" si="217"/>
        <v>0</v>
      </c>
      <c r="AJ1538" s="87">
        <f t="shared" si="218"/>
        <v>0</v>
      </c>
    </row>
    <row r="1539" spans="1:36">
      <c r="A1539" s="12"/>
      <c r="B1539" s="12"/>
      <c r="C1539" s="128" t="s">
        <v>135</v>
      </c>
      <c r="D1539" s="377" t="str">
        <f t="shared" si="214"/>
        <v/>
      </c>
      <c r="E1539" s="377"/>
      <c r="F1539" s="377"/>
      <c r="G1539" s="377"/>
      <c r="H1539" s="377"/>
      <c r="I1539" s="377"/>
      <c r="J1539" s="377"/>
      <c r="K1539" s="369"/>
      <c r="L1539" s="370"/>
      <c r="M1539" s="378"/>
      <c r="N1539" s="379"/>
      <c r="O1539" s="378"/>
      <c r="P1539" s="379"/>
      <c r="Q1539" s="378"/>
      <c r="R1539" s="379"/>
      <c r="S1539" s="378"/>
      <c r="T1539" s="379"/>
      <c r="U1539" s="378"/>
      <c r="V1539" s="379"/>
      <c r="W1539" s="378"/>
      <c r="X1539" s="379"/>
      <c r="Y1539" s="378"/>
      <c r="Z1539" s="379"/>
      <c r="AA1539" s="378"/>
      <c r="AB1539" s="379"/>
      <c r="AC1539" s="378"/>
      <c r="AD1539" s="379"/>
      <c r="AG1539" s="87">
        <f t="shared" si="215"/>
        <v>18</v>
      </c>
      <c r="AH1539" s="87">
        <f t="shared" si="216"/>
        <v>0</v>
      </c>
      <c r="AI1539" s="110">
        <f t="shared" si="217"/>
        <v>0</v>
      </c>
      <c r="AJ1539" s="87">
        <f t="shared" si="218"/>
        <v>0</v>
      </c>
    </row>
    <row r="1540" spans="1:36">
      <c r="A1540" s="12"/>
      <c r="B1540" s="12"/>
      <c r="C1540" s="128" t="s">
        <v>136</v>
      </c>
      <c r="D1540" s="377" t="str">
        <f t="shared" si="214"/>
        <v/>
      </c>
      <c r="E1540" s="377"/>
      <c r="F1540" s="377"/>
      <c r="G1540" s="377"/>
      <c r="H1540" s="377"/>
      <c r="I1540" s="377"/>
      <c r="J1540" s="377"/>
      <c r="K1540" s="369"/>
      <c r="L1540" s="370"/>
      <c r="M1540" s="378"/>
      <c r="N1540" s="379"/>
      <c r="O1540" s="378"/>
      <c r="P1540" s="379"/>
      <c r="Q1540" s="378"/>
      <c r="R1540" s="379"/>
      <c r="S1540" s="378"/>
      <c r="T1540" s="379"/>
      <c r="U1540" s="378"/>
      <c r="V1540" s="379"/>
      <c r="W1540" s="378"/>
      <c r="X1540" s="379"/>
      <c r="Y1540" s="378"/>
      <c r="Z1540" s="379"/>
      <c r="AA1540" s="378"/>
      <c r="AB1540" s="379"/>
      <c r="AC1540" s="378"/>
      <c r="AD1540" s="379"/>
      <c r="AG1540" s="87">
        <f t="shared" si="215"/>
        <v>18</v>
      </c>
      <c r="AH1540" s="87">
        <f t="shared" si="216"/>
        <v>0</v>
      </c>
      <c r="AI1540" s="110">
        <f t="shared" si="217"/>
        <v>0</v>
      </c>
      <c r="AJ1540" s="87">
        <f t="shared" si="218"/>
        <v>0</v>
      </c>
    </row>
    <row r="1541" spans="1:36">
      <c r="A1541" s="12"/>
      <c r="B1541" s="12"/>
      <c r="C1541" s="128" t="s">
        <v>137</v>
      </c>
      <c r="D1541" s="377" t="str">
        <f t="shared" si="214"/>
        <v/>
      </c>
      <c r="E1541" s="377"/>
      <c r="F1541" s="377"/>
      <c r="G1541" s="377"/>
      <c r="H1541" s="377"/>
      <c r="I1541" s="377"/>
      <c r="J1541" s="377"/>
      <c r="K1541" s="369"/>
      <c r="L1541" s="370"/>
      <c r="M1541" s="378"/>
      <c r="N1541" s="379"/>
      <c r="O1541" s="378"/>
      <c r="P1541" s="379"/>
      <c r="Q1541" s="378"/>
      <c r="R1541" s="379"/>
      <c r="S1541" s="378"/>
      <c r="T1541" s="379"/>
      <c r="U1541" s="378"/>
      <c r="V1541" s="379"/>
      <c r="W1541" s="378"/>
      <c r="X1541" s="379"/>
      <c r="Y1541" s="378"/>
      <c r="Z1541" s="379"/>
      <c r="AA1541" s="378"/>
      <c r="AB1541" s="379"/>
      <c r="AC1541" s="378"/>
      <c r="AD1541" s="379"/>
      <c r="AG1541" s="87">
        <f t="shared" si="215"/>
        <v>18</v>
      </c>
      <c r="AH1541" s="87">
        <f t="shared" si="216"/>
        <v>0</v>
      </c>
      <c r="AI1541" s="110">
        <f t="shared" si="217"/>
        <v>0</v>
      </c>
      <c r="AJ1541" s="87">
        <f t="shared" si="218"/>
        <v>0</v>
      </c>
    </row>
    <row r="1542" spans="1:36">
      <c r="A1542" s="12"/>
      <c r="B1542" s="12"/>
      <c r="C1542" s="128" t="s">
        <v>138</v>
      </c>
      <c r="D1542" s="377" t="str">
        <f t="shared" si="214"/>
        <v/>
      </c>
      <c r="E1542" s="377"/>
      <c r="F1542" s="377"/>
      <c r="G1542" s="377"/>
      <c r="H1542" s="377"/>
      <c r="I1542" s="377"/>
      <c r="J1542" s="377"/>
      <c r="K1542" s="369"/>
      <c r="L1542" s="370"/>
      <c r="M1542" s="378"/>
      <c r="N1542" s="379"/>
      <c r="O1542" s="378"/>
      <c r="P1542" s="379"/>
      <c r="Q1542" s="378"/>
      <c r="R1542" s="379"/>
      <c r="S1542" s="378"/>
      <c r="T1542" s="379"/>
      <c r="U1542" s="378"/>
      <c r="V1542" s="379"/>
      <c r="W1542" s="378"/>
      <c r="X1542" s="379"/>
      <c r="Y1542" s="378"/>
      <c r="Z1542" s="379"/>
      <c r="AA1542" s="378"/>
      <c r="AB1542" s="379"/>
      <c r="AC1542" s="378"/>
      <c r="AD1542" s="379"/>
      <c r="AG1542" s="87">
        <f t="shared" si="215"/>
        <v>18</v>
      </c>
      <c r="AH1542" s="87">
        <f t="shared" si="216"/>
        <v>0</v>
      </c>
      <c r="AI1542" s="110">
        <f t="shared" si="217"/>
        <v>0</v>
      </c>
      <c r="AJ1542" s="87">
        <f t="shared" si="218"/>
        <v>0</v>
      </c>
    </row>
    <row r="1543" spans="1:36">
      <c r="A1543" s="12"/>
      <c r="B1543" s="12"/>
      <c r="C1543" s="128" t="s">
        <v>139</v>
      </c>
      <c r="D1543" s="377" t="str">
        <f t="shared" si="214"/>
        <v/>
      </c>
      <c r="E1543" s="377"/>
      <c r="F1543" s="377"/>
      <c r="G1543" s="377"/>
      <c r="H1543" s="377"/>
      <c r="I1543" s="377"/>
      <c r="J1543" s="377"/>
      <c r="K1543" s="369"/>
      <c r="L1543" s="370"/>
      <c r="M1543" s="378"/>
      <c r="N1543" s="379"/>
      <c r="O1543" s="378"/>
      <c r="P1543" s="379"/>
      <c r="Q1543" s="378"/>
      <c r="R1543" s="379"/>
      <c r="S1543" s="378"/>
      <c r="T1543" s="379"/>
      <c r="U1543" s="378"/>
      <c r="V1543" s="379"/>
      <c r="W1543" s="378"/>
      <c r="X1543" s="379"/>
      <c r="Y1543" s="378"/>
      <c r="Z1543" s="379"/>
      <c r="AA1543" s="378"/>
      <c r="AB1543" s="379"/>
      <c r="AC1543" s="378"/>
      <c r="AD1543" s="379"/>
      <c r="AG1543" s="87">
        <f t="shared" si="215"/>
        <v>18</v>
      </c>
      <c r="AH1543" s="87">
        <f t="shared" si="216"/>
        <v>0</v>
      </c>
      <c r="AI1543" s="110">
        <f t="shared" si="217"/>
        <v>0</v>
      </c>
      <c r="AJ1543" s="87">
        <f t="shared" si="218"/>
        <v>0</v>
      </c>
    </row>
    <row r="1544" spans="1:36">
      <c r="A1544" s="12"/>
      <c r="B1544" s="12"/>
      <c r="C1544" s="128" t="s">
        <v>140</v>
      </c>
      <c r="D1544" s="377" t="str">
        <f t="shared" si="214"/>
        <v/>
      </c>
      <c r="E1544" s="377"/>
      <c r="F1544" s="377"/>
      <c r="G1544" s="377"/>
      <c r="H1544" s="377"/>
      <c r="I1544" s="377"/>
      <c r="J1544" s="377"/>
      <c r="K1544" s="369"/>
      <c r="L1544" s="370"/>
      <c r="M1544" s="378"/>
      <c r="N1544" s="379"/>
      <c r="O1544" s="378"/>
      <c r="P1544" s="379"/>
      <c r="Q1544" s="378"/>
      <c r="R1544" s="379"/>
      <c r="S1544" s="378"/>
      <c r="T1544" s="379"/>
      <c r="U1544" s="378"/>
      <c r="V1544" s="379"/>
      <c r="W1544" s="378"/>
      <c r="X1544" s="379"/>
      <c r="Y1544" s="378"/>
      <c r="Z1544" s="379"/>
      <c r="AA1544" s="378"/>
      <c r="AB1544" s="379"/>
      <c r="AC1544" s="378"/>
      <c r="AD1544" s="379"/>
      <c r="AG1544" s="87">
        <f t="shared" si="215"/>
        <v>18</v>
      </c>
      <c r="AH1544" s="87">
        <f t="shared" si="216"/>
        <v>0</v>
      </c>
      <c r="AI1544" s="110">
        <f t="shared" si="217"/>
        <v>0</v>
      </c>
      <c r="AJ1544" s="87">
        <f t="shared" si="218"/>
        <v>0</v>
      </c>
    </row>
    <row r="1545" spans="1:36">
      <c r="A1545" s="12"/>
      <c r="B1545" s="12"/>
      <c r="C1545" s="128" t="s">
        <v>141</v>
      </c>
      <c r="D1545" s="377" t="str">
        <f t="shared" si="214"/>
        <v/>
      </c>
      <c r="E1545" s="377"/>
      <c r="F1545" s="377"/>
      <c r="G1545" s="377"/>
      <c r="H1545" s="377"/>
      <c r="I1545" s="377"/>
      <c r="J1545" s="377"/>
      <c r="K1545" s="369"/>
      <c r="L1545" s="370"/>
      <c r="M1545" s="378"/>
      <c r="N1545" s="379"/>
      <c r="O1545" s="378"/>
      <c r="P1545" s="379"/>
      <c r="Q1545" s="378"/>
      <c r="R1545" s="379"/>
      <c r="S1545" s="378"/>
      <c r="T1545" s="379"/>
      <c r="U1545" s="378"/>
      <c r="V1545" s="379"/>
      <c r="W1545" s="378"/>
      <c r="X1545" s="379"/>
      <c r="Y1545" s="378"/>
      <c r="Z1545" s="379"/>
      <c r="AA1545" s="378"/>
      <c r="AB1545" s="379"/>
      <c r="AC1545" s="378"/>
      <c r="AD1545" s="379"/>
      <c r="AG1545" s="87">
        <f t="shared" si="215"/>
        <v>18</v>
      </c>
      <c r="AH1545" s="87">
        <f t="shared" si="216"/>
        <v>0</v>
      </c>
      <c r="AI1545" s="110">
        <f t="shared" si="217"/>
        <v>0</v>
      </c>
      <c r="AJ1545" s="87">
        <f t="shared" si="218"/>
        <v>0</v>
      </c>
    </row>
    <row r="1546" spans="1:36">
      <c r="A1546" s="12"/>
      <c r="B1546" s="12"/>
      <c r="C1546" s="128" t="s">
        <v>142</v>
      </c>
      <c r="D1546" s="377" t="str">
        <f t="shared" si="214"/>
        <v/>
      </c>
      <c r="E1546" s="377"/>
      <c r="F1546" s="377"/>
      <c r="G1546" s="377"/>
      <c r="H1546" s="377"/>
      <c r="I1546" s="377"/>
      <c r="J1546" s="377"/>
      <c r="K1546" s="369"/>
      <c r="L1546" s="370"/>
      <c r="M1546" s="378"/>
      <c r="N1546" s="379"/>
      <c r="O1546" s="378"/>
      <c r="P1546" s="379"/>
      <c r="Q1546" s="378"/>
      <c r="R1546" s="379"/>
      <c r="S1546" s="378"/>
      <c r="T1546" s="379"/>
      <c r="U1546" s="378"/>
      <c r="V1546" s="379"/>
      <c r="W1546" s="378"/>
      <c r="X1546" s="379"/>
      <c r="Y1546" s="378"/>
      <c r="Z1546" s="379"/>
      <c r="AA1546" s="378"/>
      <c r="AB1546" s="379"/>
      <c r="AC1546" s="378"/>
      <c r="AD1546" s="379"/>
      <c r="AG1546" s="87">
        <f t="shared" si="215"/>
        <v>18</v>
      </c>
      <c r="AH1546" s="87">
        <f t="shared" si="216"/>
        <v>0</v>
      </c>
      <c r="AI1546" s="110">
        <f t="shared" si="217"/>
        <v>0</v>
      </c>
      <c r="AJ1546" s="87">
        <f t="shared" si="218"/>
        <v>0</v>
      </c>
    </row>
    <row r="1547" spans="1:36">
      <c r="A1547" s="12"/>
      <c r="B1547" s="12"/>
      <c r="C1547" s="128" t="s">
        <v>143</v>
      </c>
      <c r="D1547" s="377" t="str">
        <f t="shared" si="214"/>
        <v/>
      </c>
      <c r="E1547" s="377"/>
      <c r="F1547" s="377"/>
      <c r="G1547" s="377"/>
      <c r="H1547" s="377"/>
      <c r="I1547" s="377"/>
      <c r="J1547" s="377"/>
      <c r="K1547" s="369"/>
      <c r="L1547" s="370"/>
      <c r="M1547" s="378"/>
      <c r="N1547" s="379"/>
      <c r="O1547" s="378"/>
      <c r="P1547" s="379"/>
      <c r="Q1547" s="378"/>
      <c r="R1547" s="379"/>
      <c r="S1547" s="378"/>
      <c r="T1547" s="379"/>
      <c r="U1547" s="378"/>
      <c r="V1547" s="379"/>
      <c r="W1547" s="378"/>
      <c r="X1547" s="379"/>
      <c r="Y1547" s="378"/>
      <c r="Z1547" s="379"/>
      <c r="AA1547" s="378"/>
      <c r="AB1547" s="379"/>
      <c r="AC1547" s="378"/>
      <c r="AD1547" s="379"/>
      <c r="AG1547" s="87">
        <f t="shared" si="215"/>
        <v>18</v>
      </c>
      <c r="AH1547" s="87">
        <f t="shared" si="216"/>
        <v>0</v>
      </c>
      <c r="AI1547" s="110">
        <f t="shared" si="217"/>
        <v>0</v>
      </c>
      <c r="AJ1547" s="87">
        <f t="shared" si="218"/>
        <v>0</v>
      </c>
    </row>
    <row r="1548" spans="1:36">
      <c r="A1548" s="12"/>
      <c r="B1548" s="12"/>
      <c r="C1548" s="128" t="s">
        <v>144</v>
      </c>
      <c r="D1548" s="377" t="str">
        <f t="shared" si="214"/>
        <v/>
      </c>
      <c r="E1548" s="377"/>
      <c r="F1548" s="377"/>
      <c r="G1548" s="377"/>
      <c r="H1548" s="377"/>
      <c r="I1548" s="377"/>
      <c r="J1548" s="377"/>
      <c r="K1548" s="369"/>
      <c r="L1548" s="370"/>
      <c r="M1548" s="378"/>
      <c r="N1548" s="379"/>
      <c r="O1548" s="378"/>
      <c r="P1548" s="379"/>
      <c r="Q1548" s="378"/>
      <c r="R1548" s="379"/>
      <c r="S1548" s="378"/>
      <c r="T1548" s="379"/>
      <c r="U1548" s="378"/>
      <c r="V1548" s="379"/>
      <c r="W1548" s="378"/>
      <c r="X1548" s="379"/>
      <c r="Y1548" s="378"/>
      <c r="Z1548" s="379"/>
      <c r="AA1548" s="378"/>
      <c r="AB1548" s="379"/>
      <c r="AC1548" s="378"/>
      <c r="AD1548" s="379"/>
      <c r="AG1548" s="87">
        <f t="shared" si="215"/>
        <v>18</v>
      </c>
      <c r="AH1548" s="87">
        <f t="shared" si="216"/>
        <v>0</v>
      </c>
      <c r="AI1548" s="110">
        <f t="shared" si="217"/>
        <v>0</v>
      </c>
      <c r="AJ1548" s="87">
        <f t="shared" si="218"/>
        <v>0</v>
      </c>
    </row>
    <row r="1549" spans="1:36">
      <c r="A1549" s="12"/>
      <c r="B1549" s="12"/>
      <c r="C1549" s="128" t="s">
        <v>145</v>
      </c>
      <c r="D1549" s="377" t="str">
        <f t="shared" si="214"/>
        <v/>
      </c>
      <c r="E1549" s="377"/>
      <c r="F1549" s="377"/>
      <c r="G1549" s="377"/>
      <c r="H1549" s="377"/>
      <c r="I1549" s="377"/>
      <c r="J1549" s="377"/>
      <c r="K1549" s="369"/>
      <c r="L1549" s="370"/>
      <c r="M1549" s="378"/>
      <c r="N1549" s="379"/>
      <c r="O1549" s="378"/>
      <c r="P1549" s="379"/>
      <c r="Q1549" s="378"/>
      <c r="R1549" s="379"/>
      <c r="S1549" s="378"/>
      <c r="T1549" s="379"/>
      <c r="U1549" s="378"/>
      <c r="V1549" s="379"/>
      <c r="W1549" s="378"/>
      <c r="X1549" s="379"/>
      <c r="Y1549" s="378"/>
      <c r="Z1549" s="379"/>
      <c r="AA1549" s="378"/>
      <c r="AB1549" s="379"/>
      <c r="AC1549" s="378"/>
      <c r="AD1549" s="379"/>
      <c r="AG1549" s="87">
        <f t="shared" si="215"/>
        <v>18</v>
      </c>
      <c r="AH1549" s="87">
        <f t="shared" si="216"/>
        <v>0</v>
      </c>
      <c r="AI1549" s="110">
        <f t="shared" si="217"/>
        <v>0</v>
      </c>
      <c r="AJ1549" s="87">
        <f t="shared" si="218"/>
        <v>0</v>
      </c>
    </row>
    <row r="1550" spans="1:36">
      <c r="A1550" s="12"/>
      <c r="B1550" s="12"/>
      <c r="C1550" s="128" t="s">
        <v>146</v>
      </c>
      <c r="D1550" s="377" t="str">
        <f t="shared" si="214"/>
        <v/>
      </c>
      <c r="E1550" s="377"/>
      <c r="F1550" s="377"/>
      <c r="G1550" s="377"/>
      <c r="H1550" s="377"/>
      <c r="I1550" s="377"/>
      <c r="J1550" s="377"/>
      <c r="K1550" s="369"/>
      <c r="L1550" s="370"/>
      <c r="M1550" s="378"/>
      <c r="N1550" s="379"/>
      <c r="O1550" s="378"/>
      <c r="P1550" s="379"/>
      <c r="Q1550" s="378"/>
      <c r="R1550" s="379"/>
      <c r="S1550" s="378"/>
      <c r="T1550" s="379"/>
      <c r="U1550" s="378"/>
      <c r="V1550" s="379"/>
      <c r="W1550" s="378"/>
      <c r="X1550" s="379"/>
      <c r="Y1550" s="378"/>
      <c r="Z1550" s="379"/>
      <c r="AA1550" s="378"/>
      <c r="AB1550" s="379"/>
      <c r="AC1550" s="378"/>
      <c r="AD1550" s="379"/>
      <c r="AG1550" s="87">
        <f t="shared" si="215"/>
        <v>18</v>
      </c>
      <c r="AH1550" s="87">
        <f t="shared" si="216"/>
        <v>0</v>
      </c>
      <c r="AI1550" s="110">
        <f t="shared" si="217"/>
        <v>0</v>
      </c>
      <c r="AJ1550" s="87">
        <f t="shared" si="218"/>
        <v>0</v>
      </c>
    </row>
    <row r="1551" spans="1:36">
      <c r="A1551" s="12"/>
      <c r="B1551" s="12"/>
      <c r="C1551" s="128" t="s">
        <v>147</v>
      </c>
      <c r="D1551" s="377" t="str">
        <f t="shared" si="214"/>
        <v/>
      </c>
      <c r="E1551" s="377"/>
      <c r="F1551" s="377"/>
      <c r="G1551" s="377"/>
      <c r="H1551" s="377"/>
      <c r="I1551" s="377"/>
      <c r="J1551" s="377"/>
      <c r="K1551" s="369"/>
      <c r="L1551" s="370"/>
      <c r="M1551" s="378"/>
      <c r="N1551" s="379"/>
      <c r="O1551" s="378"/>
      <c r="P1551" s="379"/>
      <c r="Q1551" s="378"/>
      <c r="R1551" s="379"/>
      <c r="S1551" s="378"/>
      <c r="T1551" s="379"/>
      <c r="U1551" s="378"/>
      <c r="V1551" s="379"/>
      <c r="W1551" s="378"/>
      <c r="X1551" s="379"/>
      <c r="Y1551" s="378"/>
      <c r="Z1551" s="379"/>
      <c r="AA1551" s="378"/>
      <c r="AB1551" s="379"/>
      <c r="AC1551" s="378"/>
      <c r="AD1551" s="379"/>
      <c r="AG1551" s="87">
        <f t="shared" si="215"/>
        <v>18</v>
      </c>
      <c r="AH1551" s="87">
        <f t="shared" si="216"/>
        <v>0</v>
      </c>
      <c r="AI1551" s="110">
        <f t="shared" si="217"/>
        <v>0</v>
      </c>
      <c r="AJ1551" s="87">
        <f t="shared" si="218"/>
        <v>0</v>
      </c>
    </row>
    <row r="1552" spans="1:36">
      <c r="A1552" s="12"/>
      <c r="B1552" s="12"/>
      <c r="C1552" s="128" t="s">
        <v>148</v>
      </c>
      <c r="D1552" s="377" t="str">
        <f t="shared" si="214"/>
        <v/>
      </c>
      <c r="E1552" s="377"/>
      <c r="F1552" s="377"/>
      <c r="G1552" s="377"/>
      <c r="H1552" s="377"/>
      <c r="I1552" s="377"/>
      <c r="J1552" s="377"/>
      <c r="K1552" s="369"/>
      <c r="L1552" s="370"/>
      <c r="M1552" s="378"/>
      <c r="N1552" s="379"/>
      <c r="O1552" s="378"/>
      <c r="P1552" s="379"/>
      <c r="Q1552" s="378"/>
      <c r="R1552" s="379"/>
      <c r="S1552" s="378"/>
      <c r="T1552" s="379"/>
      <c r="U1552" s="378"/>
      <c r="V1552" s="379"/>
      <c r="W1552" s="378"/>
      <c r="X1552" s="379"/>
      <c r="Y1552" s="378"/>
      <c r="Z1552" s="379"/>
      <c r="AA1552" s="378"/>
      <c r="AB1552" s="379"/>
      <c r="AC1552" s="378"/>
      <c r="AD1552" s="379"/>
      <c r="AG1552" s="87">
        <f t="shared" si="215"/>
        <v>18</v>
      </c>
      <c r="AH1552" s="87">
        <f t="shared" si="216"/>
        <v>0</v>
      </c>
      <c r="AI1552" s="110">
        <f t="shared" si="217"/>
        <v>0</v>
      </c>
      <c r="AJ1552" s="87">
        <f t="shared" si="218"/>
        <v>0</v>
      </c>
    </row>
    <row r="1553" spans="1:36">
      <c r="A1553" s="12"/>
      <c r="B1553" s="12"/>
      <c r="C1553" s="128" t="s">
        <v>149</v>
      </c>
      <c r="D1553" s="377" t="str">
        <f t="shared" si="214"/>
        <v/>
      </c>
      <c r="E1553" s="377"/>
      <c r="F1553" s="377"/>
      <c r="G1553" s="377"/>
      <c r="H1553" s="377"/>
      <c r="I1553" s="377"/>
      <c r="J1553" s="377"/>
      <c r="K1553" s="369"/>
      <c r="L1553" s="370"/>
      <c r="M1553" s="378"/>
      <c r="N1553" s="379"/>
      <c r="O1553" s="378"/>
      <c r="P1553" s="379"/>
      <c r="Q1553" s="378"/>
      <c r="R1553" s="379"/>
      <c r="S1553" s="378"/>
      <c r="T1553" s="379"/>
      <c r="U1553" s="378"/>
      <c r="V1553" s="379"/>
      <c r="W1553" s="378"/>
      <c r="X1553" s="379"/>
      <c r="Y1553" s="378"/>
      <c r="Z1553" s="379"/>
      <c r="AA1553" s="378"/>
      <c r="AB1553" s="379"/>
      <c r="AC1553" s="378"/>
      <c r="AD1553" s="379"/>
      <c r="AG1553" s="87">
        <f t="shared" si="215"/>
        <v>18</v>
      </c>
      <c r="AH1553" s="87">
        <f t="shared" si="216"/>
        <v>0</v>
      </c>
      <c r="AI1553" s="110">
        <f t="shared" si="217"/>
        <v>0</v>
      </c>
      <c r="AJ1553" s="87">
        <f t="shared" si="218"/>
        <v>0</v>
      </c>
    </row>
    <row r="1554" spans="1:36">
      <c r="A1554" s="12"/>
      <c r="B1554" s="12"/>
      <c r="C1554" s="128" t="s">
        <v>150</v>
      </c>
      <c r="D1554" s="377" t="str">
        <f t="shared" si="214"/>
        <v/>
      </c>
      <c r="E1554" s="377"/>
      <c r="F1554" s="377"/>
      <c r="G1554" s="377"/>
      <c r="H1554" s="377"/>
      <c r="I1554" s="377"/>
      <c r="J1554" s="377"/>
      <c r="K1554" s="369"/>
      <c r="L1554" s="370"/>
      <c r="M1554" s="378"/>
      <c r="N1554" s="379"/>
      <c r="O1554" s="378"/>
      <c r="P1554" s="379"/>
      <c r="Q1554" s="378"/>
      <c r="R1554" s="379"/>
      <c r="S1554" s="378"/>
      <c r="T1554" s="379"/>
      <c r="U1554" s="378"/>
      <c r="V1554" s="379"/>
      <c r="W1554" s="378"/>
      <c r="X1554" s="379"/>
      <c r="Y1554" s="378"/>
      <c r="Z1554" s="379"/>
      <c r="AA1554" s="378"/>
      <c r="AB1554" s="379"/>
      <c r="AC1554" s="378"/>
      <c r="AD1554" s="379"/>
      <c r="AG1554" s="87">
        <f t="shared" si="215"/>
        <v>18</v>
      </c>
      <c r="AH1554" s="87">
        <f t="shared" si="216"/>
        <v>0</v>
      </c>
      <c r="AI1554" s="110">
        <f t="shared" si="217"/>
        <v>0</v>
      </c>
      <c r="AJ1554" s="87">
        <f t="shared" si="218"/>
        <v>0</v>
      </c>
    </row>
    <row r="1555" spans="1:36">
      <c r="A1555" s="12"/>
      <c r="B1555" s="12"/>
      <c r="C1555" s="128" t="s">
        <v>151</v>
      </c>
      <c r="D1555" s="377" t="str">
        <f t="shared" si="214"/>
        <v/>
      </c>
      <c r="E1555" s="377"/>
      <c r="F1555" s="377"/>
      <c r="G1555" s="377"/>
      <c r="H1555" s="377"/>
      <c r="I1555" s="377"/>
      <c r="J1555" s="377"/>
      <c r="K1555" s="369"/>
      <c r="L1555" s="370"/>
      <c r="M1555" s="378"/>
      <c r="N1555" s="379"/>
      <c r="O1555" s="378"/>
      <c r="P1555" s="379"/>
      <c r="Q1555" s="378"/>
      <c r="R1555" s="379"/>
      <c r="S1555" s="378"/>
      <c r="T1555" s="379"/>
      <c r="U1555" s="378"/>
      <c r="V1555" s="379"/>
      <c r="W1555" s="378"/>
      <c r="X1555" s="379"/>
      <c r="Y1555" s="378"/>
      <c r="Z1555" s="379"/>
      <c r="AA1555" s="378"/>
      <c r="AB1555" s="379"/>
      <c r="AC1555" s="378"/>
      <c r="AD1555" s="379"/>
      <c r="AG1555" s="87">
        <f t="shared" si="215"/>
        <v>18</v>
      </c>
      <c r="AH1555" s="87">
        <f t="shared" si="216"/>
        <v>0</v>
      </c>
      <c r="AI1555" s="110">
        <f t="shared" si="217"/>
        <v>0</v>
      </c>
      <c r="AJ1555" s="87">
        <f t="shared" si="218"/>
        <v>0</v>
      </c>
    </row>
    <row r="1556" spans="1:36">
      <c r="A1556" s="12"/>
      <c r="B1556" s="12"/>
      <c r="C1556" s="128" t="s">
        <v>152</v>
      </c>
      <c r="D1556" s="377" t="str">
        <f t="shared" si="214"/>
        <v/>
      </c>
      <c r="E1556" s="377"/>
      <c r="F1556" s="377"/>
      <c r="G1556" s="377"/>
      <c r="H1556" s="377"/>
      <c r="I1556" s="377"/>
      <c r="J1556" s="377"/>
      <c r="K1556" s="369"/>
      <c r="L1556" s="370"/>
      <c r="M1556" s="378"/>
      <c r="N1556" s="379"/>
      <c r="O1556" s="378"/>
      <c r="P1556" s="379"/>
      <c r="Q1556" s="378"/>
      <c r="R1556" s="379"/>
      <c r="S1556" s="378"/>
      <c r="T1556" s="379"/>
      <c r="U1556" s="378"/>
      <c r="V1556" s="379"/>
      <c r="W1556" s="378"/>
      <c r="X1556" s="379"/>
      <c r="Y1556" s="378"/>
      <c r="Z1556" s="379"/>
      <c r="AA1556" s="378"/>
      <c r="AB1556" s="379"/>
      <c r="AC1556" s="378"/>
      <c r="AD1556" s="379"/>
      <c r="AG1556" s="87">
        <f t="shared" si="215"/>
        <v>18</v>
      </c>
      <c r="AH1556" s="87">
        <f t="shared" si="216"/>
        <v>0</v>
      </c>
      <c r="AI1556" s="110">
        <f t="shared" si="217"/>
        <v>0</v>
      </c>
      <c r="AJ1556" s="87">
        <f t="shared" si="218"/>
        <v>0</v>
      </c>
    </row>
    <row r="1557" spans="1:36">
      <c r="A1557" s="12"/>
      <c r="B1557" s="12"/>
      <c r="C1557" s="128" t="s">
        <v>153</v>
      </c>
      <c r="D1557" s="377" t="str">
        <f t="shared" si="214"/>
        <v/>
      </c>
      <c r="E1557" s="377"/>
      <c r="F1557" s="377"/>
      <c r="G1557" s="377"/>
      <c r="H1557" s="377"/>
      <c r="I1557" s="377"/>
      <c r="J1557" s="377"/>
      <c r="K1557" s="369"/>
      <c r="L1557" s="370"/>
      <c r="M1557" s="378"/>
      <c r="N1557" s="379"/>
      <c r="O1557" s="378"/>
      <c r="P1557" s="379"/>
      <c r="Q1557" s="378"/>
      <c r="R1557" s="379"/>
      <c r="S1557" s="378"/>
      <c r="T1557" s="379"/>
      <c r="U1557" s="378"/>
      <c r="V1557" s="379"/>
      <c r="W1557" s="378"/>
      <c r="X1557" s="379"/>
      <c r="Y1557" s="378"/>
      <c r="Z1557" s="379"/>
      <c r="AA1557" s="378"/>
      <c r="AB1557" s="379"/>
      <c r="AC1557" s="378"/>
      <c r="AD1557" s="379"/>
      <c r="AG1557" s="87">
        <f t="shared" si="215"/>
        <v>18</v>
      </c>
      <c r="AH1557" s="87">
        <f t="shared" si="216"/>
        <v>0</v>
      </c>
      <c r="AI1557" s="110">
        <f t="shared" si="217"/>
        <v>0</v>
      </c>
      <c r="AJ1557" s="87">
        <f t="shared" si="218"/>
        <v>0</v>
      </c>
    </row>
    <row r="1558" spans="1:36">
      <c r="A1558" s="12"/>
      <c r="B1558" s="12"/>
      <c r="C1558" s="128" t="s">
        <v>154</v>
      </c>
      <c r="D1558" s="377" t="str">
        <f t="shared" si="214"/>
        <v/>
      </c>
      <c r="E1558" s="377"/>
      <c r="F1558" s="377"/>
      <c r="G1558" s="377"/>
      <c r="H1558" s="377"/>
      <c r="I1558" s="377"/>
      <c r="J1558" s="377"/>
      <c r="K1558" s="369"/>
      <c r="L1558" s="370"/>
      <c r="M1558" s="378"/>
      <c r="N1558" s="379"/>
      <c r="O1558" s="378"/>
      <c r="P1558" s="379"/>
      <c r="Q1558" s="378"/>
      <c r="R1558" s="379"/>
      <c r="S1558" s="378"/>
      <c r="T1558" s="379"/>
      <c r="U1558" s="378"/>
      <c r="V1558" s="379"/>
      <c r="W1558" s="378"/>
      <c r="X1558" s="379"/>
      <c r="Y1558" s="378"/>
      <c r="Z1558" s="379"/>
      <c r="AA1558" s="378"/>
      <c r="AB1558" s="379"/>
      <c r="AC1558" s="378"/>
      <c r="AD1558" s="379"/>
      <c r="AG1558" s="87">
        <f t="shared" si="215"/>
        <v>18</v>
      </c>
      <c r="AH1558" s="87">
        <f t="shared" si="216"/>
        <v>0</v>
      </c>
      <c r="AI1558" s="110">
        <f t="shared" si="217"/>
        <v>0</v>
      </c>
      <c r="AJ1558" s="87">
        <f t="shared" si="218"/>
        <v>0</v>
      </c>
    </row>
    <row r="1559" spans="1:36">
      <c r="A1559" s="12"/>
      <c r="B1559" s="12"/>
      <c r="C1559" s="128" t="s">
        <v>155</v>
      </c>
      <c r="D1559" s="377" t="str">
        <f t="shared" si="214"/>
        <v/>
      </c>
      <c r="E1559" s="377"/>
      <c r="F1559" s="377"/>
      <c r="G1559" s="377"/>
      <c r="H1559" s="377"/>
      <c r="I1559" s="377"/>
      <c r="J1559" s="377"/>
      <c r="K1559" s="369"/>
      <c r="L1559" s="370"/>
      <c r="M1559" s="378"/>
      <c r="N1559" s="379"/>
      <c r="O1559" s="378"/>
      <c r="P1559" s="379"/>
      <c r="Q1559" s="378"/>
      <c r="R1559" s="379"/>
      <c r="S1559" s="378"/>
      <c r="T1559" s="379"/>
      <c r="U1559" s="378"/>
      <c r="V1559" s="379"/>
      <c r="W1559" s="378"/>
      <c r="X1559" s="379"/>
      <c r="Y1559" s="378"/>
      <c r="Z1559" s="379"/>
      <c r="AA1559" s="378"/>
      <c r="AB1559" s="379"/>
      <c r="AC1559" s="378"/>
      <c r="AD1559" s="379"/>
      <c r="AG1559" s="87">
        <f t="shared" si="215"/>
        <v>18</v>
      </c>
      <c r="AH1559" s="87">
        <f t="shared" si="216"/>
        <v>0</v>
      </c>
      <c r="AI1559" s="110">
        <f t="shared" si="217"/>
        <v>0</v>
      </c>
      <c r="AJ1559" s="87">
        <f t="shared" si="218"/>
        <v>0</v>
      </c>
    </row>
    <row r="1560" spans="1:36">
      <c r="A1560" s="12"/>
      <c r="B1560" s="12"/>
      <c r="C1560" s="128" t="s">
        <v>156</v>
      </c>
      <c r="D1560" s="377" t="str">
        <f t="shared" si="214"/>
        <v/>
      </c>
      <c r="E1560" s="377"/>
      <c r="F1560" s="377"/>
      <c r="G1560" s="377"/>
      <c r="H1560" s="377"/>
      <c r="I1560" s="377"/>
      <c r="J1560" s="377"/>
      <c r="K1560" s="369"/>
      <c r="L1560" s="370"/>
      <c r="M1560" s="378"/>
      <c r="N1560" s="379"/>
      <c r="O1560" s="378"/>
      <c r="P1560" s="379"/>
      <c r="Q1560" s="378"/>
      <c r="R1560" s="379"/>
      <c r="S1560" s="378"/>
      <c r="T1560" s="379"/>
      <c r="U1560" s="378"/>
      <c r="V1560" s="379"/>
      <c r="W1560" s="378"/>
      <c r="X1560" s="379"/>
      <c r="Y1560" s="378"/>
      <c r="Z1560" s="379"/>
      <c r="AA1560" s="378"/>
      <c r="AB1560" s="379"/>
      <c r="AC1560" s="378"/>
      <c r="AD1560" s="379"/>
      <c r="AG1560" s="87">
        <f t="shared" si="215"/>
        <v>18</v>
      </c>
      <c r="AH1560" s="87">
        <f t="shared" si="216"/>
        <v>0</v>
      </c>
      <c r="AI1560" s="110">
        <f t="shared" si="217"/>
        <v>0</v>
      </c>
      <c r="AJ1560" s="87">
        <f t="shared" si="218"/>
        <v>0</v>
      </c>
    </row>
    <row r="1561" spans="1:36">
      <c r="A1561" s="12"/>
      <c r="B1561" s="12"/>
      <c r="C1561" s="128" t="s">
        <v>157</v>
      </c>
      <c r="D1561" s="377" t="str">
        <f t="shared" si="214"/>
        <v/>
      </c>
      <c r="E1561" s="377"/>
      <c r="F1561" s="377"/>
      <c r="G1561" s="377"/>
      <c r="H1561" s="377"/>
      <c r="I1561" s="377"/>
      <c r="J1561" s="377"/>
      <c r="K1561" s="369"/>
      <c r="L1561" s="370"/>
      <c r="M1561" s="378"/>
      <c r="N1561" s="379"/>
      <c r="O1561" s="378"/>
      <c r="P1561" s="379"/>
      <c r="Q1561" s="378"/>
      <c r="R1561" s="379"/>
      <c r="S1561" s="378"/>
      <c r="T1561" s="379"/>
      <c r="U1561" s="378"/>
      <c r="V1561" s="379"/>
      <c r="W1561" s="378"/>
      <c r="X1561" s="379"/>
      <c r="Y1561" s="378"/>
      <c r="Z1561" s="379"/>
      <c r="AA1561" s="378"/>
      <c r="AB1561" s="379"/>
      <c r="AC1561" s="378"/>
      <c r="AD1561" s="379"/>
      <c r="AG1561" s="87">
        <f t="shared" si="215"/>
        <v>18</v>
      </c>
      <c r="AH1561" s="87">
        <f t="shared" si="216"/>
        <v>0</v>
      </c>
      <c r="AI1561" s="110">
        <f t="shared" si="217"/>
        <v>0</v>
      </c>
      <c r="AJ1561" s="87">
        <f t="shared" si="218"/>
        <v>0</v>
      </c>
    </row>
    <row r="1562" spans="1:36">
      <c r="A1562" s="12"/>
      <c r="B1562" s="12"/>
      <c r="C1562" s="128" t="s">
        <v>158</v>
      </c>
      <c r="D1562" s="377" t="str">
        <f t="shared" si="214"/>
        <v/>
      </c>
      <c r="E1562" s="377"/>
      <c r="F1562" s="377"/>
      <c r="G1562" s="377"/>
      <c r="H1562" s="377"/>
      <c r="I1562" s="377"/>
      <c r="J1562" s="377"/>
      <c r="K1562" s="369"/>
      <c r="L1562" s="370"/>
      <c r="M1562" s="378"/>
      <c r="N1562" s="379"/>
      <c r="O1562" s="378"/>
      <c r="P1562" s="379"/>
      <c r="Q1562" s="378"/>
      <c r="R1562" s="379"/>
      <c r="S1562" s="378"/>
      <c r="T1562" s="379"/>
      <c r="U1562" s="378"/>
      <c r="V1562" s="379"/>
      <c r="W1562" s="378"/>
      <c r="X1562" s="379"/>
      <c r="Y1562" s="378"/>
      <c r="Z1562" s="379"/>
      <c r="AA1562" s="378"/>
      <c r="AB1562" s="379"/>
      <c r="AC1562" s="378"/>
      <c r="AD1562" s="379"/>
      <c r="AG1562" s="87">
        <f t="shared" si="215"/>
        <v>18</v>
      </c>
      <c r="AH1562" s="87">
        <f t="shared" si="216"/>
        <v>0</v>
      </c>
      <c r="AI1562" s="110">
        <f t="shared" si="217"/>
        <v>0</v>
      </c>
      <c r="AJ1562" s="87">
        <f t="shared" si="218"/>
        <v>0</v>
      </c>
    </row>
    <row r="1563" spans="1:36">
      <c r="A1563" s="12"/>
      <c r="B1563" s="12"/>
      <c r="C1563" s="121" t="s">
        <v>159</v>
      </c>
      <c r="D1563" s="377" t="str">
        <f t="shared" si="214"/>
        <v/>
      </c>
      <c r="E1563" s="377"/>
      <c r="F1563" s="377"/>
      <c r="G1563" s="377"/>
      <c r="H1563" s="377"/>
      <c r="I1563" s="377"/>
      <c r="J1563" s="377"/>
      <c r="K1563" s="369"/>
      <c r="L1563" s="370"/>
      <c r="M1563" s="378"/>
      <c r="N1563" s="379"/>
      <c r="O1563" s="378"/>
      <c r="P1563" s="379"/>
      <c r="Q1563" s="378"/>
      <c r="R1563" s="379"/>
      <c r="S1563" s="378"/>
      <c r="T1563" s="379"/>
      <c r="U1563" s="378"/>
      <c r="V1563" s="379"/>
      <c r="W1563" s="378"/>
      <c r="X1563" s="379"/>
      <c r="Y1563" s="378"/>
      <c r="Z1563" s="379"/>
      <c r="AA1563" s="378"/>
      <c r="AB1563" s="379"/>
      <c r="AC1563" s="378"/>
      <c r="AD1563" s="379"/>
      <c r="AG1563" s="87">
        <f t="shared" si="215"/>
        <v>18</v>
      </c>
      <c r="AH1563" s="87">
        <f t="shared" si="216"/>
        <v>0</v>
      </c>
      <c r="AI1563" s="110">
        <f t="shared" si="217"/>
        <v>0</v>
      </c>
      <c r="AJ1563" s="87">
        <f t="shared" si="218"/>
        <v>0</v>
      </c>
    </row>
    <row r="1564" spans="1:36">
      <c r="A1564" s="12"/>
      <c r="B1564" s="12"/>
      <c r="C1564" s="121" t="s">
        <v>160</v>
      </c>
      <c r="D1564" s="377" t="str">
        <f t="shared" si="214"/>
        <v/>
      </c>
      <c r="E1564" s="377"/>
      <c r="F1564" s="377"/>
      <c r="G1564" s="377"/>
      <c r="H1564" s="377"/>
      <c r="I1564" s="377"/>
      <c r="J1564" s="377"/>
      <c r="K1564" s="369"/>
      <c r="L1564" s="370"/>
      <c r="M1564" s="378"/>
      <c r="N1564" s="379"/>
      <c r="O1564" s="378"/>
      <c r="P1564" s="379"/>
      <c r="Q1564" s="378"/>
      <c r="R1564" s="379"/>
      <c r="S1564" s="378"/>
      <c r="T1564" s="379"/>
      <c r="U1564" s="378"/>
      <c r="V1564" s="379"/>
      <c r="W1564" s="378"/>
      <c r="X1564" s="379"/>
      <c r="Y1564" s="378"/>
      <c r="Z1564" s="379"/>
      <c r="AA1564" s="378"/>
      <c r="AB1564" s="379"/>
      <c r="AC1564" s="378"/>
      <c r="AD1564" s="379"/>
      <c r="AG1564" s="87">
        <f t="shared" si="215"/>
        <v>18</v>
      </c>
      <c r="AH1564" s="87">
        <f t="shared" si="216"/>
        <v>0</v>
      </c>
      <c r="AI1564" s="110">
        <f t="shared" si="217"/>
        <v>0</v>
      </c>
      <c r="AJ1564" s="87">
        <f t="shared" si="218"/>
        <v>0</v>
      </c>
    </row>
    <row r="1565" spans="1:36">
      <c r="A1565" s="12"/>
      <c r="B1565" s="12"/>
      <c r="C1565" s="121" t="s">
        <v>161</v>
      </c>
      <c r="D1565" s="377" t="str">
        <f t="shared" si="214"/>
        <v/>
      </c>
      <c r="E1565" s="377"/>
      <c r="F1565" s="377"/>
      <c r="G1565" s="377"/>
      <c r="H1565" s="377"/>
      <c r="I1565" s="377"/>
      <c r="J1565" s="377"/>
      <c r="K1565" s="369"/>
      <c r="L1565" s="370"/>
      <c r="M1565" s="378"/>
      <c r="N1565" s="379"/>
      <c r="O1565" s="378"/>
      <c r="P1565" s="379"/>
      <c r="Q1565" s="378"/>
      <c r="R1565" s="379"/>
      <c r="S1565" s="378"/>
      <c r="T1565" s="379"/>
      <c r="U1565" s="378"/>
      <c r="V1565" s="379"/>
      <c r="W1565" s="378"/>
      <c r="X1565" s="379"/>
      <c r="Y1565" s="378"/>
      <c r="Z1565" s="379"/>
      <c r="AA1565" s="378"/>
      <c r="AB1565" s="379"/>
      <c r="AC1565" s="378"/>
      <c r="AD1565" s="379"/>
      <c r="AG1565" s="87">
        <f t="shared" si="215"/>
        <v>18</v>
      </c>
      <c r="AH1565" s="87">
        <f t="shared" si="216"/>
        <v>0</v>
      </c>
      <c r="AI1565" s="110">
        <f t="shared" si="217"/>
        <v>0</v>
      </c>
      <c r="AJ1565" s="87">
        <f t="shared" si="218"/>
        <v>0</v>
      </c>
    </row>
    <row r="1566" spans="1:36">
      <c r="A1566" s="12"/>
      <c r="B1566" s="12"/>
      <c r="C1566" s="121" t="s">
        <v>162</v>
      </c>
      <c r="D1566" s="377" t="str">
        <f t="shared" si="214"/>
        <v/>
      </c>
      <c r="E1566" s="377"/>
      <c r="F1566" s="377"/>
      <c r="G1566" s="377"/>
      <c r="H1566" s="377"/>
      <c r="I1566" s="377"/>
      <c r="J1566" s="377"/>
      <c r="K1566" s="369"/>
      <c r="L1566" s="370"/>
      <c r="M1566" s="378"/>
      <c r="N1566" s="379"/>
      <c r="O1566" s="378"/>
      <c r="P1566" s="379"/>
      <c r="Q1566" s="378"/>
      <c r="R1566" s="379"/>
      <c r="S1566" s="378"/>
      <c r="T1566" s="379"/>
      <c r="U1566" s="378"/>
      <c r="V1566" s="379"/>
      <c r="W1566" s="378"/>
      <c r="X1566" s="379"/>
      <c r="Y1566" s="378"/>
      <c r="Z1566" s="379"/>
      <c r="AA1566" s="378"/>
      <c r="AB1566" s="379"/>
      <c r="AC1566" s="378"/>
      <c r="AD1566" s="379"/>
      <c r="AG1566" s="87">
        <f t="shared" si="215"/>
        <v>18</v>
      </c>
      <c r="AH1566" s="87">
        <f t="shared" si="216"/>
        <v>0</v>
      </c>
      <c r="AI1566" s="110">
        <f t="shared" si="217"/>
        <v>0</v>
      </c>
      <c r="AJ1566" s="87">
        <f t="shared" si="218"/>
        <v>0</v>
      </c>
    </row>
    <row r="1567" spans="1:36">
      <c r="A1567" s="12"/>
      <c r="B1567" s="12"/>
      <c r="C1567" s="121" t="s">
        <v>163</v>
      </c>
      <c r="D1567" s="377" t="str">
        <f t="shared" si="214"/>
        <v/>
      </c>
      <c r="E1567" s="377"/>
      <c r="F1567" s="377"/>
      <c r="G1567" s="377"/>
      <c r="H1567" s="377"/>
      <c r="I1567" s="377"/>
      <c r="J1567" s="377"/>
      <c r="K1567" s="369"/>
      <c r="L1567" s="370"/>
      <c r="M1567" s="378"/>
      <c r="N1567" s="379"/>
      <c r="O1567" s="378"/>
      <c r="P1567" s="379"/>
      <c r="Q1567" s="378"/>
      <c r="R1567" s="379"/>
      <c r="S1567" s="378"/>
      <c r="T1567" s="379"/>
      <c r="U1567" s="378"/>
      <c r="V1567" s="379"/>
      <c r="W1567" s="378"/>
      <c r="X1567" s="379"/>
      <c r="Y1567" s="378"/>
      <c r="Z1567" s="379"/>
      <c r="AA1567" s="378"/>
      <c r="AB1567" s="379"/>
      <c r="AC1567" s="378"/>
      <c r="AD1567" s="379"/>
      <c r="AG1567" s="87">
        <f t="shared" si="215"/>
        <v>18</v>
      </c>
      <c r="AH1567" s="87">
        <f t="shared" si="216"/>
        <v>0</v>
      </c>
      <c r="AI1567" s="110">
        <f t="shared" si="217"/>
        <v>0</v>
      </c>
      <c r="AJ1567" s="87">
        <f t="shared" si="218"/>
        <v>0</v>
      </c>
    </row>
    <row r="1568" spans="1:36">
      <c r="A1568" s="12"/>
      <c r="B1568" s="12"/>
      <c r="C1568" s="121" t="s">
        <v>164</v>
      </c>
      <c r="D1568" s="377" t="str">
        <f t="shared" si="214"/>
        <v/>
      </c>
      <c r="E1568" s="377"/>
      <c r="F1568" s="377"/>
      <c r="G1568" s="377"/>
      <c r="H1568" s="377"/>
      <c r="I1568" s="377"/>
      <c r="J1568" s="377"/>
      <c r="K1568" s="369"/>
      <c r="L1568" s="370"/>
      <c r="M1568" s="378"/>
      <c r="N1568" s="379"/>
      <c r="O1568" s="378"/>
      <c r="P1568" s="379"/>
      <c r="Q1568" s="378"/>
      <c r="R1568" s="379"/>
      <c r="S1568" s="378"/>
      <c r="T1568" s="379"/>
      <c r="U1568" s="378"/>
      <c r="V1568" s="379"/>
      <c r="W1568" s="378"/>
      <c r="X1568" s="379"/>
      <c r="Y1568" s="378"/>
      <c r="Z1568" s="379"/>
      <c r="AA1568" s="378"/>
      <c r="AB1568" s="379"/>
      <c r="AC1568" s="378"/>
      <c r="AD1568" s="379"/>
      <c r="AG1568" s="87">
        <f t="shared" si="215"/>
        <v>18</v>
      </c>
      <c r="AH1568" s="87">
        <f t="shared" si="216"/>
        <v>0</v>
      </c>
      <c r="AI1568" s="110">
        <f t="shared" si="217"/>
        <v>0</v>
      </c>
      <c r="AJ1568" s="87">
        <f t="shared" si="218"/>
        <v>0</v>
      </c>
    </row>
    <row r="1569" spans="1:36">
      <c r="A1569" s="12"/>
      <c r="B1569" s="12"/>
      <c r="C1569" s="121" t="s">
        <v>165</v>
      </c>
      <c r="D1569" s="377" t="str">
        <f t="shared" si="214"/>
        <v/>
      </c>
      <c r="E1569" s="377"/>
      <c r="F1569" s="377"/>
      <c r="G1569" s="377"/>
      <c r="H1569" s="377"/>
      <c r="I1569" s="377"/>
      <c r="J1569" s="377"/>
      <c r="K1569" s="369"/>
      <c r="L1569" s="370"/>
      <c r="M1569" s="378"/>
      <c r="N1569" s="379"/>
      <c r="O1569" s="378"/>
      <c r="P1569" s="379"/>
      <c r="Q1569" s="378"/>
      <c r="R1569" s="379"/>
      <c r="S1569" s="378"/>
      <c r="T1569" s="379"/>
      <c r="U1569" s="378"/>
      <c r="V1569" s="379"/>
      <c r="W1569" s="378"/>
      <c r="X1569" s="379"/>
      <c r="Y1569" s="378"/>
      <c r="Z1569" s="379"/>
      <c r="AA1569" s="378"/>
      <c r="AB1569" s="379"/>
      <c r="AC1569" s="378"/>
      <c r="AD1569" s="379"/>
      <c r="AG1569" s="87">
        <f t="shared" si="215"/>
        <v>18</v>
      </c>
      <c r="AH1569" s="87">
        <f t="shared" si="216"/>
        <v>0</v>
      </c>
      <c r="AI1569" s="110">
        <f t="shared" si="217"/>
        <v>0</v>
      </c>
      <c r="AJ1569" s="87">
        <f t="shared" si="218"/>
        <v>0</v>
      </c>
    </row>
    <row r="1570" spans="1:36">
      <c r="A1570" s="12"/>
      <c r="B1570" s="12"/>
      <c r="C1570" s="121" t="s">
        <v>166</v>
      </c>
      <c r="D1570" s="377" t="str">
        <f t="shared" si="214"/>
        <v/>
      </c>
      <c r="E1570" s="377"/>
      <c r="F1570" s="377"/>
      <c r="G1570" s="377"/>
      <c r="H1570" s="377"/>
      <c r="I1570" s="377"/>
      <c r="J1570" s="377"/>
      <c r="K1570" s="369"/>
      <c r="L1570" s="370"/>
      <c r="M1570" s="378"/>
      <c r="N1570" s="379"/>
      <c r="O1570" s="378"/>
      <c r="P1570" s="379"/>
      <c r="Q1570" s="378"/>
      <c r="R1570" s="379"/>
      <c r="S1570" s="378"/>
      <c r="T1570" s="379"/>
      <c r="U1570" s="378"/>
      <c r="V1570" s="379"/>
      <c r="W1570" s="378"/>
      <c r="X1570" s="379"/>
      <c r="Y1570" s="378"/>
      <c r="Z1570" s="379"/>
      <c r="AA1570" s="378"/>
      <c r="AB1570" s="379"/>
      <c r="AC1570" s="378"/>
      <c r="AD1570" s="379"/>
      <c r="AG1570" s="87">
        <f t="shared" si="215"/>
        <v>18</v>
      </c>
      <c r="AH1570" s="87">
        <f t="shared" si="216"/>
        <v>0</v>
      </c>
      <c r="AI1570" s="110">
        <f t="shared" si="217"/>
        <v>0</v>
      </c>
      <c r="AJ1570" s="87">
        <f t="shared" si="218"/>
        <v>0</v>
      </c>
    </row>
    <row r="1571" spans="1:36">
      <c r="A1571" s="12"/>
      <c r="B1571" s="12"/>
      <c r="C1571" s="121" t="s">
        <v>167</v>
      </c>
      <c r="D1571" s="377" t="str">
        <f t="shared" si="214"/>
        <v/>
      </c>
      <c r="E1571" s="377"/>
      <c r="F1571" s="377"/>
      <c r="G1571" s="377"/>
      <c r="H1571" s="377"/>
      <c r="I1571" s="377"/>
      <c r="J1571" s="377"/>
      <c r="K1571" s="369"/>
      <c r="L1571" s="370"/>
      <c r="M1571" s="378"/>
      <c r="N1571" s="379"/>
      <c r="O1571" s="378"/>
      <c r="P1571" s="379"/>
      <c r="Q1571" s="378"/>
      <c r="R1571" s="379"/>
      <c r="S1571" s="378"/>
      <c r="T1571" s="379"/>
      <c r="U1571" s="378"/>
      <c r="V1571" s="379"/>
      <c r="W1571" s="378"/>
      <c r="X1571" s="379"/>
      <c r="Y1571" s="378"/>
      <c r="Z1571" s="379"/>
      <c r="AA1571" s="378"/>
      <c r="AB1571" s="379"/>
      <c r="AC1571" s="378"/>
      <c r="AD1571" s="379"/>
      <c r="AG1571" s="87">
        <f t="shared" si="215"/>
        <v>18</v>
      </c>
      <c r="AH1571" s="87">
        <f t="shared" si="216"/>
        <v>0</v>
      </c>
      <c r="AI1571" s="110">
        <f t="shared" si="217"/>
        <v>0</v>
      </c>
      <c r="AJ1571" s="87">
        <f t="shared" si="218"/>
        <v>0</v>
      </c>
    </row>
    <row r="1572" spans="1:36">
      <c r="A1572" s="12"/>
      <c r="B1572" s="12"/>
      <c r="C1572" s="121" t="s">
        <v>168</v>
      </c>
      <c r="D1572" s="377" t="str">
        <f t="shared" si="214"/>
        <v/>
      </c>
      <c r="E1572" s="377"/>
      <c r="F1572" s="377"/>
      <c r="G1572" s="377"/>
      <c r="H1572" s="377"/>
      <c r="I1572" s="377"/>
      <c r="J1572" s="377"/>
      <c r="K1572" s="369"/>
      <c r="L1572" s="370"/>
      <c r="M1572" s="378"/>
      <c r="N1572" s="379"/>
      <c r="O1572" s="378"/>
      <c r="P1572" s="379"/>
      <c r="Q1572" s="378"/>
      <c r="R1572" s="379"/>
      <c r="S1572" s="378"/>
      <c r="T1572" s="379"/>
      <c r="U1572" s="378"/>
      <c r="V1572" s="379"/>
      <c r="W1572" s="378"/>
      <c r="X1572" s="379"/>
      <c r="Y1572" s="378"/>
      <c r="Z1572" s="379"/>
      <c r="AA1572" s="378"/>
      <c r="AB1572" s="379"/>
      <c r="AC1572" s="378"/>
      <c r="AD1572" s="379"/>
      <c r="AG1572" s="87">
        <f t="shared" si="215"/>
        <v>18</v>
      </c>
      <c r="AH1572" s="87">
        <f t="shared" si="216"/>
        <v>0</v>
      </c>
      <c r="AI1572" s="110">
        <f t="shared" si="217"/>
        <v>0</v>
      </c>
      <c r="AJ1572" s="87">
        <f t="shared" si="218"/>
        <v>0</v>
      </c>
    </row>
    <row r="1573" spans="1:36">
      <c r="A1573" s="12"/>
      <c r="B1573" s="12"/>
      <c r="C1573" s="121" t="s">
        <v>169</v>
      </c>
      <c r="D1573" s="377" t="str">
        <f t="shared" si="214"/>
        <v/>
      </c>
      <c r="E1573" s="377"/>
      <c r="F1573" s="377"/>
      <c r="G1573" s="377"/>
      <c r="H1573" s="377"/>
      <c r="I1573" s="377"/>
      <c r="J1573" s="377"/>
      <c r="K1573" s="369"/>
      <c r="L1573" s="370"/>
      <c r="M1573" s="378"/>
      <c r="N1573" s="379"/>
      <c r="O1573" s="378"/>
      <c r="P1573" s="379"/>
      <c r="Q1573" s="378"/>
      <c r="R1573" s="379"/>
      <c r="S1573" s="378"/>
      <c r="T1573" s="379"/>
      <c r="U1573" s="378"/>
      <c r="V1573" s="379"/>
      <c r="W1573" s="378"/>
      <c r="X1573" s="379"/>
      <c r="Y1573" s="378"/>
      <c r="Z1573" s="379"/>
      <c r="AA1573" s="378"/>
      <c r="AB1573" s="379"/>
      <c r="AC1573" s="378"/>
      <c r="AD1573" s="379"/>
      <c r="AG1573" s="87">
        <f t="shared" si="215"/>
        <v>18</v>
      </c>
      <c r="AH1573" s="87">
        <f t="shared" si="216"/>
        <v>0</v>
      </c>
      <c r="AI1573" s="110">
        <f t="shared" si="217"/>
        <v>0</v>
      </c>
      <c r="AJ1573" s="87">
        <f t="shared" si="218"/>
        <v>0</v>
      </c>
    </row>
    <row r="1574" spans="1:36">
      <c r="A1574" s="12"/>
      <c r="B1574" s="12"/>
      <c r="C1574" s="121" t="s">
        <v>170</v>
      </c>
      <c r="D1574" s="377" t="str">
        <f t="shared" si="214"/>
        <v/>
      </c>
      <c r="E1574" s="377"/>
      <c r="F1574" s="377"/>
      <c r="G1574" s="377"/>
      <c r="H1574" s="377"/>
      <c r="I1574" s="377"/>
      <c r="J1574" s="377"/>
      <c r="K1574" s="369"/>
      <c r="L1574" s="370"/>
      <c r="M1574" s="378"/>
      <c r="N1574" s="379"/>
      <c r="O1574" s="378"/>
      <c r="P1574" s="379"/>
      <c r="Q1574" s="378"/>
      <c r="R1574" s="379"/>
      <c r="S1574" s="378"/>
      <c r="T1574" s="379"/>
      <c r="U1574" s="378"/>
      <c r="V1574" s="379"/>
      <c r="W1574" s="378"/>
      <c r="X1574" s="379"/>
      <c r="Y1574" s="378"/>
      <c r="Z1574" s="379"/>
      <c r="AA1574" s="378"/>
      <c r="AB1574" s="379"/>
      <c r="AC1574" s="378"/>
      <c r="AD1574" s="379"/>
      <c r="AG1574" s="87">
        <f t="shared" si="215"/>
        <v>18</v>
      </c>
      <c r="AH1574" s="87">
        <f t="shared" si="216"/>
        <v>0</v>
      </c>
      <c r="AI1574" s="110">
        <f t="shared" si="217"/>
        <v>0</v>
      </c>
      <c r="AJ1574" s="87">
        <f t="shared" si="218"/>
        <v>0</v>
      </c>
    </row>
    <row r="1575" spans="1:36">
      <c r="A1575" s="12"/>
      <c r="B1575" s="12"/>
      <c r="C1575" s="121" t="s">
        <v>171</v>
      </c>
      <c r="D1575" s="377" t="str">
        <f t="shared" si="214"/>
        <v/>
      </c>
      <c r="E1575" s="377"/>
      <c r="F1575" s="377"/>
      <c r="G1575" s="377"/>
      <c r="H1575" s="377"/>
      <c r="I1575" s="377"/>
      <c r="J1575" s="377"/>
      <c r="K1575" s="369"/>
      <c r="L1575" s="370"/>
      <c r="M1575" s="378"/>
      <c r="N1575" s="379"/>
      <c r="O1575" s="378"/>
      <c r="P1575" s="379"/>
      <c r="Q1575" s="378"/>
      <c r="R1575" s="379"/>
      <c r="S1575" s="378"/>
      <c r="T1575" s="379"/>
      <c r="U1575" s="378"/>
      <c r="V1575" s="379"/>
      <c r="W1575" s="378"/>
      <c r="X1575" s="379"/>
      <c r="Y1575" s="378"/>
      <c r="Z1575" s="379"/>
      <c r="AA1575" s="378"/>
      <c r="AB1575" s="379"/>
      <c r="AC1575" s="378"/>
      <c r="AD1575" s="379"/>
      <c r="AG1575" s="87">
        <f t="shared" si="215"/>
        <v>18</v>
      </c>
      <c r="AH1575" s="87">
        <f t="shared" si="216"/>
        <v>0</v>
      </c>
      <c r="AI1575" s="110">
        <f t="shared" si="217"/>
        <v>0</v>
      </c>
      <c r="AJ1575" s="87">
        <f t="shared" si="218"/>
        <v>0</v>
      </c>
    </row>
    <row r="1576" spans="1:36">
      <c r="A1576" s="12"/>
      <c r="B1576" s="12"/>
      <c r="C1576" s="121" t="s">
        <v>172</v>
      </c>
      <c r="D1576" s="377" t="str">
        <f t="shared" si="214"/>
        <v/>
      </c>
      <c r="E1576" s="377"/>
      <c r="F1576" s="377"/>
      <c r="G1576" s="377"/>
      <c r="H1576" s="377"/>
      <c r="I1576" s="377"/>
      <c r="J1576" s="377"/>
      <c r="K1576" s="369"/>
      <c r="L1576" s="370"/>
      <c r="M1576" s="378"/>
      <c r="N1576" s="379"/>
      <c r="O1576" s="378"/>
      <c r="P1576" s="379"/>
      <c r="Q1576" s="378"/>
      <c r="R1576" s="379"/>
      <c r="S1576" s="378"/>
      <c r="T1576" s="379"/>
      <c r="U1576" s="378"/>
      <c r="V1576" s="379"/>
      <c r="W1576" s="378"/>
      <c r="X1576" s="379"/>
      <c r="Y1576" s="378"/>
      <c r="Z1576" s="379"/>
      <c r="AA1576" s="378"/>
      <c r="AB1576" s="379"/>
      <c r="AC1576" s="378"/>
      <c r="AD1576" s="379"/>
      <c r="AG1576" s="87">
        <f t="shared" si="215"/>
        <v>18</v>
      </c>
      <c r="AH1576" s="87">
        <f t="shared" si="216"/>
        <v>0</v>
      </c>
      <c r="AI1576" s="110">
        <f t="shared" si="217"/>
        <v>0</v>
      </c>
      <c r="AJ1576" s="87">
        <f t="shared" si="218"/>
        <v>0</v>
      </c>
    </row>
    <row r="1577" spans="1:36">
      <c r="A1577" s="12"/>
      <c r="B1577" s="12"/>
      <c r="C1577" s="121" t="s">
        <v>173</v>
      </c>
      <c r="D1577" s="377" t="str">
        <f t="shared" si="214"/>
        <v/>
      </c>
      <c r="E1577" s="377"/>
      <c r="F1577" s="377"/>
      <c r="G1577" s="377"/>
      <c r="H1577" s="377"/>
      <c r="I1577" s="377"/>
      <c r="J1577" s="377"/>
      <c r="K1577" s="369"/>
      <c r="L1577" s="370"/>
      <c r="M1577" s="378"/>
      <c r="N1577" s="379"/>
      <c r="O1577" s="378"/>
      <c r="P1577" s="379"/>
      <c r="Q1577" s="378"/>
      <c r="R1577" s="379"/>
      <c r="S1577" s="378"/>
      <c r="T1577" s="379"/>
      <c r="U1577" s="378"/>
      <c r="V1577" s="379"/>
      <c r="W1577" s="378"/>
      <c r="X1577" s="379"/>
      <c r="Y1577" s="378"/>
      <c r="Z1577" s="379"/>
      <c r="AA1577" s="378"/>
      <c r="AB1577" s="379"/>
      <c r="AC1577" s="378"/>
      <c r="AD1577" s="379"/>
      <c r="AG1577" s="87">
        <f t="shared" si="215"/>
        <v>18</v>
      </c>
      <c r="AH1577" s="87">
        <f t="shared" si="216"/>
        <v>0</v>
      </c>
      <c r="AI1577" s="110">
        <f t="shared" si="217"/>
        <v>0</v>
      </c>
      <c r="AJ1577" s="87">
        <f t="shared" si="218"/>
        <v>0</v>
      </c>
    </row>
    <row r="1578" spans="1:36">
      <c r="A1578" s="12"/>
      <c r="B1578" s="12"/>
      <c r="C1578" s="121" t="s">
        <v>174</v>
      </c>
      <c r="D1578" s="377" t="str">
        <f t="shared" si="214"/>
        <v/>
      </c>
      <c r="E1578" s="377"/>
      <c r="F1578" s="377"/>
      <c r="G1578" s="377"/>
      <c r="H1578" s="377"/>
      <c r="I1578" s="377"/>
      <c r="J1578" s="377"/>
      <c r="K1578" s="369"/>
      <c r="L1578" s="370"/>
      <c r="M1578" s="378"/>
      <c r="N1578" s="379"/>
      <c r="O1578" s="378"/>
      <c r="P1578" s="379"/>
      <c r="Q1578" s="378"/>
      <c r="R1578" s="379"/>
      <c r="S1578" s="378"/>
      <c r="T1578" s="379"/>
      <c r="U1578" s="378"/>
      <c r="V1578" s="379"/>
      <c r="W1578" s="378"/>
      <c r="X1578" s="379"/>
      <c r="Y1578" s="378"/>
      <c r="Z1578" s="379"/>
      <c r="AA1578" s="378"/>
      <c r="AB1578" s="379"/>
      <c r="AC1578" s="378"/>
      <c r="AD1578" s="379"/>
      <c r="AG1578" s="87">
        <f t="shared" si="215"/>
        <v>18</v>
      </c>
      <c r="AH1578" s="87">
        <f t="shared" si="216"/>
        <v>0</v>
      </c>
      <c r="AI1578" s="110">
        <f t="shared" si="217"/>
        <v>0</v>
      </c>
      <c r="AJ1578" s="87">
        <f t="shared" si="218"/>
        <v>0</v>
      </c>
    </row>
    <row r="1579" spans="1:36">
      <c r="A1579" s="12"/>
      <c r="B1579" s="12"/>
      <c r="C1579" s="121" t="s">
        <v>175</v>
      </c>
      <c r="D1579" s="377" t="str">
        <f t="shared" si="214"/>
        <v/>
      </c>
      <c r="E1579" s="377"/>
      <c r="F1579" s="377"/>
      <c r="G1579" s="377"/>
      <c r="H1579" s="377"/>
      <c r="I1579" s="377"/>
      <c r="J1579" s="377"/>
      <c r="K1579" s="369"/>
      <c r="L1579" s="370"/>
      <c r="M1579" s="378"/>
      <c r="N1579" s="379"/>
      <c r="O1579" s="378"/>
      <c r="P1579" s="379"/>
      <c r="Q1579" s="378"/>
      <c r="R1579" s="379"/>
      <c r="S1579" s="378"/>
      <c r="T1579" s="379"/>
      <c r="U1579" s="378"/>
      <c r="V1579" s="379"/>
      <c r="W1579" s="378"/>
      <c r="X1579" s="379"/>
      <c r="Y1579" s="378"/>
      <c r="Z1579" s="379"/>
      <c r="AA1579" s="378"/>
      <c r="AB1579" s="379"/>
      <c r="AC1579" s="378"/>
      <c r="AD1579" s="379"/>
      <c r="AG1579" s="87">
        <f t="shared" si="215"/>
        <v>18</v>
      </c>
      <c r="AH1579" s="87">
        <f t="shared" si="216"/>
        <v>0</v>
      </c>
      <c r="AI1579" s="110">
        <f t="shared" si="217"/>
        <v>0</v>
      </c>
      <c r="AJ1579" s="87">
        <f t="shared" si="218"/>
        <v>0</v>
      </c>
    </row>
    <row r="1580" spans="1:36">
      <c r="A1580" s="12"/>
      <c r="B1580" s="12"/>
      <c r="C1580" s="121" t="s">
        <v>176</v>
      </c>
      <c r="D1580" s="377" t="str">
        <f t="shared" si="214"/>
        <v/>
      </c>
      <c r="E1580" s="377"/>
      <c r="F1580" s="377"/>
      <c r="G1580" s="377"/>
      <c r="H1580" s="377"/>
      <c r="I1580" s="377"/>
      <c r="J1580" s="377"/>
      <c r="K1580" s="369"/>
      <c r="L1580" s="370"/>
      <c r="M1580" s="378"/>
      <c r="N1580" s="379"/>
      <c r="O1580" s="378"/>
      <c r="P1580" s="379"/>
      <c r="Q1580" s="378"/>
      <c r="R1580" s="379"/>
      <c r="S1580" s="378"/>
      <c r="T1580" s="379"/>
      <c r="U1580" s="378"/>
      <c r="V1580" s="379"/>
      <c r="W1580" s="378"/>
      <c r="X1580" s="379"/>
      <c r="Y1580" s="378"/>
      <c r="Z1580" s="379"/>
      <c r="AA1580" s="378"/>
      <c r="AB1580" s="379"/>
      <c r="AC1580" s="378"/>
      <c r="AD1580" s="379"/>
      <c r="AG1580" s="87">
        <f t="shared" si="215"/>
        <v>18</v>
      </c>
      <c r="AH1580" s="87">
        <f t="shared" si="216"/>
        <v>0</v>
      </c>
      <c r="AI1580" s="110">
        <f t="shared" si="217"/>
        <v>0</v>
      </c>
      <c r="AJ1580" s="87">
        <f t="shared" si="218"/>
        <v>0</v>
      </c>
    </row>
    <row r="1581" spans="1:36">
      <c r="A1581" s="12"/>
      <c r="B1581" s="12"/>
      <c r="C1581" s="121" t="s">
        <v>177</v>
      </c>
      <c r="D1581" s="377" t="str">
        <f t="shared" si="214"/>
        <v/>
      </c>
      <c r="E1581" s="377"/>
      <c r="F1581" s="377"/>
      <c r="G1581" s="377"/>
      <c r="H1581" s="377"/>
      <c r="I1581" s="377"/>
      <c r="J1581" s="377"/>
      <c r="K1581" s="369"/>
      <c r="L1581" s="370"/>
      <c r="M1581" s="378"/>
      <c r="N1581" s="379"/>
      <c r="O1581" s="378"/>
      <c r="P1581" s="379"/>
      <c r="Q1581" s="378"/>
      <c r="R1581" s="379"/>
      <c r="S1581" s="378"/>
      <c r="T1581" s="379"/>
      <c r="U1581" s="378"/>
      <c r="V1581" s="379"/>
      <c r="W1581" s="378"/>
      <c r="X1581" s="379"/>
      <c r="Y1581" s="378"/>
      <c r="Z1581" s="379"/>
      <c r="AA1581" s="378"/>
      <c r="AB1581" s="379"/>
      <c r="AC1581" s="378"/>
      <c r="AD1581" s="379"/>
      <c r="AG1581" s="87">
        <f t="shared" si="215"/>
        <v>18</v>
      </c>
      <c r="AH1581" s="87">
        <f t="shared" si="216"/>
        <v>0</v>
      </c>
      <c r="AI1581" s="110">
        <f t="shared" si="217"/>
        <v>0</v>
      </c>
      <c r="AJ1581" s="87">
        <f t="shared" si="218"/>
        <v>0</v>
      </c>
    </row>
    <row r="1582" spans="1:36">
      <c r="A1582" s="12"/>
      <c r="B1582" s="12"/>
      <c r="C1582" s="121" t="s">
        <v>178</v>
      </c>
      <c r="D1582" s="377" t="str">
        <f t="shared" si="214"/>
        <v/>
      </c>
      <c r="E1582" s="377"/>
      <c r="F1582" s="377"/>
      <c r="G1582" s="377"/>
      <c r="H1582" s="377"/>
      <c r="I1582" s="377"/>
      <c r="J1582" s="377"/>
      <c r="K1582" s="369"/>
      <c r="L1582" s="370"/>
      <c r="M1582" s="378"/>
      <c r="N1582" s="379"/>
      <c r="O1582" s="378"/>
      <c r="P1582" s="379"/>
      <c r="Q1582" s="378"/>
      <c r="R1582" s="379"/>
      <c r="S1582" s="378"/>
      <c r="T1582" s="379"/>
      <c r="U1582" s="378"/>
      <c r="V1582" s="379"/>
      <c r="W1582" s="378"/>
      <c r="X1582" s="379"/>
      <c r="Y1582" s="378"/>
      <c r="Z1582" s="379"/>
      <c r="AA1582" s="378"/>
      <c r="AB1582" s="379"/>
      <c r="AC1582" s="378"/>
      <c r="AD1582" s="379"/>
      <c r="AG1582" s="87">
        <f t="shared" si="215"/>
        <v>18</v>
      </c>
      <c r="AH1582" s="87">
        <f t="shared" si="216"/>
        <v>0</v>
      </c>
      <c r="AI1582" s="110">
        <f t="shared" si="217"/>
        <v>0</v>
      </c>
      <c r="AJ1582" s="87">
        <f t="shared" si="218"/>
        <v>0</v>
      </c>
    </row>
    <row r="1583" spans="1:36">
      <c r="A1583" s="12"/>
      <c r="B1583" s="12"/>
      <c r="C1583" s="121" t="s">
        <v>179</v>
      </c>
      <c r="D1583" s="377" t="str">
        <f t="shared" si="214"/>
        <v/>
      </c>
      <c r="E1583" s="377"/>
      <c r="F1583" s="377"/>
      <c r="G1583" s="377"/>
      <c r="H1583" s="377"/>
      <c r="I1583" s="377"/>
      <c r="J1583" s="377"/>
      <c r="K1583" s="369"/>
      <c r="L1583" s="370"/>
      <c r="M1583" s="378"/>
      <c r="N1583" s="379"/>
      <c r="O1583" s="378"/>
      <c r="P1583" s="379"/>
      <c r="Q1583" s="378"/>
      <c r="R1583" s="379"/>
      <c r="S1583" s="378"/>
      <c r="T1583" s="379"/>
      <c r="U1583" s="378"/>
      <c r="V1583" s="379"/>
      <c r="W1583" s="378"/>
      <c r="X1583" s="379"/>
      <c r="Y1583" s="378"/>
      <c r="Z1583" s="379"/>
      <c r="AA1583" s="378"/>
      <c r="AB1583" s="379"/>
      <c r="AC1583" s="378"/>
      <c r="AD1583" s="379"/>
      <c r="AG1583" s="87">
        <f t="shared" si="215"/>
        <v>18</v>
      </c>
      <c r="AH1583" s="87">
        <f t="shared" si="216"/>
        <v>0</v>
      </c>
      <c r="AI1583" s="110">
        <f t="shared" si="217"/>
        <v>0</v>
      </c>
      <c r="AJ1583" s="87">
        <f t="shared" si="218"/>
        <v>0</v>
      </c>
    </row>
    <row r="1584" spans="1:36" ht="15.05" customHeight="1">
      <c r="AH1584" s="87">
        <f>SUM(AH1464:AH1583)</f>
        <v>0</v>
      </c>
      <c r="AI1584" s="87">
        <f>SUM(AI1464:AI1583)</f>
        <v>0</v>
      </c>
      <c r="AJ1584" s="87">
        <f>SUM(AJ1464:AJ1583)</f>
        <v>0</v>
      </c>
    </row>
    <row r="1585" spans="1:36" ht="24.05" customHeight="1">
      <c r="A1585" s="123"/>
      <c r="B1585" s="124"/>
      <c r="C1585" s="348" t="s">
        <v>284</v>
      </c>
      <c r="D1585" s="348"/>
      <c r="E1585" s="348"/>
      <c r="F1585" s="348"/>
      <c r="G1585" s="348"/>
      <c r="H1585" s="348"/>
      <c r="I1585" s="348"/>
      <c r="J1585" s="348"/>
      <c r="K1585" s="348"/>
      <c r="L1585" s="348"/>
      <c r="M1585" s="348"/>
      <c r="N1585" s="348"/>
      <c r="O1585" s="348"/>
      <c r="P1585" s="348"/>
      <c r="Q1585" s="348"/>
      <c r="R1585" s="348"/>
      <c r="S1585" s="348"/>
      <c r="T1585" s="348"/>
      <c r="U1585" s="348"/>
      <c r="V1585" s="348"/>
      <c r="W1585" s="348"/>
      <c r="X1585" s="348"/>
      <c r="Y1585" s="348"/>
      <c r="Z1585" s="348"/>
      <c r="AA1585" s="348"/>
      <c r="AB1585" s="348"/>
      <c r="AC1585" s="348"/>
      <c r="AD1585" s="348"/>
      <c r="AE1585" s="124"/>
      <c r="AF1585" s="125"/>
    </row>
    <row r="1586" spans="1:36" ht="60.05" customHeight="1">
      <c r="A1586" s="123"/>
      <c r="B1586" s="124"/>
      <c r="C1586" s="357"/>
      <c r="D1586" s="358"/>
      <c r="E1586" s="358"/>
      <c r="F1586" s="358"/>
      <c r="G1586" s="358"/>
      <c r="H1586" s="358"/>
      <c r="I1586" s="358"/>
      <c r="J1586" s="358"/>
      <c r="K1586" s="358"/>
      <c r="L1586" s="358"/>
      <c r="M1586" s="358"/>
      <c r="N1586" s="358"/>
      <c r="O1586" s="358"/>
      <c r="P1586" s="358"/>
      <c r="Q1586" s="358"/>
      <c r="R1586" s="358"/>
      <c r="S1586" s="358"/>
      <c r="T1586" s="358"/>
      <c r="U1586" s="358"/>
      <c r="V1586" s="358"/>
      <c r="W1586" s="358"/>
      <c r="X1586" s="358"/>
      <c r="Y1586" s="358"/>
      <c r="Z1586" s="358"/>
      <c r="AA1586" s="358"/>
      <c r="AB1586" s="358"/>
      <c r="AC1586" s="358"/>
      <c r="AD1586" s="359"/>
      <c r="AE1586" s="124"/>
      <c r="AF1586" s="125"/>
    </row>
    <row r="1587" spans="1:36">
      <c r="A1587" s="123"/>
      <c r="B1587" s="424" t="str">
        <f>IF(AH1584=0, "", "Error: debe verificar la consistencia de las respuestas con código 2 o 9.")</f>
        <v/>
      </c>
      <c r="C1587" s="424"/>
      <c r="D1587" s="424"/>
      <c r="E1587" s="424"/>
      <c r="F1587" s="424"/>
      <c r="G1587" s="424"/>
      <c r="H1587" s="424"/>
      <c r="I1587" s="424"/>
      <c r="J1587" s="424"/>
      <c r="K1587" s="424"/>
      <c r="L1587" s="424"/>
      <c r="M1587" s="424"/>
      <c r="N1587" s="424"/>
      <c r="O1587" s="424"/>
      <c r="P1587" s="424"/>
      <c r="Q1587" s="424"/>
      <c r="R1587" s="424"/>
      <c r="S1587" s="424"/>
      <c r="T1587" s="424"/>
      <c r="U1587" s="424"/>
      <c r="V1587" s="424"/>
      <c r="W1587" s="424"/>
      <c r="X1587" s="424"/>
      <c r="Y1587" s="424"/>
      <c r="Z1587" s="424"/>
      <c r="AA1587" s="424"/>
      <c r="AB1587" s="424"/>
      <c r="AC1587" s="424"/>
      <c r="AD1587" s="424"/>
      <c r="AE1587" s="124"/>
      <c r="AF1587" s="125"/>
    </row>
    <row r="1588" spans="1:36" ht="15.05" customHeight="1">
      <c r="B1588" s="424" t="str">
        <f>IF(AI1584=0, "", "Error: debe verificar la consistencia de las respuestas con la 4ª instrucción de la pregunta.")</f>
        <v/>
      </c>
      <c r="C1588" s="424"/>
      <c r="D1588" s="424"/>
      <c r="E1588" s="424"/>
      <c r="F1588" s="424"/>
      <c r="G1588" s="424"/>
      <c r="H1588" s="424"/>
      <c r="I1588" s="424"/>
      <c r="J1588" s="424"/>
      <c r="K1588" s="424"/>
      <c r="L1588" s="424"/>
      <c r="M1588" s="424"/>
      <c r="N1588" s="424"/>
      <c r="O1588" s="424"/>
      <c r="P1588" s="424"/>
      <c r="Q1588" s="424"/>
      <c r="R1588" s="424"/>
      <c r="S1588" s="424"/>
      <c r="T1588" s="424"/>
      <c r="U1588" s="424"/>
      <c r="V1588" s="424"/>
      <c r="W1588" s="424"/>
      <c r="X1588" s="424"/>
      <c r="Y1588" s="424"/>
      <c r="Z1588" s="424"/>
      <c r="AA1588" s="424"/>
      <c r="AB1588" s="424"/>
      <c r="AC1588" s="424"/>
      <c r="AD1588" s="424"/>
    </row>
    <row r="1589" spans="1:36" ht="15.05" customHeight="1">
      <c r="B1589" s="423" t="str">
        <f>IF(AJ1584=0, "", "Error: debe completar toda la información requerida.")</f>
        <v/>
      </c>
      <c r="C1589" s="423"/>
      <c r="D1589" s="423"/>
      <c r="E1589" s="423"/>
      <c r="F1589" s="423"/>
      <c r="G1589" s="423"/>
      <c r="H1589" s="423"/>
      <c r="I1589" s="423"/>
      <c r="J1589" s="423"/>
      <c r="K1589" s="423"/>
      <c r="L1589" s="423"/>
      <c r="M1589" s="423"/>
      <c r="N1589" s="423"/>
      <c r="O1589" s="423"/>
      <c r="P1589" s="423"/>
      <c r="Q1589" s="423"/>
      <c r="R1589" s="423"/>
      <c r="S1589" s="423"/>
      <c r="T1589" s="423"/>
      <c r="U1589" s="423"/>
      <c r="V1589" s="423"/>
      <c r="W1589" s="423"/>
      <c r="X1589" s="423"/>
      <c r="Y1589" s="423"/>
      <c r="Z1589" s="423"/>
      <c r="AA1589" s="423"/>
      <c r="AB1589" s="423"/>
      <c r="AC1589" s="423"/>
      <c r="AD1589" s="423"/>
    </row>
    <row r="1590" spans="1:36" ht="15.05" customHeight="1"/>
    <row r="1591" spans="1:36" ht="15.05" customHeight="1"/>
    <row r="1592" spans="1:36" ht="15.05" customHeight="1"/>
    <row r="1593" spans="1:36" ht="36" customHeight="1">
      <c r="A1593" s="130" t="s">
        <v>354</v>
      </c>
      <c r="B1593" s="360" t="s">
        <v>327</v>
      </c>
      <c r="C1593" s="360"/>
      <c r="D1593" s="360"/>
      <c r="E1593" s="360"/>
      <c r="F1593" s="360"/>
      <c r="G1593" s="360"/>
      <c r="H1593" s="360"/>
      <c r="I1593" s="360"/>
      <c r="J1593" s="360"/>
      <c r="K1593" s="360"/>
      <c r="L1593" s="360"/>
      <c r="M1593" s="360"/>
      <c r="N1593" s="360"/>
      <c r="O1593" s="360"/>
      <c r="P1593" s="360"/>
      <c r="Q1593" s="360"/>
      <c r="R1593" s="360"/>
      <c r="S1593" s="360"/>
      <c r="T1593" s="360"/>
      <c r="U1593" s="360"/>
      <c r="V1593" s="360"/>
      <c r="W1593" s="360"/>
      <c r="X1593" s="360"/>
      <c r="Y1593" s="360"/>
      <c r="Z1593" s="360"/>
      <c r="AA1593" s="360"/>
      <c r="AB1593" s="360"/>
      <c r="AC1593" s="360"/>
      <c r="AD1593" s="360"/>
    </row>
    <row r="1594" spans="1:36" ht="24.05" customHeight="1">
      <c r="A1594" s="12"/>
      <c r="B1594" s="12"/>
      <c r="C1594" s="332" t="s">
        <v>280</v>
      </c>
      <c r="D1594" s="332"/>
      <c r="E1594" s="332"/>
      <c r="F1594" s="332"/>
      <c r="G1594" s="332"/>
      <c r="H1594" s="332"/>
      <c r="I1594" s="332"/>
      <c r="J1594" s="332"/>
      <c r="K1594" s="332"/>
      <c r="L1594" s="332"/>
      <c r="M1594" s="332"/>
      <c r="N1594" s="332"/>
      <c r="O1594" s="332"/>
      <c r="P1594" s="332"/>
      <c r="Q1594" s="332"/>
      <c r="R1594" s="332"/>
      <c r="S1594" s="332"/>
      <c r="T1594" s="332"/>
      <c r="U1594" s="332"/>
      <c r="V1594" s="332"/>
      <c r="W1594" s="332"/>
      <c r="X1594" s="332"/>
      <c r="Y1594" s="332"/>
      <c r="Z1594" s="332"/>
      <c r="AA1594" s="332"/>
      <c r="AB1594" s="332"/>
      <c r="AC1594" s="332"/>
      <c r="AD1594" s="332"/>
    </row>
    <row r="1595" spans="1:36" ht="24.05" customHeight="1">
      <c r="A1595" s="12"/>
      <c r="B1595" s="12"/>
      <c r="C1595" s="310" t="s">
        <v>500</v>
      </c>
      <c r="D1595" s="310"/>
      <c r="E1595" s="310"/>
      <c r="F1595" s="310"/>
      <c r="G1595" s="310"/>
      <c r="H1595" s="310"/>
      <c r="I1595" s="310"/>
      <c r="J1595" s="310"/>
      <c r="K1595" s="310"/>
      <c r="L1595" s="310"/>
      <c r="M1595" s="310"/>
      <c r="N1595" s="310"/>
      <c r="O1595" s="310"/>
      <c r="P1595" s="310"/>
      <c r="Q1595" s="310"/>
      <c r="R1595" s="310"/>
      <c r="S1595" s="310"/>
      <c r="T1595" s="310"/>
      <c r="U1595" s="310"/>
      <c r="V1595" s="310"/>
      <c r="W1595" s="310"/>
      <c r="X1595" s="310"/>
      <c r="Y1595" s="310"/>
      <c r="Z1595" s="310"/>
      <c r="AA1595" s="310"/>
      <c r="AB1595" s="310"/>
      <c r="AC1595" s="310"/>
      <c r="AD1595" s="310"/>
    </row>
    <row r="1596" spans="1:36" ht="15.05" customHeight="1">
      <c r="A1596" s="131"/>
      <c r="B1596" s="132"/>
      <c r="C1596" s="361" t="s">
        <v>334</v>
      </c>
      <c r="D1596" s="362"/>
      <c r="E1596" s="362"/>
      <c r="F1596" s="362"/>
      <c r="G1596" s="362"/>
      <c r="H1596" s="362"/>
      <c r="I1596" s="362"/>
      <c r="J1596" s="362"/>
      <c r="K1596" s="362"/>
      <c r="L1596" s="362"/>
      <c r="M1596" s="362"/>
      <c r="N1596" s="362"/>
      <c r="O1596" s="362"/>
      <c r="P1596" s="362"/>
      <c r="Q1596" s="362"/>
      <c r="R1596" s="362"/>
      <c r="S1596" s="362"/>
      <c r="T1596" s="362"/>
      <c r="U1596" s="362"/>
      <c r="V1596" s="362"/>
      <c r="W1596" s="362"/>
      <c r="X1596" s="362"/>
      <c r="Y1596" s="362"/>
      <c r="Z1596" s="362"/>
      <c r="AA1596" s="362"/>
      <c r="AB1596" s="362"/>
      <c r="AC1596" s="362"/>
      <c r="AD1596" s="362"/>
    </row>
    <row r="1597" spans="1:36" ht="15.05" customHeight="1">
      <c r="A1597" s="131"/>
      <c r="B1597" s="132"/>
      <c r="C1597" s="296" t="s">
        <v>335</v>
      </c>
      <c r="D1597" s="306"/>
      <c r="E1597" s="306"/>
      <c r="F1597" s="306"/>
      <c r="G1597" s="306"/>
      <c r="H1597" s="306"/>
      <c r="I1597" s="306"/>
      <c r="J1597" s="306"/>
      <c r="K1597" s="306"/>
      <c r="L1597" s="306"/>
      <c r="M1597" s="306"/>
      <c r="N1597" s="306"/>
      <c r="O1597" s="306"/>
      <c r="P1597" s="306"/>
      <c r="Q1597" s="306"/>
      <c r="R1597" s="306"/>
      <c r="S1597" s="306"/>
      <c r="T1597" s="306"/>
      <c r="U1597" s="306"/>
      <c r="V1597" s="306"/>
      <c r="W1597" s="306"/>
      <c r="X1597" s="306"/>
      <c r="Y1597" s="306"/>
      <c r="Z1597" s="306"/>
      <c r="AA1597" s="306"/>
      <c r="AB1597" s="306"/>
      <c r="AC1597" s="306"/>
      <c r="AD1597" s="306"/>
    </row>
    <row r="1598" spans="1:36" ht="15.05" customHeight="1">
      <c r="AG1598" s="94" t="s">
        <v>574</v>
      </c>
      <c r="AH1598" s="87"/>
      <c r="AI1598" s="87"/>
    </row>
    <row r="1599" spans="1:36" ht="15.05" customHeight="1">
      <c r="C1599" s="234" t="s">
        <v>58</v>
      </c>
      <c r="D1599" s="234"/>
      <c r="E1599" s="234"/>
      <c r="F1599" s="234"/>
      <c r="G1599" s="234"/>
      <c r="H1599" s="234"/>
      <c r="I1599" s="234"/>
      <c r="J1599" s="234"/>
      <c r="K1599" s="234" t="s">
        <v>337</v>
      </c>
      <c r="L1599" s="234"/>
      <c r="M1599" s="234"/>
      <c r="N1599" s="234"/>
      <c r="O1599" s="234"/>
      <c r="P1599" s="234" t="s">
        <v>328</v>
      </c>
      <c r="Q1599" s="234"/>
      <c r="R1599" s="234"/>
      <c r="S1599" s="234"/>
      <c r="T1599" s="234"/>
      <c r="U1599" s="234"/>
      <c r="V1599" s="234"/>
      <c r="W1599" s="234"/>
      <c r="X1599" s="234"/>
      <c r="Y1599" s="234"/>
      <c r="Z1599" s="234"/>
      <c r="AA1599" s="234"/>
      <c r="AB1599" s="234"/>
      <c r="AC1599" s="234"/>
      <c r="AD1599" s="234"/>
      <c r="AG1599" s="87">
        <v>15</v>
      </c>
      <c r="AH1599" s="87"/>
      <c r="AI1599" s="87"/>
    </row>
    <row r="1600" spans="1:36" s="136" customFormat="1" ht="119.95" customHeight="1">
      <c r="A1600" s="169"/>
      <c r="B1600" s="169"/>
      <c r="C1600" s="234"/>
      <c r="D1600" s="234"/>
      <c r="E1600" s="234"/>
      <c r="F1600" s="234"/>
      <c r="G1600" s="234"/>
      <c r="H1600" s="234"/>
      <c r="I1600" s="234"/>
      <c r="J1600" s="234"/>
      <c r="K1600" s="234"/>
      <c r="L1600" s="234"/>
      <c r="M1600" s="234"/>
      <c r="N1600" s="234"/>
      <c r="O1600" s="234"/>
      <c r="P1600" s="380" t="s">
        <v>329</v>
      </c>
      <c r="Q1600" s="380"/>
      <c r="R1600" s="380"/>
      <c r="S1600" s="380" t="s">
        <v>330</v>
      </c>
      <c r="T1600" s="380"/>
      <c r="U1600" s="380"/>
      <c r="V1600" s="380" t="s">
        <v>331</v>
      </c>
      <c r="W1600" s="380"/>
      <c r="X1600" s="380"/>
      <c r="Y1600" s="380" t="s">
        <v>336</v>
      </c>
      <c r="Z1600" s="380"/>
      <c r="AA1600" s="380"/>
      <c r="AB1600" s="380" t="s">
        <v>290</v>
      </c>
      <c r="AC1600" s="380"/>
      <c r="AD1600" s="380"/>
      <c r="AE1600" s="169"/>
      <c r="AF1600" s="170"/>
      <c r="AG1600" s="93" t="s">
        <v>573</v>
      </c>
      <c r="AH1600" s="98" t="s">
        <v>578</v>
      </c>
      <c r="AI1600" s="136" t="s">
        <v>599</v>
      </c>
      <c r="AJ1600" s="87" t="s">
        <v>575</v>
      </c>
    </row>
    <row r="1601" spans="1:36">
      <c r="A1601" s="12"/>
      <c r="B1601" s="12"/>
      <c r="C1601" s="171" t="s">
        <v>60</v>
      </c>
      <c r="D1601" s="377" t="str">
        <f>IF(D33="", "", D33)</f>
        <v/>
      </c>
      <c r="E1601" s="377"/>
      <c r="F1601" s="377"/>
      <c r="G1601" s="377"/>
      <c r="H1601" s="377"/>
      <c r="I1601" s="377"/>
      <c r="J1601" s="377"/>
      <c r="K1601" s="369"/>
      <c r="L1601" s="222"/>
      <c r="M1601" s="222"/>
      <c r="N1601" s="222"/>
      <c r="O1601" s="370"/>
      <c r="P1601" s="378"/>
      <c r="Q1601" s="381"/>
      <c r="R1601" s="379"/>
      <c r="S1601" s="378"/>
      <c r="T1601" s="381"/>
      <c r="U1601" s="379"/>
      <c r="V1601" s="378"/>
      <c r="W1601" s="381"/>
      <c r="X1601" s="379"/>
      <c r="Y1601" s="378"/>
      <c r="Z1601" s="381"/>
      <c r="AA1601" s="379"/>
      <c r="AB1601" s="378"/>
      <c r="AC1601" s="381"/>
      <c r="AD1601" s="379"/>
      <c r="AG1601" s="87">
        <f>COUNTBLANK(P1601:AD1601)</f>
        <v>15</v>
      </c>
      <c r="AH1601" s="87">
        <f>IF(
OR(
AND(OR(K1601=2, K1601=9), AG1601&lt;$AG$1599)
), 1, 0
)</f>
        <v>0</v>
      </c>
      <c r="AI1601" s="110">
        <f>IF(AND(AB1601="X", AG1601&lt;14), 1, 0)</f>
        <v>0</v>
      </c>
      <c r="AJ1601" s="87">
        <f>IF(
OR(
AND(D1601="", OR(K1601&lt;&gt;"", AG1601&lt;$AG$1599)),
AND(D1601&lt;&gt;"", OR(K1601="", AND(K1601=1, AG1601=$AG$1599))),
), 1, 0
)</f>
        <v>0</v>
      </c>
    </row>
    <row r="1602" spans="1:36">
      <c r="A1602" s="12"/>
      <c r="B1602" s="12"/>
      <c r="C1602" s="121" t="s">
        <v>61</v>
      </c>
      <c r="D1602" s="377" t="str">
        <f t="shared" ref="D1602:D1665" si="219">IF(D34="", "", D34)</f>
        <v/>
      </c>
      <c r="E1602" s="377"/>
      <c r="F1602" s="377"/>
      <c r="G1602" s="377"/>
      <c r="H1602" s="377"/>
      <c r="I1602" s="377"/>
      <c r="J1602" s="377"/>
      <c r="K1602" s="369"/>
      <c r="L1602" s="222"/>
      <c r="M1602" s="222"/>
      <c r="N1602" s="222"/>
      <c r="O1602" s="370"/>
      <c r="P1602" s="378"/>
      <c r="Q1602" s="381"/>
      <c r="R1602" s="379"/>
      <c r="S1602" s="378"/>
      <c r="T1602" s="381"/>
      <c r="U1602" s="379"/>
      <c r="V1602" s="378"/>
      <c r="W1602" s="381"/>
      <c r="X1602" s="379"/>
      <c r="Y1602" s="378"/>
      <c r="Z1602" s="381"/>
      <c r="AA1602" s="379"/>
      <c r="AB1602" s="378"/>
      <c r="AC1602" s="381"/>
      <c r="AD1602" s="379"/>
      <c r="AG1602" s="87">
        <f t="shared" ref="AG1602:AG1665" si="220">COUNTBLANK(P1602:AD1602)</f>
        <v>15</v>
      </c>
      <c r="AH1602" s="87">
        <f t="shared" ref="AH1602:AH1665" si="221">IF(
OR(
AND(OR(K1602=2, K1602=9), AG1602&lt;$AG$1599)
), 1, 0
)</f>
        <v>0</v>
      </c>
      <c r="AI1602" s="110">
        <f t="shared" ref="AI1602:AI1665" si="222">IF(AND(AB1602="X", AG1602&lt;14), 1, 0)</f>
        <v>0</v>
      </c>
      <c r="AJ1602" s="87">
        <f t="shared" ref="AJ1602:AJ1665" si="223">IF(
OR(
AND(D1602="", OR(K1602&lt;&gt;"", AG1602&lt;$AG$1599)),
AND(D1602&lt;&gt;"", OR(K1602="", AND(K1602=1, AG1602=$AG$1599))),
), 1, 0
)</f>
        <v>0</v>
      </c>
    </row>
    <row r="1603" spans="1:36">
      <c r="A1603" s="12"/>
      <c r="B1603" s="12"/>
      <c r="C1603" s="121" t="s">
        <v>62</v>
      </c>
      <c r="D1603" s="377" t="str">
        <f t="shared" si="219"/>
        <v/>
      </c>
      <c r="E1603" s="377"/>
      <c r="F1603" s="377"/>
      <c r="G1603" s="377"/>
      <c r="H1603" s="377"/>
      <c r="I1603" s="377"/>
      <c r="J1603" s="377"/>
      <c r="K1603" s="369"/>
      <c r="L1603" s="222"/>
      <c r="M1603" s="222"/>
      <c r="N1603" s="222"/>
      <c r="O1603" s="370"/>
      <c r="P1603" s="378"/>
      <c r="Q1603" s="381"/>
      <c r="R1603" s="379"/>
      <c r="S1603" s="378"/>
      <c r="T1603" s="381"/>
      <c r="U1603" s="379"/>
      <c r="V1603" s="378"/>
      <c r="W1603" s="381"/>
      <c r="X1603" s="379"/>
      <c r="Y1603" s="378"/>
      <c r="Z1603" s="381"/>
      <c r="AA1603" s="379"/>
      <c r="AB1603" s="378"/>
      <c r="AC1603" s="381"/>
      <c r="AD1603" s="379"/>
      <c r="AG1603" s="87">
        <f t="shared" si="220"/>
        <v>15</v>
      </c>
      <c r="AH1603" s="87">
        <f t="shared" si="221"/>
        <v>0</v>
      </c>
      <c r="AI1603" s="110">
        <f t="shared" si="222"/>
        <v>0</v>
      </c>
      <c r="AJ1603" s="87">
        <f t="shared" si="223"/>
        <v>0</v>
      </c>
    </row>
    <row r="1604" spans="1:36">
      <c r="A1604" s="12"/>
      <c r="B1604" s="12"/>
      <c r="C1604" s="121" t="s">
        <v>63</v>
      </c>
      <c r="D1604" s="377" t="str">
        <f t="shared" si="219"/>
        <v/>
      </c>
      <c r="E1604" s="377"/>
      <c r="F1604" s="377"/>
      <c r="G1604" s="377"/>
      <c r="H1604" s="377"/>
      <c r="I1604" s="377"/>
      <c r="J1604" s="377"/>
      <c r="K1604" s="369"/>
      <c r="L1604" s="222"/>
      <c r="M1604" s="222"/>
      <c r="N1604" s="222"/>
      <c r="O1604" s="370"/>
      <c r="P1604" s="378"/>
      <c r="Q1604" s="381"/>
      <c r="R1604" s="379"/>
      <c r="S1604" s="378"/>
      <c r="T1604" s="381"/>
      <c r="U1604" s="379"/>
      <c r="V1604" s="378"/>
      <c r="W1604" s="381"/>
      <c r="X1604" s="379"/>
      <c r="Y1604" s="378"/>
      <c r="Z1604" s="381"/>
      <c r="AA1604" s="379"/>
      <c r="AB1604" s="378"/>
      <c r="AC1604" s="381"/>
      <c r="AD1604" s="379"/>
      <c r="AG1604" s="87">
        <f t="shared" si="220"/>
        <v>15</v>
      </c>
      <c r="AH1604" s="87">
        <f t="shared" si="221"/>
        <v>0</v>
      </c>
      <c r="AI1604" s="110">
        <f t="shared" si="222"/>
        <v>0</v>
      </c>
      <c r="AJ1604" s="87">
        <f t="shared" si="223"/>
        <v>0</v>
      </c>
    </row>
    <row r="1605" spans="1:36">
      <c r="A1605" s="12"/>
      <c r="B1605" s="12"/>
      <c r="C1605" s="121" t="s">
        <v>64</v>
      </c>
      <c r="D1605" s="377" t="str">
        <f t="shared" si="219"/>
        <v/>
      </c>
      <c r="E1605" s="377"/>
      <c r="F1605" s="377"/>
      <c r="G1605" s="377"/>
      <c r="H1605" s="377"/>
      <c r="I1605" s="377"/>
      <c r="J1605" s="377"/>
      <c r="K1605" s="369"/>
      <c r="L1605" s="222"/>
      <c r="M1605" s="222"/>
      <c r="N1605" s="222"/>
      <c r="O1605" s="370"/>
      <c r="P1605" s="378"/>
      <c r="Q1605" s="381"/>
      <c r="R1605" s="379"/>
      <c r="S1605" s="378"/>
      <c r="T1605" s="381"/>
      <c r="U1605" s="379"/>
      <c r="V1605" s="378"/>
      <c r="W1605" s="381"/>
      <c r="X1605" s="379"/>
      <c r="Y1605" s="378"/>
      <c r="Z1605" s="381"/>
      <c r="AA1605" s="379"/>
      <c r="AB1605" s="378"/>
      <c r="AC1605" s="381"/>
      <c r="AD1605" s="379"/>
      <c r="AG1605" s="87">
        <f t="shared" si="220"/>
        <v>15</v>
      </c>
      <c r="AH1605" s="87">
        <f t="shared" si="221"/>
        <v>0</v>
      </c>
      <c r="AI1605" s="110">
        <f t="shared" si="222"/>
        <v>0</v>
      </c>
      <c r="AJ1605" s="87">
        <f t="shared" si="223"/>
        <v>0</v>
      </c>
    </row>
    <row r="1606" spans="1:36">
      <c r="A1606" s="12"/>
      <c r="B1606" s="12"/>
      <c r="C1606" s="121" t="s">
        <v>65</v>
      </c>
      <c r="D1606" s="377" t="str">
        <f t="shared" si="219"/>
        <v/>
      </c>
      <c r="E1606" s="377"/>
      <c r="F1606" s="377"/>
      <c r="G1606" s="377"/>
      <c r="H1606" s="377"/>
      <c r="I1606" s="377"/>
      <c r="J1606" s="377"/>
      <c r="K1606" s="369"/>
      <c r="L1606" s="222"/>
      <c r="M1606" s="222"/>
      <c r="N1606" s="222"/>
      <c r="O1606" s="370"/>
      <c r="P1606" s="378"/>
      <c r="Q1606" s="381"/>
      <c r="R1606" s="379"/>
      <c r="S1606" s="378"/>
      <c r="T1606" s="381"/>
      <c r="U1606" s="379"/>
      <c r="V1606" s="378"/>
      <c r="W1606" s="381"/>
      <c r="X1606" s="379"/>
      <c r="Y1606" s="378"/>
      <c r="Z1606" s="381"/>
      <c r="AA1606" s="379"/>
      <c r="AB1606" s="378"/>
      <c r="AC1606" s="381"/>
      <c r="AD1606" s="379"/>
      <c r="AG1606" s="87">
        <f t="shared" si="220"/>
        <v>15</v>
      </c>
      <c r="AH1606" s="87">
        <f t="shared" si="221"/>
        <v>0</v>
      </c>
      <c r="AI1606" s="110">
        <f t="shared" si="222"/>
        <v>0</v>
      </c>
      <c r="AJ1606" s="87">
        <f t="shared" si="223"/>
        <v>0</v>
      </c>
    </row>
    <row r="1607" spans="1:36">
      <c r="A1607" s="12"/>
      <c r="B1607" s="12"/>
      <c r="C1607" s="121" t="s">
        <v>66</v>
      </c>
      <c r="D1607" s="377" t="str">
        <f t="shared" si="219"/>
        <v/>
      </c>
      <c r="E1607" s="377"/>
      <c r="F1607" s="377"/>
      <c r="G1607" s="377"/>
      <c r="H1607" s="377"/>
      <c r="I1607" s="377"/>
      <c r="J1607" s="377"/>
      <c r="K1607" s="369"/>
      <c r="L1607" s="222"/>
      <c r="M1607" s="222"/>
      <c r="N1607" s="222"/>
      <c r="O1607" s="370"/>
      <c r="P1607" s="378"/>
      <c r="Q1607" s="381"/>
      <c r="R1607" s="379"/>
      <c r="S1607" s="378"/>
      <c r="T1607" s="381"/>
      <c r="U1607" s="379"/>
      <c r="V1607" s="378"/>
      <c r="W1607" s="381"/>
      <c r="X1607" s="379"/>
      <c r="Y1607" s="378"/>
      <c r="Z1607" s="381"/>
      <c r="AA1607" s="379"/>
      <c r="AB1607" s="378"/>
      <c r="AC1607" s="381"/>
      <c r="AD1607" s="379"/>
      <c r="AG1607" s="87">
        <f t="shared" si="220"/>
        <v>15</v>
      </c>
      <c r="AH1607" s="87">
        <f t="shared" si="221"/>
        <v>0</v>
      </c>
      <c r="AI1607" s="110">
        <f t="shared" si="222"/>
        <v>0</v>
      </c>
      <c r="AJ1607" s="87">
        <f t="shared" si="223"/>
        <v>0</v>
      </c>
    </row>
    <row r="1608" spans="1:36">
      <c r="A1608" s="12"/>
      <c r="B1608" s="12"/>
      <c r="C1608" s="121" t="s">
        <v>67</v>
      </c>
      <c r="D1608" s="377" t="str">
        <f t="shared" si="219"/>
        <v/>
      </c>
      <c r="E1608" s="377"/>
      <c r="F1608" s="377"/>
      <c r="G1608" s="377"/>
      <c r="H1608" s="377"/>
      <c r="I1608" s="377"/>
      <c r="J1608" s="377"/>
      <c r="K1608" s="369"/>
      <c r="L1608" s="222"/>
      <c r="M1608" s="222"/>
      <c r="N1608" s="222"/>
      <c r="O1608" s="370"/>
      <c r="P1608" s="378"/>
      <c r="Q1608" s="381"/>
      <c r="R1608" s="379"/>
      <c r="S1608" s="378"/>
      <c r="T1608" s="381"/>
      <c r="U1608" s="379"/>
      <c r="V1608" s="378"/>
      <c r="W1608" s="381"/>
      <c r="X1608" s="379"/>
      <c r="Y1608" s="378"/>
      <c r="Z1608" s="381"/>
      <c r="AA1608" s="379"/>
      <c r="AB1608" s="378"/>
      <c r="AC1608" s="381"/>
      <c r="AD1608" s="379"/>
      <c r="AG1608" s="87">
        <f t="shared" si="220"/>
        <v>15</v>
      </c>
      <c r="AH1608" s="87">
        <f t="shared" si="221"/>
        <v>0</v>
      </c>
      <c r="AI1608" s="110">
        <f t="shared" si="222"/>
        <v>0</v>
      </c>
      <c r="AJ1608" s="87">
        <f t="shared" si="223"/>
        <v>0</v>
      </c>
    </row>
    <row r="1609" spans="1:36">
      <c r="A1609" s="12"/>
      <c r="B1609" s="12"/>
      <c r="C1609" s="121" t="s">
        <v>68</v>
      </c>
      <c r="D1609" s="377" t="str">
        <f t="shared" si="219"/>
        <v/>
      </c>
      <c r="E1609" s="377"/>
      <c r="F1609" s="377"/>
      <c r="G1609" s="377"/>
      <c r="H1609" s="377"/>
      <c r="I1609" s="377"/>
      <c r="J1609" s="377"/>
      <c r="K1609" s="369"/>
      <c r="L1609" s="222"/>
      <c r="M1609" s="222"/>
      <c r="N1609" s="222"/>
      <c r="O1609" s="370"/>
      <c r="P1609" s="378"/>
      <c r="Q1609" s="381"/>
      <c r="R1609" s="379"/>
      <c r="S1609" s="378"/>
      <c r="T1609" s="381"/>
      <c r="U1609" s="379"/>
      <c r="V1609" s="378"/>
      <c r="W1609" s="381"/>
      <c r="X1609" s="379"/>
      <c r="Y1609" s="378"/>
      <c r="Z1609" s="381"/>
      <c r="AA1609" s="379"/>
      <c r="AB1609" s="378"/>
      <c r="AC1609" s="381"/>
      <c r="AD1609" s="379"/>
      <c r="AG1609" s="87">
        <f t="shared" si="220"/>
        <v>15</v>
      </c>
      <c r="AH1609" s="87">
        <f t="shared" si="221"/>
        <v>0</v>
      </c>
      <c r="AI1609" s="110">
        <f t="shared" si="222"/>
        <v>0</v>
      </c>
      <c r="AJ1609" s="87">
        <f t="shared" si="223"/>
        <v>0</v>
      </c>
    </row>
    <row r="1610" spans="1:36">
      <c r="A1610" s="12"/>
      <c r="B1610" s="12"/>
      <c r="C1610" s="121" t="s">
        <v>69</v>
      </c>
      <c r="D1610" s="377" t="str">
        <f t="shared" si="219"/>
        <v/>
      </c>
      <c r="E1610" s="377"/>
      <c r="F1610" s="377"/>
      <c r="G1610" s="377"/>
      <c r="H1610" s="377"/>
      <c r="I1610" s="377"/>
      <c r="J1610" s="377"/>
      <c r="K1610" s="369"/>
      <c r="L1610" s="222"/>
      <c r="M1610" s="222"/>
      <c r="N1610" s="222"/>
      <c r="O1610" s="370"/>
      <c r="P1610" s="378"/>
      <c r="Q1610" s="381"/>
      <c r="R1610" s="379"/>
      <c r="S1610" s="378"/>
      <c r="T1610" s="381"/>
      <c r="U1610" s="379"/>
      <c r="V1610" s="378"/>
      <c r="W1610" s="381"/>
      <c r="X1610" s="379"/>
      <c r="Y1610" s="378"/>
      <c r="Z1610" s="381"/>
      <c r="AA1610" s="379"/>
      <c r="AB1610" s="378"/>
      <c r="AC1610" s="381"/>
      <c r="AD1610" s="379"/>
      <c r="AG1610" s="87">
        <f t="shared" si="220"/>
        <v>15</v>
      </c>
      <c r="AH1610" s="87">
        <f t="shared" si="221"/>
        <v>0</v>
      </c>
      <c r="AI1610" s="110">
        <f t="shared" si="222"/>
        <v>0</v>
      </c>
      <c r="AJ1610" s="87">
        <f t="shared" si="223"/>
        <v>0</v>
      </c>
    </row>
    <row r="1611" spans="1:36">
      <c r="A1611" s="12"/>
      <c r="B1611" s="12"/>
      <c r="C1611" s="121" t="s">
        <v>70</v>
      </c>
      <c r="D1611" s="377" t="str">
        <f t="shared" si="219"/>
        <v/>
      </c>
      <c r="E1611" s="377"/>
      <c r="F1611" s="377"/>
      <c r="G1611" s="377"/>
      <c r="H1611" s="377"/>
      <c r="I1611" s="377"/>
      <c r="J1611" s="377"/>
      <c r="K1611" s="369"/>
      <c r="L1611" s="222"/>
      <c r="M1611" s="222"/>
      <c r="N1611" s="222"/>
      <c r="O1611" s="370"/>
      <c r="P1611" s="378"/>
      <c r="Q1611" s="381"/>
      <c r="R1611" s="379"/>
      <c r="S1611" s="378"/>
      <c r="T1611" s="381"/>
      <c r="U1611" s="379"/>
      <c r="V1611" s="378"/>
      <c r="W1611" s="381"/>
      <c r="X1611" s="379"/>
      <c r="Y1611" s="378"/>
      <c r="Z1611" s="381"/>
      <c r="AA1611" s="379"/>
      <c r="AB1611" s="378"/>
      <c r="AC1611" s="381"/>
      <c r="AD1611" s="379"/>
      <c r="AG1611" s="87">
        <f t="shared" si="220"/>
        <v>15</v>
      </c>
      <c r="AH1611" s="87">
        <f t="shared" si="221"/>
        <v>0</v>
      </c>
      <c r="AI1611" s="110">
        <f t="shared" si="222"/>
        <v>0</v>
      </c>
      <c r="AJ1611" s="87">
        <f t="shared" si="223"/>
        <v>0</v>
      </c>
    </row>
    <row r="1612" spans="1:36">
      <c r="A1612" s="12"/>
      <c r="B1612" s="12"/>
      <c r="C1612" s="121" t="s">
        <v>71</v>
      </c>
      <c r="D1612" s="377" t="str">
        <f t="shared" si="219"/>
        <v/>
      </c>
      <c r="E1612" s="377"/>
      <c r="F1612" s="377"/>
      <c r="G1612" s="377"/>
      <c r="H1612" s="377"/>
      <c r="I1612" s="377"/>
      <c r="J1612" s="377"/>
      <c r="K1612" s="369"/>
      <c r="L1612" s="222"/>
      <c r="M1612" s="222"/>
      <c r="N1612" s="222"/>
      <c r="O1612" s="370"/>
      <c r="P1612" s="378"/>
      <c r="Q1612" s="381"/>
      <c r="R1612" s="379"/>
      <c r="S1612" s="378"/>
      <c r="T1612" s="381"/>
      <c r="U1612" s="379"/>
      <c r="V1612" s="378"/>
      <c r="W1612" s="381"/>
      <c r="X1612" s="379"/>
      <c r="Y1612" s="378"/>
      <c r="Z1612" s="381"/>
      <c r="AA1612" s="379"/>
      <c r="AB1612" s="378"/>
      <c r="AC1612" s="381"/>
      <c r="AD1612" s="379"/>
      <c r="AG1612" s="87">
        <f t="shared" si="220"/>
        <v>15</v>
      </c>
      <c r="AH1612" s="87">
        <f t="shared" si="221"/>
        <v>0</v>
      </c>
      <c r="AI1612" s="110">
        <f t="shared" si="222"/>
        <v>0</v>
      </c>
      <c r="AJ1612" s="87">
        <f t="shared" si="223"/>
        <v>0</v>
      </c>
    </row>
    <row r="1613" spans="1:36">
      <c r="A1613" s="12"/>
      <c r="B1613" s="12"/>
      <c r="C1613" s="121" t="s">
        <v>72</v>
      </c>
      <c r="D1613" s="377" t="str">
        <f t="shared" si="219"/>
        <v/>
      </c>
      <c r="E1613" s="377"/>
      <c r="F1613" s="377"/>
      <c r="G1613" s="377"/>
      <c r="H1613" s="377"/>
      <c r="I1613" s="377"/>
      <c r="J1613" s="377"/>
      <c r="K1613" s="369"/>
      <c r="L1613" s="222"/>
      <c r="M1613" s="222"/>
      <c r="N1613" s="222"/>
      <c r="O1613" s="370"/>
      <c r="P1613" s="378"/>
      <c r="Q1613" s="381"/>
      <c r="R1613" s="379"/>
      <c r="S1613" s="378"/>
      <c r="T1613" s="381"/>
      <c r="U1613" s="379"/>
      <c r="V1613" s="378"/>
      <c r="W1613" s="381"/>
      <c r="X1613" s="379"/>
      <c r="Y1613" s="378"/>
      <c r="Z1613" s="381"/>
      <c r="AA1613" s="379"/>
      <c r="AB1613" s="378"/>
      <c r="AC1613" s="381"/>
      <c r="AD1613" s="379"/>
      <c r="AG1613" s="87">
        <f t="shared" si="220"/>
        <v>15</v>
      </c>
      <c r="AH1613" s="87">
        <f t="shared" si="221"/>
        <v>0</v>
      </c>
      <c r="AI1613" s="110">
        <f t="shared" si="222"/>
        <v>0</v>
      </c>
      <c r="AJ1613" s="87">
        <f t="shared" si="223"/>
        <v>0</v>
      </c>
    </row>
    <row r="1614" spans="1:36">
      <c r="A1614" s="12"/>
      <c r="B1614" s="12"/>
      <c r="C1614" s="121" t="s">
        <v>73</v>
      </c>
      <c r="D1614" s="377" t="str">
        <f t="shared" si="219"/>
        <v/>
      </c>
      <c r="E1614" s="377"/>
      <c r="F1614" s="377"/>
      <c r="G1614" s="377"/>
      <c r="H1614" s="377"/>
      <c r="I1614" s="377"/>
      <c r="J1614" s="377"/>
      <c r="K1614" s="369"/>
      <c r="L1614" s="222"/>
      <c r="M1614" s="222"/>
      <c r="N1614" s="222"/>
      <c r="O1614" s="370"/>
      <c r="P1614" s="378"/>
      <c r="Q1614" s="381"/>
      <c r="R1614" s="379"/>
      <c r="S1614" s="378"/>
      <c r="T1614" s="381"/>
      <c r="U1614" s="379"/>
      <c r="V1614" s="378"/>
      <c r="W1614" s="381"/>
      <c r="X1614" s="379"/>
      <c r="Y1614" s="378"/>
      <c r="Z1614" s="381"/>
      <c r="AA1614" s="379"/>
      <c r="AB1614" s="378"/>
      <c r="AC1614" s="381"/>
      <c r="AD1614" s="379"/>
      <c r="AG1614" s="87">
        <f t="shared" si="220"/>
        <v>15</v>
      </c>
      <c r="AH1614" s="87">
        <f t="shared" si="221"/>
        <v>0</v>
      </c>
      <c r="AI1614" s="110">
        <f t="shared" si="222"/>
        <v>0</v>
      </c>
      <c r="AJ1614" s="87">
        <f t="shared" si="223"/>
        <v>0</v>
      </c>
    </row>
    <row r="1615" spans="1:36">
      <c r="A1615" s="12"/>
      <c r="B1615" s="12"/>
      <c r="C1615" s="121" t="s">
        <v>74</v>
      </c>
      <c r="D1615" s="377" t="str">
        <f t="shared" si="219"/>
        <v/>
      </c>
      <c r="E1615" s="377"/>
      <c r="F1615" s="377"/>
      <c r="G1615" s="377"/>
      <c r="H1615" s="377"/>
      <c r="I1615" s="377"/>
      <c r="J1615" s="377"/>
      <c r="K1615" s="369"/>
      <c r="L1615" s="222"/>
      <c r="M1615" s="222"/>
      <c r="N1615" s="222"/>
      <c r="O1615" s="370"/>
      <c r="P1615" s="378"/>
      <c r="Q1615" s="381"/>
      <c r="R1615" s="379"/>
      <c r="S1615" s="378"/>
      <c r="T1615" s="381"/>
      <c r="U1615" s="379"/>
      <c r="V1615" s="378"/>
      <c r="W1615" s="381"/>
      <c r="X1615" s="379"/>
      <c r="Y1615" s="378"/>
      <c r="Z1615" s="381"/>
      <c r="AA1615" s="379"/>
      <c r="AB1615" s="378"/>
      <c r="AC1615" s="381"/>
      <c r="AD1615" s="379"/>
      <c r="AG1615" s="87">
        <f t="shared" si="220"/>
        <v>15</v>
      </c>
      <c r="AH1615" s="87">
        <f t="shared" si="221"/>
        <v>0</v>
      </c>
      <c r="AI1615" s="110">
        <f t="shared" si="222"/>
        <v>0</v>
      </c>
      <c r="AJ1615" s="87">
        <f t="shared" si="223"/>
        <v>0</v>
      </c>
    </row>
    <row r="1616" spans="1:36">
      <c r="A1616" s="12"/>
      <c r="B1616" s="12"/>
      <c r="C1616" s="121" t="s">
        <v>75</v>
      </c>
      <c r="D1616" s="377" t="str">
        <f t="shared" si="219"/>
        <v/>
      </c>
      <c r="E1616" s="377"/>
      <c r="F1616" s="377"/>
      <c r="G1616" s="377"/>
      <c r="H1616" s="377"/>
      <c r="I1616" s="377"/>
      <c r="J1616" s="377"/>
      <c r="K1616" s="369"/>
      <c r="L1616" s="222"/>
      <c r="M1616" s="222"/>
      <c r="N1616" s="222"/>
      <c r="O1616" s="370"/>
      <c r="P1616" s="378"/>
      <c r="Q1616" s="381"/>
      <c r="R1616" s="379"/>
      <c r="S1616" s="378"/>
      <c r="T1616" s="381"/>
      <c r="U1616" s="379"/>
      <c r="V1616" s="378"/>
      <c r="W1616" s="381"/>
      <c r="X1616" s="379"/>
      <c r="Y1616" s="378"/>
      <c r="Z1616" s="381"/>
      <c r="AA1616" s="379"/>
      <c r="AB1616" s="378"/>
      <c r="AC1616" s="381"/>
      <c r="AD1616" s="379"/>
      <c r="AG1616" s="87">
        <f t="shared" si="220"/>
        <v>15</v>
      </c>
      <c r="AH1616" s="87">
        <f t="shared" si="221"/>
        <v>0</v>
      </c>
      <c r="AI1616" s="110">
        <f t="shared" si="222"/>
        <v>0</v>
      </c>
      <c r="AJ1616" s="87">
        <f t="shared" si="223"/>
        <v>0</v>
      </c>
    </row>
    <row r="1617" spans="1:36">
      <c r="A1617" s="12"/>
      <c r="B1617" s="12"/>
      <c r="C1617" s="121" t="s">
        <v>76</v>
      </c>
      <c r="D1617" s="377" t="str">
        <f t="shared" si="219"/>
        <v/>
      </c>
      <c r="E1617" s="377"/>
      <c r="F1617" s="377"/>
      <c r="G1617" s="377"/>
      <c r="H1617" s="377"/>
      <c r="I1617" s="377"/>
      <c r="J1617" s="377"/>
      <c r="K1617" s="369"/>
      <c r="L1617" s="222"/>
      <c r="M1617" s="222"/>
      <c r="N1617" s="222"/>
      <c r="O1617" s="370"/>
      <c r="P1617" s="378"/>
      <c r="Q1617" s="381"/>
      <c r="R1617" s="379"/>
      <c r="S1617" s="378"/>
      <c r="T1617" s="381"/>
      <c r="U1617" s="379"/>
      <c r="V1617" s="378"/>
      <c r="W1617" s="381"/>
      <c r="X1617" s="379"/>
      <c r="Y1617" s="378"/>
      <c r="Z1617" s="381"/>
      <c r="AA1617" s="379"/>
      <c r="AB1617" s="378"/>
      <c r="AC1617" s="381"/>
      <c r="AD1617" s="379"/>
      <c r="AG1617" s="87">
        <f t="shared" si="220"/>
        <v>15</v>
      </c>
      <c r="AH1617" s="87">
        <f t="shared" si="221"/>
        <v>0</v>
      </c>
      <c r="AI1617" s="110">
        <f t="shared" si="222"/>
        <v>0</v>
      </c>
      <c r="AJ1617" s="87">
        <f t="shared" si="223"/>
        <v>0</v>
      </c>
    </row>
    <row r="1618" spans="1:36">
      <c r="A1618" s="12"/>
      <c r="B1618" s="12"/>
      <c r="C1618" s="121" t="s">
        <v>77</v>
      </c>
      <c r="D1618" s="377" t="str">
        <f t="shared" si="219"/>
        <v/>
      </c>
      <c r="E1618" s="377"/>
      <c r="F1618" s="377"/>
      <c r="G1618" s="377"/>
      <c r="H1618" s="377"/>
      <c r="I1618" s="377"/>
      <c r="J1618" s="377"/>
      <c r="K1618" s="369"/>
      <c r="L1618" s="222"/>
      <c r="M1618" s="222"/>
      <c r="N1618" s="222"/>
      <c r="O1618" s="370"/>
      <c r="P1618" s="378"/>
      <c r="Q1618" s="381"/>
      <c r="R1618" s="379"/>
      <c r="S1618" s="378"/>
      <c r="T1618" s="381"/>
      <c r="U1618" s="379"/>
      <c r="V1618" s="378"/>
      <c r="W1618" s="381"/>
      <c r="X1618" s="379"/>
      <c r="Y1618" s="378"/>
      <c r="Z1618" s="381"/>
      <c r="AA1618" s="379"/>
      <c r="AB1618" s="378"/>
      <c r="AC1618" s="381"/>
      <c r="AD1618" s="379"/>
      <c r="AG1618" s="87">
        <f t="shared" si="220"/>
        <v>15</v>
      </c>
      <c r="AH1618" s="87">
        <f t="shared" si="221"/>
        <v>0</v>
      </c>
      <c r="AI1618" s="110">
        <f t="shared" si="222"/>
        <v>0</v>
      </c>
      <c r="AJ1618" s="87">
        <f t="shared" si="223"/>
        <v>0</v>
      </c>
    </row>
    <row r="1619" spans="1:36">
      <c r="A1619" s="12"/>
      <c r="B1619" s="12"/>
      <c r="C1619" s="121" t="s">
        <v>78</v>
      </c>
      <c r="D1619" s="377" t="str">
        <f t="shared" si="219"/>
        <v/>
      </c>
      <c r="E1619" s="377"/>
      <c r="F1619" s="377"/>
      <c r="G1619" s="377"/>
      <c r="H1619" s="377"/>
      <c r="I1619" s="377"/>
      <c r="J1619" s="377"/>
      <c r="K1619" s="369"/>
      <c r="L1619" s="222"/>
      <c r="M1619" s="222"/>
      <c r="N1619" s="222"/>
      <c r="O1619" s="370"/>
      <c r="P1619" s="378"/>
      <c r="Q1619" s="381"/>
      <c r="R1619" s="379"/>
      <c r="S1619" s="378"/>
      <c r="T1619" s="381"/>
      <c r="U1619" s="379"/>
      <c r="V1619" s="378"/>
      <c r="W1619" s="381"/>
      <c r="X1619" s="379"/>
      <c r="Y1619" s="378"/>
      <c r="Z1619" s="381"/>
      <c r="AA1619" s="379"/>
      <c r="AB1619" s="378"/>
      <c r="AC1619" s="381"/>
      <c r="AD1619" s="379"/>
      <c r="AG1619" s="87">
        <f t="shared" si="220"/>
        <v>15</v>
      </c>
      <c r="AH1619" s="87">
        <f t="shared" si="221"/>
        <v>0</v>
      </c>
      <c r="AI1619" s="110">
        <f t="shared" si="222"/>
        <v>0</v>
      </c>
      <c r="AJ1619" s="87">
        <f t="shared" si="223"/>
        <v>0</v>
      </c>
    </row>
    <row r="1620" spans="1:36">
      <c r="A1620" s="12"/>
      <c r="B1620" s="12"/>
      <c r="C1620" s="121" t="s">
        <v>79</v>
      </c>
      <c r="D1620" s="377" t="str">
        <f t="shared" si="219"/>
        <v/>
      </c>
      <c r="E1620" s="377"/>
      <c r="F1620" s="377"/>
      <c r="G1620" s="377"/>
      <c r="H1620" s="377"/>
      <c r="I1620" s="377"/>
      <c r="J1620" s="377"/>
      <c r="K1620" s="369"/>
      <c r="L1620" s="222"/>
      <c r="M1620" s="222"/>
      <c r="N1620" s="222"/>
      <c r="O1620" s="370"/>
      <c r="P1620" s="378"/>
      <c r="Q1620" s="381"/>
      <c r="R1620" s="379"/>
      <c r="S1620" s="378"/>
      <c r="T1620" s="381"/>
      <c r="U1620" s="379"/>
      <c r="V1620" s="378"/>
      <c r="W1620" s="381"/>
      <c r="X1620" s="379"/>
      <c r="Y1620" s="378"/>
      <c r="Z1620" s="381"/>
      <c r="AA1620" s="379"/>
      <c r="AB1620" s="378"/>
      <c r="AC1620" s="381"/>
      <c r="AD1620" s="379"/>
      <c r="AG1620" s="87">
        <f t="shared" si="220"/>
        <v>15</v>
      </c>
      <c r="AH1620" s="87">
        <f t="shared" si="221"/>
        <v>0</v>
      </c>
      <c r="AI1620" s="110">
        <f t="shared" si="222"/>
        <v>0</v>
      </c>
      <c r="AJ1620" s="87">
        <f t="shared" si="223"/>
        <v>0</v>
      </c>
    </row>
    <row r="1621" spans="1:36">
      <c r="A1621" s="12"/>
      <c r="B1621" s="12"/>
      <c r="C1621" s="121" t="s">
        <v>80</v>
      </c>
      <c r="D1621" s="377" t="str">
        <f t="shared" si="219"/>
        <v/>
      </c>
      <c r="E1621" s="377"/>
      <c r="F1621" s="377"/>
      <c r="G1621" s="377"/>
      <c r="H1621" s="377"/>
      <c r="I1621" s="377"/>
      <c r="J1621" s="377"/>
      <c r="K1621" s="369"/>
      <c r="L1621" s="222"/>
      <c r="M1621" s="222"/>
      <c r="N1621" s="222"/>
      <c r="O1621" s="370"/>
      <c r="P1621" s="378"/>
      <c r="Q1621" s="381"/>
      <c r="R1621" s="379"/>
      <c r="S1621" s="378"/>
      <c r="T1621" s="381"/>
      <c r="U1621" s="379"/>
      <c r="V1621" s="378"/>
      <c r="W1621" s="381"/>
      <c r="X1621" s="379"/>
      <c r="Y1621" s="378"/>
      <c r="Z1621" s="381"/>
      <c r="AA1621" s="379"/>
      <c r="AB1621" s="378"/>
      <c r="AC1621" s="381"/>
      <c r="AD1621" s="379"/>
      <c r="AG1621" s="87">
        <f t="shared" si="220"/>
        <v>15</v>
      </c>
      <c r="AH1621" s="87">
        <f t="shared" si="221"/>
        <v>0</v>
      </c>
      <c r="AI1621" s="110">
        <f t="shared" si="222"/>
        <v>0</v>
      </c>
      <c r="AJ1621" s="87">
        <f t="shared" si="223"/>
        <v>0</v>
      </c>
    </row>
    <row r="1622" spans="1:36">
      <c r="A1622" s="12"/>
      <c r="B1622" s="12"/>
      <c r="C1622" s="121" t="s">
        <v>81</v>
      </c>
      <c r="D1622" s="377" t="str">
        <f t="shared" si="219"/>
        <v/>
      </c>
      <c r="E1622" s="377"/>
      <c r="F1622" s="377"/>
      <c r="G1622" s="377"/>
      <c r="H1622" s="377"/>
      <c r="I1622" s="377"/>
      <c r="J1622" s="377"/>
      <c r="K1622" s="369"/>
      <c r="L1622" s="222"/>
      <c r="M1622" s="222"/>
      <c r="N1622" s="222"/>
      <c r="O1622" s="370"/>
      <c r="P1622" s="378"/>
      <c r="Q1622" s="381"/>
      <c r="R1622" s="379"/>
      <c r="S1622" s="378"/>
      <c r="T1622" s="381"/>
      <c r="U1622" s="379"/>
      <c r="V1622" s="378"/>
      <c r="W1622" s="381"/>
      <c r="X1622" s="379"/>
      <c r="Y1622" s="378"/>
      <c r="Z1622" s="381"/>
      <c r="AA1622" s="379"/>
      <c r="AB1622" s="378"/>
      <c r="AC1622" s="381"/>
      <c r="AD1622" s="379"/>
      <c r="AG1622" s="87">
        <f t="shared" si="220"/>
        <v>15</v>
      </c>
      <c r="AH1622" s="87">
        <f t="shared" si="221"/>
        <v>0</v>
      </c>
      <c r="AI1622" s="110">
        <f t="shared" si="222"/>
        <v>0</v>
      </c>
      <c r="AJ1622" s="87">
        <f t="shared" si="223"/>
        <v>0</v>
      </c>
    </row>
    <row r="1623" spans="1:36">
      <c r="A1623" s="12"/>
      <c r="B1623" s="12"/>
      <c r="C1623" s="121" t="s">
        <v>82</v>
      </c>
      <c r="D1623" s="377" t="str">
        <f t="shared" si="219"/>
        <v/>
      </c>
      <c r="E1623" s="377"/>
      <c r="F1623" s="377"/>
      <c r="G1623" s="377"/>
      <c r="H1623" s="377"/>
      <c r="I1623" s="377"/>
      <c r="J1623" s="377"/>
      <c r="K1623" s="369"/>
      <c r="L1623" s="222"/>
      <c r="M1623" s="222"/>
      <c r="N1623" s="222"/>
      <c r="O1623" s="370"/>
      <c r="P1623" s="378"/>
      <c r="Q1623" s="381"/>
      <c r="R1623" s="379"/>
      <c r="S1623" s="378"/>
      <c r="T1623" s="381"/>
      <c r="U1623" s="379"/>
      <c r="V1623" s="378"/>
      <c r="W1623" s="381"/>
      <c r="X1623" s="379"/>
      <c r="Y1623" s="378"/>
      <c r="Z1623" s="381"/>
      <c r="AA1623" s="379"/>
      <c r="AB1623" s="378"/>
      <c r="AC1623" s="381"/>
      <c r="AD1623" s="379"/>
      <c r="AG1623" s="87">
        <f t="shared" si="220"/>
        <v>15</v>
      </c>
      <c r="AH1623" s="87">
        <f t="shared" si="221"/>
        <v>0</v>
      </c>
      <c r="AI1623" s="110">
        <f t="shared" si="222"/>
        <v>0</v>
      </c>
      <c r="AJ1623" s="87">
        <f t="shared" si="223"/>
        <v>0</v>
      </c>
    </row>
    <row r="1624" spans="1:36">
      <c r="A1624" s="12"/>
      <c r="B1624" s="12"/>
      <c r="C1624" s="121" t="s">
        <v>83</v>
      </c>
      <c r="D1624" s="377" t="str">
        <f t="shared" si="219"/>
        <v/>
      </c>
      <c r="E1624" s="377"/>
      <c r="F1624" s="377"/>
      <c r="G1624" s="377"/>
      <c r="H1624" s="377"/>
      <c r="I1624" s="377"/>
      <c r="J1624" s="377"/>
      <c r="K1624" s="369"/>
      <c r="L1624" s="222"/>
      <c r="M1624" s="222"/>
      <c r="N1624" s="222"/>
      <c r="O1624" s="370"/>
      <c r="P1624" s="378"/>
      <c r="Q1624" s="381"/>
      <c r="R1624" s="379"/>
      <c r="S1624" s="378"/>
      <c r="T1624" s="381"/>
      <c r="U1624" s="379"/>
      <c r="V1624" s="378"/>
      <c r="W1624" s="381"/>
      <c r="X1624" s="379"/>
      <c r="Y1624" s="378"/>
      <c r="Z1624" s="381"/>
      <c r="AA1624" s="379"/>
      <c r="AB1624" s="378"/>
      <c r="AC1624" s="381"/>
      <c r="AD1624" s="379"/>
      <c r="AG1624" s="87">
        <f t="shared" si="220"/>
        <v>15</v>
      </c>
      <c r="AH1624" s="87">
        <f t="shared" si="221"/>
        <v>0</v>
      </c>
      <c r="AI1624" s="110">
        <f t="shared" si="222"/>
        <v>0</v>
      </c>
      <c r="AJ1624" s="87">
        <f t="shared" si="223"/>
        <v>0</v>
      </c>
    </row>
    <row r="1625" spans="1:36">
      <c r="A1625" s="12"/>
      <c r="B1625" s="12"/>
      <c r="C1625" s="121" t="s">
        <v>84</v>
      </c>
      <c r="D1625" s="377" t="str">
        <f t="shared" si="219"/>
        <v/>
      </c>
      <c r="E1625" s="377"/>
      <c r="F1625" s="377"/>
      <c r="G1625" s="377"/>
      <c r="H1625" s="377"/>
      <c r="I1625" s="377"/>
      <c r="J1625" s="377"/>
      <c r="K1625" s="369"/>
      <c r="L1625" s="222"/>
      <c r="M1625" s="222"/>
      <c r="N1625" s="222"/>
      <c r="O1625" s="370"/>
      <c r="P1625" s="378"/>
      <c r="Q1625" s="381"/>
      <c r="R1625" s="379"/>
      <c r="S1625" s="378"/>
      <c r="T1625" s="381"/>
      <c r="U1625" s="379"/>
      <c r="V1625" s="378"/>
      <c r="W1625" s="381"/>
      <c r="X1625" s="379"/>
      <c r="Y1625" s="378"/>
      <c r="Z1625" s="381"/>
      <c r="AA1625" s="379"/>
      <c r="AB1625" s="378"/>
      <c r="AC1625" s="381"/>
      <c r="AD1625" s="379"/>
      <c r="AG1625" s="87">
        <f t="shared" si="220"/>
        <v>15</v>
      </c>
      <c r="AH1625" s="87">
        <f t="shared" si="221"/>
        <v>0</v>
      </c>
      <c r="AI1625" s="110">
        <f t="shared" si="222"/>
        <v>0</v>
      </c>
      <c r="AJ1625" s="87">
        <f t="shared" si="223"/>
        <v>0</v>
      </c>
    </row>
    <row r="1626" spans="1:36">
      <c r="A1626" s="12"/>
      <c r="B1626" s="12"/>
      <c r="C1626" s="121" t="s">
        <v>85</v>
      </c>
      <c r="D1626" s="377" t="str">
        <f t="shared" si="219"/>
        <v/>
      </c>
      <c r="E1626" s="377"/>
      <c r="F1626" s="377"/>
      <c r="G1626" s="377"/>
      <c r="H1626" s="377"/>
      <c r="I1626" s="377"/>
      <c r="J1626" s="377"/>
      <c r="K1626" s="369"/>
      <c r="L1626" s="222"/>
      <c r="M1626" s="222"/>
      <c r="N1626" s="222"/>
      <c r="O1626" s="370"/>
      <c r="P1626" s="378"/>
      <c r="Q1626" s="381"/>
      <c r="R1626" s="379"/>
      <c r="S1626" s="378"/>
      <c r="T1626" s="381"/>
      <c r="U1626" s="379"/>
      <c r="V1626" s="378"/>
      <c r="W1626" s="381"/>
      <c r="X1626" s="379"/>
      <c r="Y1626" s="378"/>
      <c r="Z1626" s="381"/>
      <c r="AA1626" s="379"/>
      <c r="AB1626" s="378"/>
      <c r="AC1626" s="381"/>
      <c r="AD1626" s="379"/>
      <c r="AG1626" s="87">
        <f t="shared" si="220"/>
        <v>15</v>
      </c>
      <c r="AH1626" s="87">
        <f t="shared" si="221"/>
        <v>0</v>
      </c>
      <c r="AI1626" s="110">
        <f t="shared" si="222"/>
        <v>0</v>
      </c>
      <c r="AJ1626" s="87">
        <f t="shared" si="223"/>
        <v>0</v>
      </c>
    </row>
    <row r="1627" spans="1:36">
      <c r="A1627" s="12"/>
      <c r="B1627" s="12"/>
      <c r="C1627" s="121" t="s">
        <v>86</v>
      </c>
      <c r="D1627" s="377" t="str">
        <f t="shared" si="219"/>
        <v/>
      </c>
      <c r="E1627" s="377"/>
      <c r="F1627" s="377"/>
      <c r="G1627" s="377"/>
      <c r="H1627" s="377"/>
      <c r="I1627" s="377"/>
      <c r="J1627" s="377"/>
      <c r="K1627" s="369"/>
      <c r="L1627" s="222"/>
      <c r="M1627" s="222"/>
      <c r="N1627" s="222"/>
      <c r="O1627" s="370"/>
      <c r="P1627" s="378"/>
      <c r="Q1627" s="381"/>
      <c r="R1627" s="379"/>
      <c r="S1627" s="378"/>
      <c r="T1627" s="381"/>
      <c r="U1627" s="379"/>
      <c r="V1627" s="378"/>
      <c r="W1627" s="381"/>
      <c r="X1627" s="379"/>
      <c r="Y1627" s="378"/>
      <c r="Z1627" s="381"/>
      <c r="AA1627" s="379"/>
      <c r="AB1627" s="378"/>
      <c r="AC1627" s="381"/>
      <c r="AD1627" s="379"/>
      <c r="AG1627" s="87">
        <f t="shared" si="220"/>
        <v>15</v>
      </c>
      <c r="AH1627" s="87">
        <f t="shared" si="221"/>
        <v>0</v>
      </c>
      <c r="AI1627" s="110">
        <f t="shared" si="222"/>
        <v>0</v>
      </c>
      <c r="AJ1627" s="87">
        <f t="shared" si="223"/>
        <v>0</v>
      </c>
    </row>
    <row r="1628" spans="1:36">
      <c r="A1628" s="12"/>
      <c r="B1628" s="12"/>
      <c r="C1628" s="121" t="s">
        <v>87</v>
      </c>
      <c r="D1628" s="377" t="str">
        <f t="shared" si="219"/>
        <v/>
      </c>
      <c r="E1628" s="377"/>
      <c r="F1628" s="377"/>
      <c r="G1628" s="377"/>
      <c r="H1628" s="377"/>
      <c r="I1628" s="377"/>
      <c r="J1628" s="377"/>
      <c r="K1628" s="369"/>
      <c r="L1628" s="222"/>
      <c r="M1628" s="222"/>
      <c r="N1628" s="222"/>
      <c r="O1628" s="370"/>
      <c r="P1628" s="378"/>
      <c r="Q1628" s="381"/>
      <c r="R1628" s="379"/>
      <c r="S1628" s="378"/>
      <c r="T1628" s="381"/>
      <c r="U1628" s="379"/>
      <c r="V1628" s="378"/>
      <c r="W1628" s="381"/>
      <c r="X1628" s="379"/>
      <c r="Y1628" s="378"/>
      <c r="Z1628" s="381"/>
      <c r="AA1628" s="379"/>
      <c r="AB1628" s="378"/>
      <c r="AC1628" s="381"/>
      <c r="AD1628" s="379"/>
      <c r="AG1628" s="87">
        <f t="shared" si="220"/>
        <v>15</v>
      </c>
      <c r="AH1628" s="87">
        <f t="shared" si="221"/>
        <v>0</v>
      </c>
      <c r="AI1628" s="110">
        <f t="shared" si="222"/>
        <v>0</v>
      </c>
      <c r="AJ1628" s="87">
        <f t="shared" si="223"/>
        <v>0</v>
      </c>
    </row>
    <row r="1629" spans="1:36">
      <c r="A1629" s="12"/>
      <c r="B1629" s="12"/>
      <c r="C1629" s="121" t="s">
        <v>88</v>
      </c>
      <c r="D1629" s="377" t="str">
        <f t="shared" si="219"/>
        <v/>
      </c>
      <c r="E1629" s="377"/>
      <c r="F1629" s="377"/>
      <c r="G1629" s="377"/>
      <c r="H1629" s="377"/>
      <c r="I1629" s="377"/>
      <c r="J1629" s="377"/>
      <c r="K1629" s="369"/>
      <c r="L1629" s="222"/>
      <c r="M1629" s="222"/>
      <c r="N1629" s="222"/>
      <c r="O1629" s="370"/>
      <c r="P1629" s="378"/>
      <c r="Q1629" s="381"/>
      <c r="R1629" s="379"/>
      <c r="S1629" s="378"/>
      <c r="T1629" s="381"/>
      <c r="U1629" s="379"/>
      <c r="V1629" s="378"/>
      <c r="W1629" s="381"/>
      <c r="X1629" s="379"/>
      <c r="Y1629" s="378"/>
      <c r="Z1629" s="381"/>
      <c r="AA1629" s="379"/>
      <c r="AB1629" s="378"/>
      <c r="AC1629" s="381"/>
      <c r="AD1629" s="379"/>
      <c r="AG1629" s="87">
        <f t="shared" si="220"/>
        <v>15</v>
      </c>
      <c r="AH1629" s="87">
        <f t="shared" si="221"/>
        <v>0</v>
      </c>
      <c r="AI1629" s="110">
        <f t="shared" si="222"/>
        <v>0</v>
      </c>
      <c r="AJ1629" s="87">
        <f t="shared" si="223"/>
        <v>0</v>
      </c>
    </row>
    <row r="1630" spans="1:36">
      <c r="A1630" s="12"/>
      <c r="B1630" s="12"/>
      <c r="C1630" s="121" t="s">
        <v>89</v>
      </c>
      <c r="D1630" s="377" t="str">
        <f t="shared" si="219"/>
        <v/>
      </c>
      <c r="E1630" s="377"/>
      <c r="F1630" s="377"/>
      <c r="G1630" s="377"/>
      <c r="H1630" s="377"/>
      <c r="I1630" s="377"/>
      <c r="J1630" s="377"/>
      <c r="K1630" s="369"/>
      <c r="L1630" s="222"/>
      <c r="M1630" s="222"/>
      <c r="N1630" s="222"/>
      <c r="O1630" s="370"/>
      <c r="P1630" s="378"/>
      <c r="Q1630" s="381"/>
      <c r="R1630" s="379"/>
      <c r="S1630" s="378"/>
      <c r="T1630" s="381"/>
      <c r="U1630" s="379"/>
      <c r="V1630" s="378"/>
      <c r="W1630" s="381"/>
      <c r="X1630" s="379"/>
      <c r="Y1630" s="378"/>
      <c r="Z1630" s="381"/>
      <c r="AA1630" s="379"/>
      <c r="AB1630" s="378"/>
      <c r="AC1630" s="381"/>
      <c r="AD1630" s="379"/>
      <c r="AG1630" s="87">
        <f t="shared" si="220"/>
        <v>15</v>
      </c>
      <c r="AH1630" s="87">
        <f t="shared" si="221"/>
        <v>0</v>
      </c>
      <c r="AI1630" s="110">
        <f t="shared" si="222"/>
        <v>0</v>
      </c>
      <c r="AJ1630" s="87">
        <f t="shared" si="223"/>
        <v>0</v>
      </c>
    </row>
    <row r="1631" spans="1:36">
      <c r="A1631" s="12"/>
      <c r="B1631" s="12"/>
      <c r="C1631" s="121" t="s">
        <v>90</v>
      </c>
      <c r="D1631" s="377" t="str">
        <f t="shared" si="219"/>
        <v/>
      </c>
      <c r="E1631" s="377"/>
      <c r="F1631" s="377"/>
      <c r="G1631" s="377"/>
      <c r="H1631" s="377"/>
      <c r="I1631" s="377"/>
      <c r="J1631" s="377"/>
      <c r="K1631" s="369"/>
      <c r="L1631" s="222"/>
      <c r="M1631" s="222"/>
      <c r="N1631" s="222"/>
      <c r="O1631" s="370"/>
      <c r="P1631" s="378"/>
      <c r="Q1631" s="381"/>
      <c r="R1631" s="379"/>
      <c r="S1631" s="378"/>
      <c r="T1631" s="381"/>
      <c r="U1631" s="379"/>
      <c r="V1631" s="378"/>
      <c r="W1631" s="381"/>
      <c r="X1631" s="379"/>
      <c r="Y1631" s="378"/>
      <c r="Z1631" s="381"/>
      <c r="AA1631" s="379"/>
      <c r="AB1631" s="378"/>
      <c r="AC1631" s="381"/>
      <c r="AD1631" s="379"/>
      <c r="AG1631" s="87">
        <f t="shared" si="220"/>
        <v>15</v>
      </c>
      <c r="AH1631" s="87">
        <f t="shared" si="221"/>
        <v>0</v>
      </c>
      <c r="AI1631" s="110">
        <f t="shared" si="222"/>
        <v>0</v>
      </c>
      <c r="AJ1631" s="87">
        <f t="shared" si="223"/>
        <v>0</v>
      </c>
    </row>
    <row r="1632" spans="1:36">
      <c r="A1632" s="12"/>
      <c r="B1632" s="12"/>
      <c r="C1632" s="121" t="s">
        <v>91</v>
      </c>
      <c r="D1632" s="377" t="str">
        <f t="shared" si="219"/>
        <v/>
      </c>
      <c r="E1632" s="377"/>
      <c r="F1632" s="377"/>
      <c r="G1632" s="377"/>
      <c r="H1632" s="377"/>
      <c r="I1632" s="377"/>
      <c r="J1632" s="377"/>
      <c r="K1632" s="369"/>
      <c r="L1632" s="222"/>
      <c r="M1632" s="222"/>
      <c r="N1632" s="222"/>
      <c r="O1632" s="370"/>
      <c r="P1632" s="378"/>
      <c r="Q1632" s="381"/>
      <c r="R1632" s="379"/>
      <c r="S1632" s="378"/>
      <c r="T1632" s="381"/>
      <c r="U1632" s="379"/>
      <c r="V1632" s="378"/>
      <c r="W1632" s="381"/>
      <c r="X1632" s="379"/>
      <c r="Y1632" s="378"/>
      <c r="Z1632" s="381"/>
      <c r="AA1632" s="379"/>
      <c r="AB1632" s="378"/>
      <c r="AC1632" s="381"/>
      <c r="AD1632" s="379"/>
      <c r="AG1632" s="87">
        <f t="shared" si="220"/>
        <v>15</v>
      </c>
      <c r="AH1632" s="87">
        <f t="shared" si="221"/>
        <v>0</v>
      </c>
      <c r="AI1632" s="110">
        <f t="shared" si="222"/>
        <v>0</v>
      </c>
      <c r="AJ1632" s="87">
        <f t="shared" si="223"/>
        <v>0</v>
      </c>
    </row>
    <row r="1633" spans="1:36">
      <c r="A1633" s="12"/>
      <c r="B1633" s="12"/>
      <c r="C1633" s="121" t="s">
        <v>92</v>
      </c>
      <c r="D1633" s="377" t="str">
        <f t="shared" si="219"/>
        <v/>
      </c>
      <c r="E1633" s="377"/>
      <c r="F1633" s="377"/>
      <c r="G1633" s="377"/>
      <c r="H1633" s="377"/>
      <c r="I1633" s="377"/>
      <c r="J1633" s="377"/>
      <c r="K1633" s="369"/>
      <c r="L1633" s="222"/>
      <c r="M1633" s="222"/>
      <c r="N1633" s="222"/>
      <c r="O1633" s="370"/>
      <c r="P1633" s="378"/>
      <c r="Q1633" s="381"/>
      <c r="R1633" s="379"/>
      <c r="S1633" s="378"/>
      <c r="T1633" s="381"/>
      <c r="U1633" s="379"/>
      <c r="V1633" s="378"/>
      <c r="W1633" s="381"/>
      <c r="X1633" s="379"/>
      <c r="Y1633" s="378"/>
      <c r="Z1633" s="381"/>
      <c r="AA1633" s="379"/>
      <c r="AB1633" s="378"/>
      <c r="AC1633" s="381"/>
      <c r="AD1633" s="379"/>
      <c r="AG1633" s="87">
        <f t="shared" si="220"/>
        <v>15</v>
      </c>
      <c r="AH1633" s="87">
        <f t="shared" si="221"/>
        <v>0</v>
      </c>
      <c r="AI1633" s="110">
        <f t="shared" si="222"/>
        <v>0</v>
      </c>
      <c r="AJ1633" s="87">
        <f t="shared" si="223"/>
        <v>0</v>
      </c>
    </row>
    <row r="1634" spans="1:36">
      <c r="A1634" s="12"/>
      <c r="B1634" s="12"/>
      <c r="C1634" s="121" t="s">
        <v>93</v>
      </c>
      <c r="D1634" s="377" t="str">
        <f t="shared" si="219"/>
        <v/>
      </c>
      <c r="E1634" s="377"/>
      <c r="F1634" s="377"/>
      <c r="G1634" s="377"/>
      <c r="H1634" s="377"/>
      <c r="I1634" s="377"/>
      <c r="J1634" s="377"/>
      <c r="K1634" s="369"/>
      <c r="L1634" s="222"/>
      <c r="M1634" s="222"/>
      <c r="N1634" s="222"/>
      <c r="O1634" s="370"/>
      <c r="P1634" s="378"/>
      <c r="Q1634" s="381"/>
      <c r="R1634" s="379"/>
      <c r="S1634" s="378"/>
      <c r="T1634" s="381"/>
      <c r="U1634" s="379"/>
      <c r="V1634" s="378"/>
      <c r="W1634" s="381"/>
      <c r="X1634" s="379"/>
      <c r="Y1634" s="378"/>
      <c r="Z1634" s="381"/>
      <c r="AA1634" s="379"/>
      <c r="AB1634" s="378"/>
      <c r="AC1634" s="381"/>
      <c r="AD1634" s="379"/>
      <c r="AG1634" s="87">
        <f t="shared" si="220"/>
        <v>15</v>
      </c>
      <c r="AH1634" s="87">
        <f t="shared" si="221"/>
        <v>0</v>
      </c>
      <c r="AI1634" s="110">
        <f t="shared" si="222"/>
        <v>0</v>
      </c>
      <c r="AJ1634" s="87">
        <f t="shared" si="223"/>
        <v>0</v>
      </c>
    </row>
    <row r="1635" spans="1:36">
      <c r="A1635" s="12"/>
      <c r="B1635" s="12"/>
      <c r="C1635" s="121" t="s">
        <v>94</v>
      </c>
      <c r="D1635" s="377" t="str">
        <f t="shared" si="219"/>
        <v/>
      </c>
      <c r="E1635" s="377"/>
      <c r="F1635" s="377"/>
      <c r="G1635" s="377"/>
      <c r="H1635" s="377"/>
      <c r="I1635" s="377"/>
      <c r="J1635" s="377"/>
      <c r="K1635" s="369"/>
      <c r="L1635" s="222"/>
      <c r="M1635" s="222"/>
      <c r="N1635" s="222"/>
      <c r="O1635" s="370"/>
      <c r="P1635" s="378"/>
      <c r="Q1635" s="381"/>
      <c r="R1635" s="379"/>
      <c r="S1635" s="378"/>
      <c r="T1635" s="381"/>
      <c r="U1635" s="379"/>
      <c r="V1635" s="378"/>
      <c r="W1635" s="381"/>
      <c r="X1635" s="379"/>
      <c r="Y1635" s="378"/>
      <c r="Z1635" s="381"/>
      <c r="AA1635" s="379"/>
      <c r="AB1635" s="378"/>
      <c r="AC1635" s="381"/>
      <c r="AD1635" s="379"/>
      <c r="AG1635" s="87">
        <f t="shared" si="220"/>
        <v>15</v>
      </c>
      <c r="AH1635" s="87">
        <f t="shared" si="221"/>
        <v>0</v>
      </c>
      <c r="AI1635" s="110">
        <f t="shared" si="222"/>
        <v>0</v>
      </c>
      <c r="AJ1635" s="87">
        <f t="shared" si="223"/>
        <v>0</v>
      </c>
    </row>
    <row r="1636" spans="1:36">
      <c r="A1636" s="12"/>
      <c r="B1636" s="12"/>
      <c r="C1636" s="121" t="s">
        <v>95</v>
      </c>
      <c r="D1636" s="377" t="str">
        <f t="shared" si="219"/>
        <v/>
      </c>
      <c r="E1636" s="377"/>
      <c r="F1636" s="377"/>
      <c r="G1636" s="377"/>
      <c r="H1636" s="377"/>
      <c r="I1636" s="377"/>
      <c r="J1636" s="377"/>
      <c r="K1636" s="369"/>
      <c r="L1636" s="222"/>
      <c r="M1636" s="222"/>
      <c r="N1636" s="222"/>
      <c r="O1636" s="370"/>
      <c r="P1636" s="378"/>
      <c r="Q1636" s="381"/>
      <c r="R1636" s="379"/>
      <c r="S1636" s="378"/>
      <c r="T1636" s="381"/>
      <c r="U1636" s="379"/>
      <c r="V1636" s="378"/>
      <c r="W1636" s="381"/>
      <c r="X1636" s="379"/>
      <c r="Y1636" s="378"/>
      <c r="Z1636" s="381"/>
      <c r="AA1636" s="379"/>
      <c r="AB1636" s="378"/>
      <c r="AC1636" s="381"/>
      <c r="AD1636" s="379"/>
      <c r="AG1636" s="87">
        <f t="shared" si="220"/>
        <v>15</v>
      </c>
      <c r="AH1636" s="87">
        <f t="shared" si="221"/>
        <v>0</v>
      </c>
      <c r="AI1636" s="110">
        <f t="shared" si="222"/>
        <v>0</v>
      </c>
      <c r="AJ1636" s="87">
        <f t="shared" si="223"/>
        <v>0</v>
      </c>
    </row>
    <row r="1637" spans="1:36">
      <c r="A1637" s="12"/>
      <c r="B1637" s="12"/>
      <c r="C1637" s="121" t="s">
        <v>96</v>
      </c>
      <c r="D1637" s="377" t="str">
        <f t="shared" si="219"/>
        <v/>
      </c>
      <c r="E1637" s="377"/>
      <c r="F1637" s="377"/>
      <c r="G1637" s="377"/>
      <c r="H1637" s="377"/>
      <c r="I1637" s="377"/>
      <c r="J1637" s="377"/>
      <c r="K1637" s="369"/>
      <c r="L1637" s="222"/>
      <c r="M1637" s="222"/>
      <c r="N1637" s="222"/>
      <c r="O1637" s="370"/>
      <c r="P1637" s="378"/>
      <c r="Q1637" s="381"/>
      <c r="R1637" s="379"/>
      <c r="S1637" s="378"/>
      <c r="T1637" s="381"/>
      <c r="U1637" s="379"/>
      <c r="V1637" s="378"/>
      <c r="W1637" s="381"/>
      <c r="X1637" s="379"/>
      <c r="Y1637" s="378"/>
      <c r="Z1637" s="381"/>
      <c r="AA1637" s="379"/>
      <c r="AB1637" s="378"/>
      <c r="AC1637" s="381"/>
      <c r="AD1637" s="379"/>
      <c r="AG1637" s="87">
        <f t="shared" si="220"/>
        <v>15</v>
      </c>
      <c r="AH1637" s="87">
        <f t="shared" si="221"/>
        <v>0</v>
      </c>
      <c r="AI1637" s="110">
        <f t="shared" si="222"/>
        <v>0</v>
      </c>
      <c r="AJ1637" s="87">
        <f t="shared" si="223"/>
        <v>0</v>
      </c>
    </row>
    <row r="1638" spans="1:36">
      <c r="A1638" s="12"/>
      <c r="B1638" s="12"/>
      <c r="C1638" s="121" t="s">
        <v>97</v>
      </c>
      <c r="D1638" s="377" t="str">
        <f t="shared" si="219"/>
        <v/>
      </c>
      <c r="E1638" s="377"/>
      <c r="F1638" s="377"/>
      <c r="G1638" s="377"/>
      <c r="H1638" s="377"/>
      <c r="I1638" s="377"/>
      <c r="J1638" s="377"/>
      <c r="K1638" s="369"/>
      <c r="L1638" s="222"/>
      <c r="M1638" s="222"/>
      <c r="N1638" s="222"/>
      <c r="O1638" s="370"/>
      <c r="P1638" s="378"/>
      <c r="Q1638" s="381"/>
      <c r="R1638" s="379"/>
      <c r="S1638" s="378"/>
      <c r="T1638" s="381"/>
      <c r="U1638" s="379"/>
      <c r="V1638" s="378"/>
      <c r="W1638" s="381"/>
      <c r="X1638" s="379"/>
      <c r="Y1638" s="378"/>
      <c r="Z1638" s="381"/>
      <c r="AA1638" s="379"/>
      <c r="AB1638" s="378"/>
      <c r="AC1638" s="381"/>
      <c r="AD1638" s="379"/>
      <c r="AG1638" s="87">
        <f t="shared" si="220"/>
        <v>15</v>
      </c>
      <c r="AH1638" s="87">
        <f t="shared" si="221"/>
        <v>0</v>
      </c>
      <c r="AI1638" s="110">
        <f t="shared" si="222"/>
        <v>0</v>
      </c>
      <c r="AJ1638" s="87">
        <f t="shared" si="223"/>
        <v>0</v>
      </c>
    </row>
    <row r="1639" spans="1:36">
      <c r="A1639" s="12"/>
      <c r="B1639" s="12"/>
      <c r="C1639" s="121" t="s">
        <v>98</v>
      </c>
      <c r="D1639" s="377" t="str">
        <f t="shared" si="219"/>
        <v/>
      </c>
      <c r="E1639" s="377"/>
      <c r="F1639" s="377"/>
      <c r="G1639" s="377"/>
      <c r="H1639" s="377"/>
      <c r="I1639" s="377"/>
      <c r="J1639" s="377"/>
      <c r="K1639" s="369"/>
      <c r="L1639" s="222"/>
      <c r="M1639" s="222"/>
      <c r="N1639" s="222"/>
      <c r="O1639" s="370"/>
      <c r="P1639" s="378"/>
      <c r="Q1639" s="381"/>
      <c r="R1639" s="379"/>
      <c r="S1639" s="378"/>
      <c r="T1639" s="381"/>
      <c r="U1639" s="379"/>
      <c r="V1639" s="378"/>
      <c r="W1639" s="381"/>
      <c r="X1639" s="379"/>
      <c r="Y1639" s="378"/>
      <c r="Z1639" s="381"/>
      <c r="AA1639" s="379"/>
      <c r="AB1639" s="378"/>
      <c r="AC1639" s="381"/>
      <c r="AD1639" s="379"/>
      <c r="AG1639" s="87">
        <f t="shared" si="220"/>
        <v>15</v>
      </c>
      <c r="AH1639" s="87">
        <f t="shared" si="221"/>
        <v>0</v>
      </c>
      <c r="AI1639" s="110">
        <f t="shared" si="222"/>
        <v>0</v>
      </c>
      <c r="AJ1639" s="87">
        <f t="shared" si="223"/>
        <v>0</v>
      </c>
    </row>
    <row r="1640" spans="1:36">
      <c r="A1640" s="12"/>
      <c r="B1640" s="12"/>
      <c r="C1640" s="121" t="s">
        <v>99</v>
      </c>
      <c r="D1640" s="377" t="str">
        <f t="shared" si="219"/>
        <v/>
      </c>
      <c r="E1640" s="377"/>
      <c r="F1640" s="377"/>
      <c r="G1640" s="377"/>
      <c r="H1640" s="377"/>
      <c r="I1640" s="377"/>
      <c r="J1640" s="377"/>
      <c r="K1640" s="369"/>
      <c r="L1640" s="222"/>
      <c r="M1640" s="222"/>
      <c r="N1640" s="222"/>
      <c r="O1640" s="370"/>
      <c r="P1640" s="378"/>
      <c r="Q1640" s="381"/>
      <c r="R1640" s="379"/>
      <c r="S1640" s="378"/>
      <c r="T1640" s="381"/>
      <c r="U1640" s="379"/>
      <c r="V1640" s="378"/>
      <c r="W1640" s="381"/>
      <c r="X1640" s="379"/>
      <c r="Y1640" s="378"/>
      <c r="Z1640" s="381"/>
      <c r="AA1640" s="379"/>
      <c r="AB1640" s="378"/>
      <c r="AC1640" s="381"/>
      <c r="AD1640" s="379"/>
      <c r="AG1640" s="87">
        <f t="shared" si="220"/>
        <v>15</v>
      </c>
      <c r="AH1640" s="87">
        <f t="shared" si="221"/>
        <v>0</v>
      </c>
      <c r="AI1640" s="110">
        <f t="shared" si="222"/>
        <v>0</v>
      </c>
      <c r="AJ1640" s="87">
        <f t="shared" si="223"/>
        <v>0</v>
      </c>
    </row>
    <row r="1641" spans="1:36">
      <c r="A1641" s="12"/>
      <c r="B1641" s="12"/>
      <c r="C1641" s="121" t="s">
        <v>100</v>
      </c>
      <c r="D1641" s="377" t="str">
        <f t="shared" si="219"/>
        <v/>
      </c>
      <c r="E1641" s="377"/>
      <c r="F1641" s="377"/>
      <c r="G1641" s="377"/>
      <c r="H1641" s="377"/>
      <c r="I1641" s="377"/>
      <c r="J1641" s="377"/>
      <c r="K1641" s="369"/>
      <c r="L1641" s="222"/>
      <c r="M1641" s="222"/>
      <c r="N1641" s="222"/>
      <c r="O1641" s="370"/>
      <c r="P1641" s="378"/>
      <c r="Q1641" s="381"/>
      <c r="R1641" s="379"/>
      <c r="S1641" s="378"/>
      <c r="T1641" s="381"/>
      <c r="U1641" s="379"/>
      <c r="V1641" s="378"/>
      <c r="W1641" s="381"/>
      <c r="X1641" s="379"/>
      <c r="Y1641" s="378"/>
      <c r="Z1641" s="381"/>
      <c r="AA1641" s="379"/>
      <c r="AB1641" s="378"/>
      <c r="AC1641" s="381"/>
      <c r="AD1641" s="379"/>
      <c r="AG1641" s="87">
        <f t="shared" si="220"/>
        <v>15</v>
      </c>
      <c r="AH1641" s="87">
        <f t="shared" si="221"/>
        <v>0</v>
      </c>
      <c r="AI1641" s="110">
        <f t="shared" si="222"/>
        <v>0</v>
      </c>
      <c r="AJ1641" s="87">
        <f t="shared" si="223"/>
        <v>0</v>
      </c>
    </row>
    <row r="1642" spans="1:36">
      <c r="A1642" s="12"/>
      <c r="B1642" s="12"/>
      <c r="C1642" s="121" t="s">
        <v>101</v>
      </c>
      <c r="D1642" s="377" t="str">
        <f t="shared" si="219"/>
        <v/>
      </c>
      <c r="E1642" s="377"/>
      <c r="F1642" s="377"/>
      <c r="G1642" s="377"/>
      <c r="H1642" s="377"/>
      <c r="I1642" s="377"/>
      <c r="J1642" s="377"/>
      <c r="K1642" s="369"/>
      <c r="L1642" s="222"/>
      <c r="M1642" s="222"/>
      <c r="N1642" s="222"/>
      <c r="O1642" s="370"/>
      <c r="P1642" s="378"/>
      <c r="Q1642" s="381"/>
      <c r="R1642" s="379"/>
      <c r="S1642" s="378"/>
      <c r="T1642" s="381"/>
      <c r="U1642" s="379"/>
      <c r="V1642" s="378"/>
      <c r="W1642" s="381"/>
      <c r="X1642" s="379"/>
      <c r="Y1642" s="378"/>
      <c r="Z1642" s="381"/>
      <c r="AA1642" s="379"/>
      <c r="AB1642" s="378"/>
      <c r="AC1642" s="381"/>
      <c r="AD1642" s="379"/>
      <c r="AG1642" s="87">
        <f t="shared" si="220"/>
        <v>15</v>
      </c>
      <c r="AH1642" s="87">
        <f t="shared" si="221"/>
        <v>0</v>
      </c>
      <c r="AI1642" s="110">
        <f t="shared" si="222"/>
        <v>0</v>
      </c>
      <c r="AJ1642" s="87">
        <f t="shared" si="223"/>
        <v>0</v>
      </c>
    </row>
    <row r="1643" spans="1:36">
      <c r="A1643" s="12"/>
      <c r="B1643" s="12"/>
      <c r="C1643" s="121" t="s">
        <v>102</v>
      </c>
      <c r="D1643" s="377" t="str">
        <f t="shared" si="219"/>
        <v/>
      </c>
      <c r="E1643" s="377"/>
      <c r="F1643" s="377"/>
      <c r="G1643" s="377"/>
      <c r="H1643" s="377"/>
      <c r="I1643" s="377"/>
      <c r="J1643" s="377"/>
      <c r="K1643" s="369"/>
      <c r="L1643" s="222"/>
      <c r="M1643" s="222"/>
      <c r="N1643" s="222"/>
      <c r="O1643" s="370"/>
      <c r="P1643" s="378"/>
      <c r="Q1643" s="381"/>
      <c r="R1643" s="379"/>
      <c r="S1643" s="378"/>
      <c r="T1643" s="381"/>
      <c r="U1643" s="379"/>
      <c r="V1643" s="378"/>
      <c r="W1643" s="381"/>
      <c r="X1643" s="379"/>
      <c r="Y1643" s="378"/>
      <c r="Z1643" s="381"/>
      <c r="AA1643" s="379"/>
      <c r="AB1643" s="378"/>
      <c r="AC1643" s="381"/>
      <c r="AD1643" s="379"/>
      <c r="AG1643" s="87">
        <f t="shared" si="220"/>
        <v>15</v>
      </c>
      <c r="AH1643" s="87">
        <f t="shared" si="221"/>
        <v>0</v>
      </c>
      <c r="AI1643" s="110">
        <f t="shared" si="222"/>
        <v>0</v>
      </c>
      <c r="AJ1643" s="87">
        <f t="shared" si="223"/>
        <v>0</v>
      </c>
    </row>
    <row r="1644" spans="1:36">
      <c r="A1644" s="12"/>
      <c r="B1644" s="12"/>
      <c r="C1644" s="121" t="s">
        <v>103</v>
      </c>
      <c r="D1644" s="377" t="str">
        <f t="shared" si="219"/>
        <v/>
      </c>
      <c r="E1644" s="377"/>
      <c r="F1644" s="377"/>
      <c r="G1644" s="377"/>
      <c r="H1644" s="377"/>
      <c r="I1644" s="377"/>
      <c r="J1644" s="377"/>
      <c r="K1644" s="369"/>
      <c r="L1644" s="222"/>
      <c r="M1644" s="222"/>
      <c r="N1644" s="222"/>
      <c r="O1644" s="370"/>
      <c r="P1644" s="378"/>
      <c r="Q1644" s="381"/>
      <c r="R1644" s="379"/>
      <c r="S1644" s="378"/>
      <c r="T1644" s="381"/>
      <c r="U1644" s="379"/>
      <c r="V1644" s="378"/>
      <c r="W1644" s="381"/>
      <c r="X1644" s="379"/>
      <c r="Y1644" s="378"/>
      <c r="Z1644" s="381"/>
      <c r="AA1644" s="379"/>
      <c r="AB1644" s="378"/>
      <c r="AC1644" s="381"/>
      <c r="AD1644" s="379"/>
      <c r="AG1644" s="87">
        <f t="shared" si="220"/>
        <v>15</v>
      </c>
      <c r="AH1644" s="87">
        <f t="shared" si="221"/>
        <v>0</v>
      </c>
      <c r="AI1644" s="110">
        <f t="shared" si="222"/>
        <v>0</v>
      </c>
      <c r="AJ1644" s="87">
        <f t="shared" si="223"/>
        <v>0</v>
      </c>
    </row>
    <row r="1645" spans="1:36">
      <c r="A1645" s="12"/>
      <c r="B1645" s="12"/>
      <c r="C1645" s="121" t="s">
        <v>104</v>
      </c>
      <c r="D1645" s="377" t="str">
        <f t="shared" si="219"/>
        <v/>
      </c>
      <c r="E1645" s="377"/>
      <c r="F1645" s="377"/>
      <c r="G1645" s="377"/>
      <c r="H1645" s="377"/>
      <c r="I1645" s="377"/>
      <c r="J1645" s="377"/>
      <c r="K1645" s="369"/>
      <c r="L1645" s="222"/>
      <c r="M1645" s="222"/>
      <c r="N1645" s="222"/>
      <c r="O1645" s="370"/>
      <c r="P1645" s="378"/>
      <c r="Q1645" s="381"/>
      <c r="R1645" s="379"/>
      <c r="S1645" s="378"/>
      <c r="T1645" s="381"/>
      <c r="U1645" s="379"/>
      <c r="V1645" s="378"/>
      <c r="W1645" s="381"/>
      <c r="X1645" s="379"/>
      <c r="Y1645" s="378"/>
      <c r="Z1645" s="381"/>
      <c r="AA1645" s="379"/>
      <c r="AB1645" s="378"/>
      <c r="AC1645" s="381"/>
      <c r="AD1645" s="379"/>
      <c r="AG1645" s="87">
        <f t="shared" si="220"/>
        <v>15</v>
      </c>
      <c r="AH1645" s="87">
        <f t="shared" si="221"/>
        <v>0</v>
      </c>
      <c r="AI1645" s="110">
        <f t="shared" si="222"/>
        <v>0</v>
      </c>
      <c r="AJ1645" s="87">
        <f t="shared" si="223"/>
        <v>0</v>
      </c>
    </row>
    <row r="1646" spans="1:36">
      <c r="A1646" s="12"/>
      <c r="B1646" s="12"/>
      <c r="C1646" s="121" t="s">
        <v>105</v>
      </c>
      <c r="D1646" s="377" t="str">
        <f t="shared" si="219"/>
        <v/>
      </c>
      <c r="E1646" s="377"/>
      <c r="F1646" s="377"/>
      <c r="G1646" s="377"/>
      <c r="H1646" s="377"/>
      <c r="I1646" s="377"/>
      <c r="J1646" s="377"/>
      <c r="K1646" s="369"/>
      <c r="L1646" s="222"/>
      <c r="M1646" s="222"/>
      <c r="N1646" s="222"/>
      <c r="O1646" s="370"/>
      <c r="P1646" s="378"/>
      <c r="Q1646" s="381"/>
      <c r="R1646" s="379"/>
      <c r="S1646" s="378"/>
      <c r="T1646" s="381"/>
      <c r="U1646" s="379"/>
      <c r="V1646" s="378"/>
      <c r="W1646" s="381"/>
      <c r="X1646" s="379"/>
      <c r="Y1646" s="378"/>
      <c r="Z1646" s="381"/>
      <c r="AA1646" s="379"/>
      <c r="AB1646" s="378"/>
      <c r="AC1646" s="381"/>
      <c r="AD1646" s="379"/>
      <c r="AG1646" s="87">
        <f t="shared" si="220"/>
        <v>15</v>
      </c>
      <c r="AH1646" s="87">
        <f t="shared" si="221"/>
        <v>0</v>
      </c>
      <c r="AI1646" s="110">
        <f t="shared" si="222"/>
        <v>0</v>
      </c>
      <c r="AJ1646" s="87">
        <f t="shared" si="223"/>
        <v>0</v>
      </c>
    </row>
    <row r="1647" spans="1:36">
      <c r="A1647" s="12"/>
      <c r="B1647" s="12"/>
      <c r="C1647" s="121" t="s">
        <v>106</v>
      </c>
      <c r="D1647" s="377" t="str">
        <f t="shared" si="219"/>
        <v/>
      </c>
      <c r="E1647" s="377"/>
      <c r="F1647" s="377"/>
      <c r="G1647" s="377"/>
      <c r="H1647" s="377"/>
      <c r="I1647" s="377"/>
      <c r="J1647" s="377"/>
      <c r="K1647" s="369"/>
      <c r="L1647" s="222"/>
      <c r="M1647" s="222"/>
      <c r="N1647" s="222"/>
      <c r="O1647" s="370"/>
      <c r="P1647" s="378"/>
      <c r="Q1647" s="381"/>
      <c r="R1647" s="379"/>
      <c r="S1647" s="378"/>
      <c r="T1647" s="381"/>
      <c r="U1647" s="379"/>
      <c r="V1647" s="378"/>
      <c r="W1647" s="381"/>
      <c r="X1647" s="379"/>
      <c r="Y1647" s="378"/>
      <c r="Z1647" s="381"/>
      <c r="AA1647" s="379"/>
      <c r="AB1647" s="378"/>
      <c r="AC1647" s="381"/>
      <c r="AD1647" s="379"/>
      <c r="AG1647" s="87">
        <f t="shared" si="220"/>
        <v>15</v>
      </c>
      <c r="AH1647" s="87">
        <f t="shared" si="221"/>
        <v>0</v>
      </c>
      <c r="AI1647" s="110">
        <f t="shared" si="222"/>
        <v>0</v>
      </c>
      <c r="AJ1647" s="87">
        <f t="shared" si="223"/>
        <v>0</v>
      </c>
    </row>
    <row r="1648" spans="1:36">
      <c r="A1648" s="12"/>
      <c r="B1648" s="12"/>
      <c r="C1648" s="121" t="s">
        <v>107</v>
      </c>
      <c r="D1648" s="377" t="str">
        <f t="shared" si="219"/>
        <v/>
      </c>
      <c r="E1648" s="377"/>
      <c r="F1648" s="377"/>
      <c r="G1648" s="377"/>
      <c r="H1648" s="377"/>
      <c r="I1648" s="377"/>
      <c r="J1648" s="377"/>
      <c r="K1648" s="369"/>
      <c r="L1648" s="222"/>
      <c r="M1648" s="222"/>
      <c r="N1648" s="222"/>
      <c r="O1648" s="370"/>
      <c r="P1648" s="378"/>
      <c r="Q1648" s="381"/>
      <c r="R1648" s="379"/>
      <c r="S1648" s="378"/>
      <c r="T1648" s="381"/>
      <c r="U1648" s="379"/>
      <c r="V1648" s="378"/>
      <c r="W1648" s="381"/>
      <c r="X1648" s="379"/>
      <c r="Y1648" s="378"/>
      <c r="Z1648" s="381"/>
      <c r="AA1648" s="379"/>
      <c r="AB1648" s="378"/>
      <c r="AC1648" s="381"/>
      <c r="AD1648" s="379"/>
      <c r="AG1648" s="87">
        <f t="shared" si="220"/>
        <v>15</v>
      </c>
      <c r="AH1648" s="87">
        <f t="shared" si="221"/>
        <v>0</v>
      </c>
      <c r="AI1648" s="110">
        <f t="shared" si="222"/>
        <v>0</v>
      </c>
      <c r="AJ1648" s="87">
        <f t="shared" si="223"/>
        <v>0</v>
      </c>
    </row>
    <row r="1649" spans="1:36">
      <c r="A1649" s="12"/>
      <c r="B1649" s="12"/>
      <c r="C1649" s="121" t="s">
        <v>108</v>
      </c>
      <c r="D1649" s="377" t="str">
        <f t="shared" si="219"/>
        <v/>
      </c>
      <c r="E1649" s="377"/>
      <c r="F1649" s="377"/>
      <c r="G1649" s="377"/>
      <c r="H1649" s="377"/>
      <c r="I1649" s="377"/>
      <c r="J1649" s="377"/>
      <c r="K1649" s="369"/>
      <c r="L1649" s="222"/>
      <c r="M1649" s="222"/>
      <c r="N1649" s="222"/>
      <c r="O1649" s="370"/>
      <c r="P1649" s="378"/>
      <c r="Q1649" s="381"/>
      <c r="R1649" s="379"/>
      <c r="S1649" s="378"/>
      <c r="T1649" s="381"/>
      <c r="U1649" s="379"/>
      <c r="V1649" s="378"/>
      <c r="W1649" s="381"/>
      <c r="X1649" s="379"/>
      <c r="Y1649" s="378"/>
      <c r="Z1649" s="381"/>
      <c r="AA1649" s="379"/>
      <c r="AB1649" s="378"/>
      <c r="AC1649" s="381"/>
      <c r="AD1649" s="379"/>
      <c r="AG1649" s="87">
        <f t="shared" si="220"/>
        <v>15</v>
      </c>
      <c r="AH1649" s="87">
        <f t="shared" si="221"/>
        <v>0</v>
      </c>
      <c r="AI1649" s="110">
        <f t="shared" si="222"/>
        <v>0</v>
      </c>
      <c r="AJ1649" s="87">
        <f t="shared" si="223"/>
        <v>0</v>
      </c>
    </row>
    <row r="1650" spans="1:36">
      <c r="A1650" s="12"/>
      <c r="B1650" s="12"/>
      <c r="C1650" s="121" t="s">
        <v>109</v>
      </c>
      <c r="D1650" s="377" t="str">
        <f t="shared" si="219"/>
        <v/>
      </c>
      <c r="E1650" s="377"/>
      <c r="F1650" s="377"/>
      <c r="G1650" s="377"/>
      <c r="H1650" s="377"/>
      <c r="I1650" s="377"/>
      <c r="J1650" s="377"/>
      <c r="K1650" s="369"/>
      <c r="L1650" s="222"/>
      <c r="M1650" s="222"/>
      <c r="N1650" s="222"/>
      <c r="O1650" s="370"/>
      <c r="P1650" s="378"/>
      <c r="Q1650" s="381"/>
      <c r="R1650" s="379"/>
      <c r="S1650" s="378"/>
      <c r="T1650" s="381"/>
      <c r="U1650" s="379"/>
      <c r="V1650" s="378"/>
      <c r="W1650" s="381"/>
      <c r="X1650" s="379"/>
      <c r="Y1650" s="378"/>
      <c r="Z1650" s="381"/>
      <c r="AA1650" s="379"/>
      <c r="AB1650" s="378"/>
      <c r="AC1650" s="381"/>
      <c r="AD1650" s="379"/>
      <c r="AG1650" s="87">
        <f t="shared" si="220"/>
        <v>15</v>
      </c>
      <c r="AH1650" s="87">
        <f t="shared" si="221"/>
        <v>0</v>
      </c>
      <c r="AI1650" s="110">
        <f t="shared" si="222"/>
        <v>0</v>
      </c>
      <c r="AJ1650" s="87">
        <f t="shared" si="223"/>
        <v>0</v>
      </c>
    </row>
    <row r="1651" spans="1:36">
      <c r="A1651" s="12"/>
      <c r="B1651" s="12"/>
      <c r="C1651" s="121" t="s">
        <v>110</v>
      </c>
      <c r="D1651" s="377" t="str">
        <f t="shared" si="219"/>
        <v/>
      </c>
      <c r="E1651" s="377"/>
      <c r="F1651" s="377"/>
      <c r="G1651" s="377"/>
      <c r="H1651" s="377"/>
      <c r="I1651" s="377"/>
      <c r="J1651" s="377"/>
      <c r="K1651" s="369"/>
      <c r="L1651" s="222"/>
      <c r="M1651" s="222"/>
      <c r="N1651" s="222"/>
      <c r="O1651" s="370"/>
      <c r="P1651" s="378"/>
      <c r="Q1651" s="381"/>
      <c r="R1651" s="379"/>
      <c r="S1651" s="378"/>
      <c r="T1651" s="381"/>
      <c r="U1651" s="379"/>
      <c r="V1651" s="378"/>
      <c r="W1651" s="381"/>
      <c r="X1651" s="379"/>
      <c r="Y1651" s="378"/>
      <c r="Z1651" s="381"/>
      <c r="AA1651" s="379"/>
      <c r="AB1651" s="378"/>
      <c r="AC1651" s="381"/>
      <c r="AD1651" s="379"/>
      <c r="AG1651" s="87">
        <f t="shared" si="220"/>
        <v>15</v>
      </c>
      <c r="AH1651" s="87">
        <f t="shared" si="221"/>
        <v>0</v>
      </c>
      <c r="AI1651" s="110">
        <f t="shared" si="222"/>
        <v>0</v>
      </c>
      <c r="AJ1651" s="87">
        <f t="shared" si="223"/>
        <v>0</v>
      </c>
    </row>
    <row r="1652" spans="1:36">
      <c r="A1652" s="12"/>
      <c r="B1652" s="12"/>
      <c r="C1652" s="121" t="s">
        <v>111</v>
      </c>
      <c r="D1652" s="377" t="str">
        <f t="shared" si="219"/>
        <v/>
      </c>
      <c r="E1652" s="377"/>
      <c r="F1652" s="377"/>
      <c r="G1652" s="377"/>
      <c r="H1652" s="377"/>
      <c r="I1652" s="377"/>
      <c r="J1652" s="377"/>
      <c r="K1652" s="369"/>
      <c r="L1652" s="222"/>
      <c r="M1652" s="222"/>
      <c r="N1652" s="222"/>
      <c r="O1652" s="370"/>
      <c r="P1652" s="378"/>
      <c r="Q1652" s="381"/>
      <c r="R1652" s="379"/>
      <c r="S1652" s="378"/>
      <c r="T1652" s="381"/>
      <c r="U1652" s="379"/>
      <c r="V1652" s="378"/>
      <c r="W1652" s="381"/>
      <c r="X1652" s="379"/>
      <c r="Y1652" s="378"/>
      <c r="Z1652" s="381"/>
      <c r="AA1652" s="379"/>
      <c r="AB1652" s="378"/>
      <c r="AC1652" s="381"/>
      <c r="AD1652" s="379"/>
      <c r="AG1652" s="87">
        <f t="shared" si="220"/>
        <v>15</v>
      </c>
      <c r="AH1652" s="87">
        <f t="shared" si="221"/>
        <v>0</v>
      </c>
      <c r="AI1652" s="110">
        <f t="shared" si="222"/>
        <v>0</v>
      </c>
      <c r="AJ1652" s="87">
        <f t="shared" si="223"/>
        <v>0</v>
      </c>
    </row>
    <row r="1653" spans="1:36">
      <c r="A1653" s="12"/>
      <c r="B1653" s="12"/>
      <c r="C1653" s="121" t="s">
        <v>112</v>
      </c>
      <c r="D1653" s="377" t="str">
        <f t="shared" si="219"/>
        <v/>
      </c>
      <c r="E1653" s="377"/>
      <c r="F1653" s="377"/>
      <c r="G1653" s="377"/>
      <c r="H1653" s="377"/>
      <c r="I1653" s="377"/>
      <c r="J1653" s="377"/>
      <c r="K1653" s="369"/>
      <c r="L1653" s="222"/>
      <c r="M1653" s="222"/>
      <c r="N1653" s="222"/>
      <c r="O1653" s="370"/>
      <c r="P1653" s="378"/>
      <c r="Q1653" s="381"/>
      <c r="R1653" s="379"/>
      <c r="S1653" s="378"/>
      <c r="T1653" s="381"/>
      <c r="U1653" s="379"/>
      <c r="V1653" s="378"/>
      <c r="W1653" s="381"/>
      <c r="X1653" s="379"/>
      <c r="Y1653" s="378"/>
      <c r="Z1653" s="381"/>
      <c r="AA1653" s="379"/>
      <c r="AB1653" s="378"/>
      <c r="AC1653" s="381"/>
      <c r="AD1653" s="379"/>
      <c r="AG1653" s="87">
        <f t="shared" si="220"/>
        <v>15</v>
      </c>
      <c r="AH1653" s="87">
        <f t="shared" si="221"/>
        <v>0</v>
      </c>
      <c r="AI1653" s="110">
        <f t="shared" si="222"/>
        <v>0</v>
      </c>
      <c r="AJ1653" s="87">
        <f t="shared" si="223"/>
        <v>0</v>
      </c>
    </row>
    <row r="1654" spans="1:36">
      <c r="A1654" s="12"/>
      <c r="B1654" s="12"/>
      <c r="C1654" s="128" t="s">
        <v>113</v>
      </c>
      <c r="D1654" s="377" t="str">
        <f t="shared" si="219"/>
        <v/>
      </c>
      <c r="E1654" s="377"/>
      <c r="F1654" s="377"/>
      <c r="G1654" s="377"/>
      <c r="H1654" s="377"/>
      <c r="I1654" s="377"/>
      <c r="J1654" s="377"/>
      <c r="K1654" s="369"/>
      <c r="L1654" s="222"/>
      <c r="M1654" s="222"/>
      <c r="N1654" s="222"/>
      <c r="O1654" s="370"/>
      <c r="P1654" s="378"/>
      <c r="Q1654" s="381"/>
      <c r="R1654" s="379"/>
      <c r="S1654" s="378"/>
      <c r="T1654" s="381"/>
      <c r="U1654" s="379"/>
      <c r="V1654" s="378"/>
      <c r="W1654" s="381"/>
      <c r="X1654" s="379"/>
      <c r="Y1654" s="378"/>
      <c r="Z1654" s="381"/>
      <c r="AA1654" s="379"/>
      <c r="AB1654" s="378"/>
      <c r="AC1654" s="381"/>
      <c r="AD1654" s="379"/>
      <c r="AG1654" s="87">
        <f t="shared" si="220"/>
        <v>15</v>
      </c>
      <c r="AH1654" s="87">
        <f t="shared" si="221"/>
        <v>0</v>
      </c>
      <c r="AI1654" s="110">
        <f t="shared" si="222"/>
        <v>0</v>
      </c>
      <c r="AJ1654" s="87">
        <f t="shared" si="223"/>
        <v>0</v>
      </c>
    </row>
    <row r="1655" spans="1:36">
      <c r="A1655" s="12"/>
      <c r="B1655" s="12"/>
      <c r="C1655" s="128" t="s">
        <v>114</v>
      </c>
      <c r="D1655" s="377" t="str">
        <f t="shared" si="219"/>
        <v/>
      </c>
      <c r="E1655" s="377"/>
      <c r="F1655" s="377"/>
      <c r="G1655" s="377"/>
      <c r="H1655" s="377"/>
      <c r="I1655" s="377"/>
      <c r="J1655" s="377"/>
      <c r="K1655" s="369"/>
      <c r="L1655" s="222"/>
      <c r="M1655" s="222"/>
      <c r="N1655" s="222"/>
      <c r="O1655" s="370"/>
      <c r="P1655" s="378"/>
      <c r="Q1655" s="381"/>
      <c r="R1655" s="379"/>
      <c r="S1655" s="378"/>
      <c r="T1655" s="381"/>
      <c r="U1655" s="379"/>
      <c r="V1655" s="378"/>
      <c r="W1655" s="381"/>
      <c r="X1655" s="379"/>
      <c r="Y1655" s="378"/>
      <c r="Z1655" s="381"/>
      <c r="AA1655" s="379"/>
      <c r="AB1655" s="378"/>
      <c r="AC1655" s="381"/>
      <c r="AD1655" s="379"/>
      <c r="AG1655" s="87">
        <f t="shared" si="220"/>
        <v>15</v>
      </c>
      <c r="AH1655" s="87">
        <f t="shared" si="221"/>
        <v>0</v>
      </c>
      <c r="AI1655" s="110">
        <f t="shared" si="222"/>
        <v>0</v>
      </c>
      <c r="AJ1655" s="87">
        <f t="shared" si="223"/>
        <v>0</v>
      </c>
    </row>
    <row r="1656" spans="1:36">
      <c r="A1656" s="12"/>
      <c r="B1656" s="12"/>
      <c r="C1656" s="128" t="s">
        <v>115</v>
      </c>
      <c r="D1656" s="377" t="str">
        <f t="shared" si="219"/>
        <v/>
      </c>
      <c r="E1656" s="377"/>
      <c r="F1656" s="377"/>
      <c r="G1656" s="377"/>
      <c r="H1656" s="377"/>
      <c r="I1656" s="377"/>
      <c r="J1656" s="377"/>
      <c r="K1656" s="369"/>
      <c r="L1656" s="222"/>
      <c r="M1656" s="222"/>
      <c r="N1656" s="222"/>
      <c r="O1656" s="370"/>
      <c r="P1656" s="378"/>
      <c r="Q1656" s="381"/>
      <c r="R1656" s="379"/>
      <c r="S1656" s="378"/>
      <c r="T1656" s="381"/>
      <c r="U1656" s="379"/>
      <c r="V1656" s="378"/>
      <c r="W1656" s="381"/>
      <c r="X1656" s="379"/>
      <c r="Y1656" s="378"/>
      <c r="Z1656" s="381"/>
      <c r="AA1656" s="379"/>
      <c r="AB1656" s="378"/>
      <c r="AC1656" s="381"/>
      <c r="AD1656" s="379"/>
      <c r="AG1656" s="87">
        <f t="shared" si="220"/>
        <v>15</v>
      </c>
      <c r="AH1656" s="87">
        <f t="shared" si="221"/>
        <v>0</v>
      </c>
      <c r="AI1656" s="110">
        <f t="shared" si="222"/>
        <v>0</v>
      </c>
      <c r="AJ1656" s="87">
        <f t="shared" si="223"/>
        <v>0</v>
      </c>
    </row>
    <row r="1657" spans="1:36">
      <c r="A1657" s="12"/>
      <c r="B1657" s="12"/>
      <c r="C1657" s="128" t="s">
        <v>116</v>
      </c>
      <c r="D1657" s="377" t="str">
        <f t="shared" si="219"/>
        <v/>
      </c>
      <c r="E1657" s="377"/>
      <c r="F1657" s="377"/>
      <c r="G1657" s="377"/>
      <c r="H1657" s="377"/>
      <c r="I1657" s="377"/>
      <c r="J1657" s="377"/>
      <c r="K1657" s="369"/>
      <c r="L1657" s="222"/>
      <c r="M1657" s="222"/>
      <c r="N1657" s="222"/>
      <c r="O1657" s="370"/>
      <c r="P1657" s="378"/>
      <c r="Q1657" s="381"/>
      <c r="R1657" s="379"/>
      <c r="S1657" s="378"/>
      <c r="T1657" s="381"/>
      <c r="U1657" s="379"/>
      <c r="V1657" s="378"/>
      <c r="W1657" s="381"/>
      <c r="X1657" s="379"/>
      <c r="Y1657" s="378"/>
      <c r="Z1657" s="381"/>
      <c r="AA1657" s="379"/>
      <c r="AB1657" s="378"/>
      <c r="AC1657" s="381"/>
      <c r="AD1657" s="379"/>
      <c r="AG1657" s="87">
        <f t="shared" si="220"/>
        <v>15</v>
      </c>
      <c r="AH1657" s="87">
        <f t="shared" si="221"/>
        <v>0</v>
      </c>
      <c r="AI1657" s="110">
        <f t="shared" si="222"/>
        <v>0</v>
      </c>
      <c r="AJ1657" s="87">
        <f t="shared" si="223"/>
        <v>0</v>
      </c>
    </row>
    <row r="1658" spans="1:36">
      <c r="A1658" s="12"/>
      <c r="B1658" s="12"/>
      <c r="C1658" s="128" t="s">
        <v>117</v>
      </c>
      <c r="D1658" s="377" t="str">
        <f t="shared" si="219"/>
        <v/>
      </c>
      <c r="E1658" s="377"/>
      <c r="F1658" s="377"/>
      <c r="G1658" s="377"/>
      <c r="H1658" s="377"/>
      <c r="I1658" s="377"/>
      <c r="J1658" s="377"/>
      <c r="K1658" s="369"/>
      <c r="L1658" s="222"/>
      <c r="M1658" s="222"/>
      <c r="N1658" s="222"/>
      <c r="O1658" s="370"/>
      <c r="P1658" s="378"/>
      <c r="Q1658" s="381"/>
      <c r="R1658" s="379"/>
      <c r="S1658" s="378"/>
      <c r="T1658" s="381"/>
      <c r="U1658" s="379"/>
      <c r="V1658" s="378"/>
      <c r="W1658" s="381"/>
      <c r="X1658" s="379"/>
      <c r="Y1658" s="378"/>
      <c r="Z1658" s="381"/>
      <c r="AA1658" s="379"/>
      <c r="AB1658" s="378"/>
      <c r="AC1658" s="381"/>
      <c r="AD1658" s="379"/>
      <c r="AG1658" s="87">
        <f t="shared" si="220"/>
        <v>15</v>
      </c>
      <c r="AH1658" s="87">
        <f t="shared" si="221"/>
        <v>0</v>
      </c>
      <c r="AI1658" s="110">
        <f t="shared" si="222"/>
        <v>0</v>
      </c>
      <c r="AJ1658" s="87">
        <f t="shared" si="223"/>
        <v>0</v>
      </c>
    </row>
    <row r="1659" spans="1:36">
      <c r="A1659" s="12"/>
      <c r="B1659" s="12"/>
      <c r="C1659" s="128" t="s">
        <v>118</v>
      </c>
      <c r="D1659" s="377" t="str">
        <f t="shared" si="219"/>
        <v/>
      </c>
      <c r="E1659" s="377"/>
      <c r="F1659" s="377"/>
      <c r="G1659" s="377"/>
      <c r="H1659" s="377"/>
      <c r="I1659" s="377"/>
      <c r="J1659" s="377"/>
      <c r="K1659" s="369"/>
      <c r="L1659" s="222"/>
      <c r="M1659" s="222"/>
      <c r="N1659" s="222"/>
      <c r="O1659" s="370"/>
      <c r="P1659" s="378"/>
      <c r="Q1659" s="381"/>
      <c r="R1659" s="379"/>
      <c r="S1659" s="378"/>
      <c r="T1659" s="381"/>
      <c r="U1659" s="379"/>
      <c r="V1659" s="378"/>
      <c r="W1659" s="381"/>
      <c r="X1659" s="379"/>
      <c r="Y1659" s="378"/>
      <c r="Z1659" s="381"/>
      <c r="AA1659" s="379"/>
      <c r="AB1659" s="378"/>
      <c r="AC1659" s="381"/>
      <c r="AD1659" s="379"/>
      <c r="AG1659" s="87">
        <f t="shared" si="220"/>
        <v>15</v>
      </c>
      <c r="AH1659" s="87">
        <f t="shared" si="221"/>
        <v>0</v>
      </c>
      <c r="AI1659" s="110">
        <f t="shared" si="222"/>
        <v>0</v>
      </c>
      <c r="AJ1659" s="87">
        <f t="shared" si="223"/>
        <v>0</v>
      </c>
    </row>
    <row r="1660" spans="1:36">
      <c r="A1660" s="12"/>
      <c r="B1660" s="12"/>
      <c r="C1660" s="128" t="s">
        <v>119</v>
      </c>
      <c r="D1660" s="377" t="str">
        <f t="shared" si="219"/>
        <v/>
      </c>
      <c r="E1660" s="377"/>
      <c r="F1660" s="377"/>
      <c r="G1660" s="377"/>
      <c r="H1660" s="377"/>
      <c r="I1660" s="377"/>
      <c r="J1660" s="377"/>
      <c r="K1660" s="369"/>
      <c r="L1660" s="222"/>
      <c r="M1660" s="222"/>
      <c r="N1660" s="222"/>
      <c r="O1660" s="370"/>
      <c r="P1660" s="378"/>
      <c r="Q1660" s="381"/>
      <c r="R1660" s="379"/>
      <c r="S1660" s="378"/>
      <c r="T1660" s="381"/>
      <c r="U1660" s="379"/>
      <c r="V1660" s="378"/>
      <c r="W1660" s="381"/>
      <c r="X1660" s="379"/>
      <c r="Y1660" s="378"/>
      <c r="Z1660" s="381"/>
      <c r="AA1660" s="379"/>
      <c r="AB1660" s="378"/>
      <c r="AC1660" s="381"/>
      <c r="AD1660" s="379"/>
      <c r="AG1660" s="87">
        <f t="shared" si="220"/>
        <v>15</v>
      </c>
      <c r="AH1660" s="87">
        <f t="shared" si="221"/>
        <v>0</v>
      </c>
      <c r="AI1660" s="110">
        <f t="shared" si="222"/>
        <v>0</v>
      </c>
      <c r="AJ1660" s="87">
        <f t="shared" si="223"/>
        <v>0</v>
      </c>
    </row>
    <row r="1661" spans="1:36">
      <c r="A1661" s="12"/>
      <c r="B1661" s="12"/>
      <c r="C1661" s="128" t="s">
        <v>120</v>
      </c>
      <c r="D1661" s="377" t="str">
        <f t="shared" si="219"/>
        <v/>
      </c>
      <c r="E1661" s="377"/>
      <c r="F1661" s="377"/>
      <c r="G1661" s="377"/>
      <c r="H1661" s="377"/>
      <c r="I1661" s="377"/>
      <c r="J1661" s="377"/>
      <c r="K1661" s="369"/>
      <c r="L1661" s="222"/>
      <c r="M1661" s="222"/>
      <c r="N1661" s="222"/>
      <c r="O1661" s="370"/>
      <c r="P1661" s="378"/>
      <c r="Q1661" s="381"/>
      <c r="R1661" s="379"/>
      <c r="S1661" s="378"/>
      <c r="T1661" s="381"/>
      <c r="U1661" s="379"/>
      <c r="V1661" s="378"/>
      <c r="W1661" s="381"/>
      <c r="X1661" s="379"/>
      <c r="Y1661" s="378"/>
      <c r="Z1661" s="381"/>
      <c r="AA1661" s="379"/>
      <c r="AB1661" s="378"/>
      <c r="AC1661" s="381"/>
      <c r="AD1661" s="379"/>
      <c r="AG1661" s="87">
        <f t="shared" si="220"/>
        <v>15</v>
      </c>
      <c r="AH1661" s="87">
        <f t="shared" si="221"/>
        <v>0</v>
      </c>
      <c r="AI1661" s="110">
        <f t="shared" si="222"/>
        <v>0</v>
      </c>
      <c r="AJ1661" s="87">
        <f t="shared" si="223"/>
        <v>0</v>
      </c>
    </row>
    <row r="1662" spans="1:36">
      <c r="A1662" s="12"/>
      <c r="B1662" s="12"/>
      <c r="C1662" s="128" t="s">
        <v>121</v>
      </c>
      <c r="D1662" s="377" t="str">
        <f t="shared" si="219"/>
        <v/>
      </c>
      <c r="E1662" s="377"/>
      <c r="F1662" s="377"/>
      <c r="G1662" s="377"/>
      <c r="H1662" s="377"/>
      <c r="I1662" s="377"/>
      <c r="J1662" s="377"/>
      <c r="K1662" s="369"/>
      <c r="L1662" s="222"/>
      <c r="M1662" s="222"/>
      <c r="N1662" s="222"/>
      <c r="O1662" s="370"/>
      <c r="P1662" s="378"/>
      <c r="Q1662" s="381"/>
      <c r="R1662" s="379"/>
      <c r="S1662" s="378"/>
      <c r="T1662" s="381"/>
      <c r="U1662" s="379"/>
      <c r="V1662" s="378"/>
      <c r="W1662" s="381"/>
      <c r="X1662" s="379"/>
      <c r="Y1662" s="378"/>
      <c r="Z1662" s="381"/>
      <c r="AA1662" s="379"/>
      <c r="AB1662" s="378"/>
      <c r="AC1662" s="381"/>
      <c r="AD1662" s="379"/>
      <c r="AG1662" s="87">
        <f t="shared" si="220"/>
        <v>15</v>
      </c>
      <c r="AH1662" s="87">
        <f t="shared" si="221"/>
        <v>0</v>
      </c>
      <c r="AI1662" s="110">
        <f t="shared" si="222"/>
        <v>0</v>
      </c>
      <c r="AJ1662" s="87">
        <f t="shared" si="223"/>
        <v>0</v>
      </c>
    </row>
    <row r="1663" spans="1:36">
      <c r="A1663" s="12"/>
      <c r="B1663" s="12"/>
      <c r="C1663" s="128" t="s">
        <v>122</v>
      </c>
      <c r="D1663" s="377" t="str">
        <f t="shared" si="219"/>
        <v/>
      </c>
      <c r="E1663" s="377"/>
      <c r="F1663" s="377"/>
      <c r="G1663" s="377"/>
      <c r="H1663" s="377"/>
      <c r="I1663" s="377"/>
      <c r="J1663" s="377"/>
      <c r="K1663" s="369"/>
      <c r="L1663" s="222"/>
      <c r="M1663" s="222"/>
      <c r="N1663" s="222"/>
      <c r="O1663" s="370"/>
      <c r="P1663" s="378"/>
      <c r="Q1663" s="381"/>
      <c r="R1663" s="379"/>
      <c r="S1663" s="378"/>
      <c r="T1663" s="381"/>
      <c r="U1663" s="379"/>
      <c r="V1663" s="378"/>
      <c r="W1663" s="381"/>
      <c r="X1663" s="379"/>
      <c r="Y1663" s="378"/>
      <c r="Z1663" s="381"/>
      <c r="AA1663" s="379"/>
      <c r="AB1663" s="378"/>
      <c r="AC1663" s="381"/>
      <c r="AD1663" s="379"/>
      <c r="AG1663" s="87">
        <f t="shared" si="220"/>
        <v>15</v>
      </c>
      <c r="AH1663" s="87">
        <f t="shared" si="221"/>
        <v>0</v>
      </c>
      <c r="AI1663" s="110">
        <f t="shared" si="222"/>
        <v>0</v>
      </c>
      <c r="AJ1663" s="87">
        <f t="shared" si="223"/>
        <v>0</v>
      </c>
    </row>
    <row r="1664" spans="1:36">
      <c r="A1664" s="12"/>
      <c r="B1664" s="12"/>
      <c r="C1664" s="128" t="s">
        <v>123</v>
      </c>
      <c r="D1664" s="377" t="str">
        <f t="shared" si="219"/>
        <v/>
      </c>
      <c r="E1664" s="377"/>
      <c r="F1664" s="377"/>
      <c r="G1664" s="377"/>
      <c r="H1664" s="377"/>
      <c r="I1664" s="377"/>
      <c r="J1664" s="377"/>
      <c r="K1664" s="369"/>
      <c r="L1664" s="222"/>
      <c r="M1664" s="222"/>
      <c r="N1664" s="222"/>
      <c r="O1664" s="370"/>
      <c r="P1664" s="378"/>
      <c r="Q1664" s="381"/>
      <c r="R1664" s="379"/>
      <c r="S1664" s="378"/>
      <c r="T1664" s="381"/>
      <c r="U1664" s="379"/>
      <c r="V1664" s="378"/>
      <c r="W1664" s="381"/>
      <c r="X1664" s="379"/>
      <c r="Y1664" s="378"/>
      <c r="Z1664" s="381"/>
      <c r="AA1664" s="379"/>
      <c r="AB1664" s="378"/>
      <c r="AC1664" s="381"/>
      <c r="AD1664" s="379"/>
      <c r="AG1664" s="87">
        <f t="shared" si="220"/>
        <v>15</v>
      </c>
      <c r="AH1664" s="87">
        <f t="shared" si="221"/>
        <v>0</v>
      </c>
      <c r="AI1664" s="110">
        <f t="shared" si="222"/>
        <v>0</v>
      </c>
      <c r="AJ1664" s="87">
        <f t="shared" si="223"/>
        <v>0</v>
      </c>
    </row>
    <row r="1665" spans="1:36">
      <c r="A1665" s="12"/>
      <c r="B1665" s="12"/>
      <c r="C1665" s="128" t="s">
        <v>124</v>
      </c>
      <c r="D1665" s="377" t="str">
        <f t="shared" si="219"/>
        <v/>
      </c>
      <c r="E1665" s="377"/>
      <c r="F1665" s="377"/>
      <c r="G1665" s="377"/>
      <c r="H1665" s="377"/>
      <c r="I1665" s="377"/>
      <c r="J1665" s="377"/>
      <c r="K1665" s="369"/>
      <c r="L1665" s="222"/>
      <c r="M1665" s="222"/>
      <c r="N1665" s="222"/>
      <c r="O1665" s="370"/>
      <c r="P1665" s="378"/>
      <c r="Q1665" s="381"/>
      <c r="R1665" s="379"/>
      <c r="S1665" s="378"/>
      <c r="T1665" s="381"/>
      <c r="U1665" s="379"/>
      <c r="V1665" s="378"/>
      <c r="W1665" s="381"/>
      <c r="X1665" s="379"/>
      <c r="Y1665" s="378"/>
      <c r="Z1665" s="381"/>
      <c r="AA1665" s="379"/>
      <c r="AB1665" s="378"/>
      <c r="AC1665" s="381"/>
      <c r="AD1665" s="379"/>
      <c r="AG1665" s="87">
        <f t="shared" si="220"/>
        <v>15</v>
      </c>
      <c r="AH1665" s="87">
        <f t="shared" si="221"/>
        <v>0</v>
      </c>
      <c r="AI1665" s="110">
        <f t="shared" si="222"/>
        <v>0</v>
      </c>
      <c r="AJ1665" s="87">
        <f t="shared" si="223"/>
        <v>0</v>
      </c>
    </row>
    <row r="1666" spans="1:36">
      <c r="A1666" s="12"/>
      <c r="B1666" s="12"/>
      <c r="C1666" s="128" t="s">
        <v>125</v>
      </c>
      <c r="D1666" s="377" t="str">
        <f t="shared" ref="D1666:D1720" si="224">IF(D98="", "", D98)</f>
        <v/>
      </c>
      <c r="E1666" s="377"/>
      <c r="F1666" s="377"/>
      <c r="G1666" s="377"/>
      <c r="H1666" s="377"/>
      <c r="I1666" s="377"/>
      <c r="J1666" s="377"/>
      <c r="K1666" s="369"/>
      <c r="L1666" s="222"/>
      <c r="M1666" s="222"/>
      <c r="N1666" s="222"/>
      <c r="O1666" s="370"/>
      <c r="P1666" s="378"/>
      <c r="Q1666" s="381"/>
      <c r="R1666" s="379"/>
      <c r="S1666" s="378"/>
      <c r="T1666" s="381"/>
      <c r="U1666" s="379"/>
      <c r="V1666" s="378"/>
      <c r="W1666" s="381"/>
      <c r="X1666" s="379"/>
      <c r="Y1666" s="378"/>
      <c r="Z1666" s="381"/>
      <c r="AA1666" s="379"/>
      <c r="AB1666" s="378"/>
      <c r="AC1666" s="381"/>
      <c r="AD1666" s="379"/>
      <c r="AG1666" s="87">
        <f t="shared" ref="AG1666:AG1719" si="225">COUNTBLANK(P1666:AD1666)</f>
        <v>15</v>
      </c>
      <c r="AH1666" s="87">
        <f t="shared" ref="AH1666:AH1719" si="226">IF(
OR(
AND(OR(K1666=2, K1666=9), AG1666&lt;$AG$1599)
), 1, 0
)</f>
        <v>0</v>
      </c>
      <c r="AI1666" s="110">
        <f t="shared" ref="AI1666:AI1719" si="227">IF(AND(AB1666="X", AG1666&lt;14), 1, 0)</f>
        <v>0</v>
      </c>
      <c r="AJ1666" s="87">
        <f t="shared" ref="AJ1666:AJ1719" si="228">IF(
OR(
AND(D1666="", OR(K1666&lt;&gt;"", AG1666&lt;$AG$1599)),
AND(D1666&lt;&gt;"", OR(K1666="", AND(K1666=1, AG1666=$AG$1599))),
), 1, 0
)</f>
        <v>0</v>
      </c>
    </row>
    <row r="1667" spans="1:36">
      <c r="A1667" s="12"/>
      <c r="B1667" s="12"/>
      <c r="C1667" s="128" t="s">
        <v>126</v>
      </c>
      <c r="D1667" s="377" t="str">
        <f t="shared" si="224"/>
        <v/>
      </c>
      <c r="E1667" s="377"/>
      <c r="F1667" s="377"/>
      <c r="G1667" s="377"/>
      <c r="H1667" s="377"/>
      <c r="I1667" s="377"/>
      <c r="J1667" s="377"/>
      <c r="K1667" s="369"/>
      <c r="L1667" s="222"/>
      <c r="M1667" s="222"/>
      <c r="N1667" s="222"/>
      <c r="O1667" s="370"/>
      <c r="P1667" s="378"/>
      <c r="Q1667" s="381"/>
      <c r="R1667" s="379"/>
      <c r="S1667" s="378"/>
      <c r="T1667" s="381"/>
      <c r="U1667" s="379"/>
      <c r="V1667" s="378"/>
      <c r="W1667" s="381"/>
      <c r="X1667" s="379"/>
      <c r="Y1667" s="378"/>
      <c r="Z1667" s="381"/>
      <c r="AA1667" s="379"/>
      <c r="AB1667" s="378"/>
      <c r="AC1667" s="381"/>
      <c r="AD1667" s="379"/>
      <c r="AG1667" s="87">
        <f t="shared" si="225"/>
        <v>15</v>
      </c>
      <c r="AH1667" s="87">
        <f t="shared" si="226"/>
        <v>0</v>
      </c>
      <c r="AI1667" s="110">
        <f t="shared" si="227"/>
        <v>0</v>
      </c>
      <c r="AJ1667" s="87">
        <f t="shared" si="228"/>
        <v>0</v>
      </c>
    </row>
    <row r="1668" spans="1:36">
      <c r="A1668" s="12"/>
      <c r="B1668" s="12"/>
      <c r="C1668" s="128" t="s">
        <v>127</v>
      </c>
      <c r="D1668" s="377" t="str">
        <f t="shared" si="224"/>
        <v/>
      </c>
      <c r="E1668" s="377"/>
      <c r="F1668" s="377"/>
      <c r="G1668" s="377"/>
      <c r="H1668" s="377"/>
      <c r="I1668" s="377"/>
      <c r="J1668" s="377"/>
      <c r="K1668" s="369"/>
      <c r="L1668" s="222"/>
      <c r="M1668" s="222"/>
      <c r="N1668" s="222"/>
      <c r="O1668" s="370"/>
      <c r="P1668" s="378"/>
      <c r="Q1668" s="381"/>
      <c r="R1668" s="379"/>
      <c r="S1668" s="378"/>
      <c r="T1668" s="381"/>
      <c r="U1668" s="379"/>
      <c r="V1668" s="378"/>
      <c r="W1668" s="381"/>
      <c r="X1668" s="379"/>
      <c r="Y1668" s="378"/>
      <c r="Z1668" s="381"/>
      <c r="AA1668" s="379"/>
      <c r="AB1668" s="378"/>
      <c r="AC1668" s="381"/>
      <c r="AD1668" s="379"/>
      <c r="AG1668" s="87">
        <f t="shared" si="225"/>
        <v>15</v>
      </c>
      <c r="AH1668" s="87">
        <f t="shared" si="226"/>
        <v>0</v>
      </c>
      <c r="AI1668" s="110">
        <f t="shared" si="227"/>
        <v>0</v>
      </c>
      <c r="AJ1668" s="87">
        <f t="shared" si="228"/>
        <v>0</v>
      </c>
    </row>
    <row r="1669" spans="1:36">
      <c r="A1669" s="12"/>
      <c r="B1669" s="12"/>
      <c r="C1669" s="128" t="s">
        <v>128</v>
      </c>
      <c r="D1669" s="377" t="str">
        <f t="shared" si="224"/>
        <v/>
      </c>
      <c r="E1669" s="377"/>
      <c r="F1669" s="377"/>
      <c r="G1669" s="377"/>
      <c r="H1669" s="377"/>
      <c r="I1669" s="377"/>
      <c r="J1669" s="377"/>
      <c r="K1669" s="369"/>
      <c r="L1669" s="222"/>
      <c r="M1669" s="222"/>
      <c r="N1669" s="222"/>
      <c r="O1669" s="370"/>
      <c r="P1669" s="378"/>
      <c r="Q1669" s="381"/>
      <c r="R1669" s="379"/>
      <c r="S1669" s="378"/>
      <c r="T1669" s="381"/>
      <c r="U1669" s="379"/>
      <c r="V1669" s="378"/>
      <c r="W1669" s="381"/>
      <c r="X1669" s="379"/>
      <c r="Y1669" s="378"/>
      <c r="Z1669" s="381"/>
      <c r="AA1669" s="379"/>
      <c r="AB1669" s="378"/>
      <c r="AC1669" s="381"/>
      <c r="AD1669" s="379"/>
      <c r="AG1669" s="87">
        <f t="shared" si="225"/>
        <v>15</v>
      </c>
      <c r="AH1669" s="87">
        <f t="shared" si="226"/>
        <v>0</v>
      </c>
      <c r="AI1669" s="110">
        <f t="shared" si="227"/>
        <v>0</v>
      </c>
      <c r="AJ1669" s="87">
        <f t="shared" si="228"/>
        <v>0</v>
      </c>
    </row>
    <row r="1670" spans="1:36">
      <c r="A1670" s="12"/>
      <c r="B1670" s="12"/>
      <c r="C1670" s="128" t="s">
        <v>129</v>
      </c>
      <c r="D1670" s="377" t="str">
        <f t="shared" si="224"/>
        <v/>
      </c>
      <c r="E1670" s="377"/>
      <c r="F1670" s="377"/>
      <c r="G1670" s="377"/>
      <c r="H1670" s="377"/>
      <c r="I1670" s="377"/>
      <c r="J1670" s="377"/>
      <c r="K1670" s="369"/>
      <c r="L1670" s="222"/>
      <c r="M1670" s="222"/>
      <c r="N1670" s="222"/>
      <c r="O1670" s="370"/>
      <c r="P1670" s="378"/>
      <c r="Q1670" s="381"/>
      <c r="R1670" s="379"/>
      <c r="S1670" s="378"/>
      <c r="T1670" s="381"/>
      <c r="U1670" s="379"/>
      <c r="V1670" s="378"/>
      <c r="W1670" s="381"/>
      <c r="X1670" s="379"/>
      <c r="Y1670" s="378"/>
      <c r="Z1670" s="381"/>
      <c r="AA1670" s="379"/>
      <c r="AB1670" s="378"/>
      <c r="AC1670" s="381"/>
      <c r="AD1670" s="379"/>
      <c r="AG1670" s="87">
        <f t="shared" si="225"/>
        <v>15</v>
      </c>
      <c r="AH1670" s="87">
        <f t="shared" si="226"/>
        <v>0</v>
      </c>
      <c r="AI1670" s="110">
        <f t="shared" si="227"/>
        <v>0</v>
      </c>
      <c r="AJ1670" s="87">
        <f t="shared" si="228"/>
        <v>0</v>
      </c>
    </row>
    <row r="1671" spans="1:36">
      <c r="A1671" s="12"/>
      <c r="B1671" s="12"/>
      <c r="C1671" s="128" t="s">
        <v>130</v>
      </c>
      <c r="D1671" s="377" t="str">
        <f t="shared" si="224"/>
        <v/>
      </c>
      <c r="E1671" s="377"/>
      <c r="F1671" s="377"/>
      <c r="G1671" s="377"/>
      <c r="H1671" s="377"/>
      <c r="I1671" s="377"/>
      <c r="J1671" s="377"/>
      <c r="K1671" s="369"/>
      <c r="L1671" s="222"/>
      <c r="M1671" s="222"/>
      <c r="N1671" s="222"/>
      <c r="O1671" s="370"/>
      <c r="P1671" s="378"/>
      <c r="Q1671" s="381"/>
      <c r="R1671" s="379"/>
      <c r="S1671" s="378"/>
      <c r="T1671" s="381"/>
      <c r="U1671" s="379"/>
      <c r="V1671" s="378"/>
      <c r="W1671" s="381"/>
      <c r="X1671" s="379"/>
      <c r="Y1671" s="378"/>
      <c r="Z1671" s="381"/>
      <c r="AA1671" s="379"/>
      <c r="AB1671" s="378"/>
      <c r="AC1671" s="381"/>
      <c r="AD1671" s="379"/>
      <c r="AG1671" s="87">
        <f t="shared" si="225"/>
        <v>15</v>
      </c>
      <c r="AH1671" s="87">
        <f t="shared" si="226"/>
        <v>0</v>
      </c>
      <c r="AI1671" s="110">
        <f t="shared" si="227"/>
        <v>0</v>
      </c>
      <c r="AJ1671" s="87">
        <f t="shared" si="228"/>
        <v>0</v>
      </c>
    </row>
    <row r="1672" spans="1:36">
      <c r="A1672" s="12"/>
      <c r="B1672" s="12"/>
      <c r="C1672" s="128" t="s">
        <v>131</v>
      </c>
      <c r="D1672" s="377" t="str">
        <f t="shared" si="224"/>
        <v/>
      </c>
      <c r="E1672" s="377"/>
      <c r="F1672" s="377"/>
      <c r="G1672" s="377"/>
      <c r="H1672" s="377"/>
      <c r="I1672" s="377"/>
      <c r="J1672" s="377"/>
      <c r="K1672" s="369"/>
      <c r="L1672" s="222"/>
      <c r="M1672" s="222"/>
      <c r="N1672" s="222"/>
      <c r="O1672" s="370"/>
      <c r="P1672" s="378"/>
      <c r="Q1672" s="381"/>
      <c r="R1672" s="379"/>
      <c r="S1672" s="378"/>
      <c r="T1672" s="381"/>
      <c r="U1672" s="379"/>
      <c r="V1672" s="378"/>
      <c r="W1672" s="381"/>
      <c r="X1672" s="379"/>
      <c r="Y1672" s="378"/>
      <c r="Z1672" s="381"/>
      <c r="AA1672" s="379"/>
      <c r="AB1672" s="378"/>
      <c r="AC1672" s="381"/>
      <c r="AD1672" s="379"/>
      <c r="AG1672" s="87">
        <f t="shared" si="225"/>
        <v>15</v>
      </c>
      <c r="AH1672" s="87">
        <f t="shared" si="226"/>
        <v>0</v>
      </c>
      <c r="AI1672" s="110">
        <f t="shared" si="227"/>
        <v>0</v>
      </c>
      <c r="AJ1672" s="87">
        <f t="shared" si="228"/>
        <v>0</v>
      </c>
    </row>
    <row r="1673" spans="1:36">
      <c r="A1673" s="12"/>
      <c r="B1673" s="12"/>
      <c r="C1673" s="128" t="s">
        <v>132</v>
      </c>
      <c r="D1673" s="377" t="str">
        <f t="shared" si="224"/>
        <v/>
      </c>
      <c r="E1673" s="377"/>
      <c r="F1673" s="377"/>
      <c r="G1673" s="377"/>
      <c r="H1673" s="377"/>
      <c r="I1673" s="377"/>
      <c r="J1673" s="377"/>
      <c r="K1673" s="369"/>
      <c r="L1673" s="222"/>
      <c r="M1673" s="222"/>
      <c r="N1673" s="222"/>
      <c r="O1673" s="370"/>
      <c r="P1673" s="378"/>
      <c r="Q1673" s="381"/>
      <c r="R1673" s="379"/>
      <c r="S1673" s="378"/>
      <c r="T1673" s="381"/>
      <c r="U1673" s="379"/>
      <c r="V1673" s="378"/>
      <c r="W1673" s="381"/>
      <c r="X1673" s="379"/>
      <c r="Y1673" s="378"/>
      <c r="Z1673" s="381"/>
      <c r="AA1673" s="379"/>
      <c r="AB1673" s="378"/>
      <c r="AC1673" s="381"/>
      <c r="AD1673" s="379"/>
      <c r="AG1673" s="87">
        <f t="shared" si="225"/>
        <v>15</v>
      </c>
      <c r="AH1673" s="87">
        <f t="shared" si="226"/>
        <v>0</v>
      </c>
      <c r="AI1673" s="110">
        <f t="shared" si="227"/>
        <v>0</v>
      </c>
      <c r="AJ1673" s="87">
        <f t="shared" si="228"/>
        <v>0</v>
      </c>
    </row>
    <row r="1674" spans="1:36">
      <c r="A1674" s="12"/>
      <c r="B1674" s="12"/>
      <c r="C1674" s="128" t="s">
        <v>133</v>
      </c>
      <c r="D1674" s="377" t="str">
        <f t="shared" si="224"/>
        <v/>
      </c>
      <c r="E1674" s="377"/>
      <c r="F1674" s="377"/>
      <c r="G1674" s="377"/>
      <c r="H1674" s="377"/>
      <c r="I1674" s="377"/>
      <c r="J1674" s="377"/>
      <c r="K1674" s="369"/>
      <c r="L1674" s="222"/>
      <c r="M1674" s="222"/>
      <c r="N1674" s="222"/>
      <c r="O1674" s="370"/>
      <c r="P1674" s="378"/>
      <c r="Q1674" s="381"/>
      <c r="R1674" s="379"/>
      <c r="S1674" s="378"/>
      <c r="T1674" s="381"/>
      <c r="U1674" s="379"/>
      <c r="V1674" s="378"/>
      <c r="W1674" s="381"/>
      <c r="X1674" s="379"/>
      <c r="Y1674" s="378"/>
      <c r="Z1674" s="381"/>
      <c r="AA1674" s="379"/>
      <c r="AB1674" s="378"/>
      <c r="AC1674" s="381"/>
      <c r="AD1674" s="379"/>
      <c r="AG1674" s="87">
        <f t="shared" si="225"/>
        <v>15</v>
      </c>
      <c r="AH1674" s="87">
        <f t="shared" si="226"/>
        <v>0</v>
      </c>
      <c r="AI1674" s="110">
        <f t="shared" si="227"/>
        <v>0</v>
      </c>
      <c r="AJ1674" s="87">
        <f t="shared" si="228"/>
        <v>0</v>
      </c>
    </row>
    <row r="1675" spans="1:36">
      <c r="A1675" s="12"/>
      <c r="B1675" s="12"/>
      <c r="C1675" s="128" t="s">
        <v>134</v>
      </c>
      <c r="D1675" s="377" t="str">
        <f t="shared" si="224"/>
        <v/>
      </c>
      <c r="E1675" s="377"/>
      <c r="F1675" s="377"/>
      <c r="G1675" s="377"/>
      <c r="H1675" s="377"/>
      <c r="I1675" s="377"/>
      <c r="J1675" s="377"/>
      <c r="K1675" s="369"/>
      <c r="L1675" s="222"/>
      <c r="M1675" s="222"/>
      <c r="N1675" s="222"/>
      <c r="O1675" s="370"/>
      <c r="P1675" s="378"/>
      <c r="Q1675" s="381"/>
      <c r="R1675" s="379"/>
      <c r="S1675" s="378"/>
      <c r="T1675" s="381"/>
      <c r="U1675" s="379"/>
      <c r="V1675" s="378"/>
      <c r="W1675" s="381"/>
      <c r="X1675" s="379"/>
      <c r="Y1675" s="378"/>
      <c r="Z1675" s="381"/>
      <c r="AA1675" s="379"/>
      <c r="AB1675" s="378"/>
      <c r="AC1675" s="381"/>
      <c r="AD1675" s="379"/>
      <c r="AG1675" s="87">
        <f t="shared" si="225"/>
        <v>15</v>
      </c>
      <c r="AH1675" s="87">
        <f t="shared" si="226"/>
        <v>0</v>
      </c>
      <c r="AI1675" s="110">
        <f t="shared" si="227"/>
        <v>0</v>
      </c>
      <c r="AJ1675" s="87">
        <f t="shared" si="228"/>
        <v>0</v>
      </c>
    </row>
    <row r="1676" spans="1:36">
      <c r="A1676" s="12"/>
      <c r="B1676" s="12"/>
      <c r="C1676" s="128" t="s">
        <v>135</v>
      </c>
      <c r="D1676" s="377" t="str">
        <f t="shared" si="224"/>
        <v/>
      </c>
      <c r="E1676" s="377"/>
      <c r="F1676" s="377"/>
      <c r="G1676" s="377"/>
      <c r="H1676" s="377"/>
      <c r="I1676" s="377"/>
      <c r="J1676" s="377"/>
      <c r="K1676" s="369"/>
      <c r="L1676" s="222"/>
      <c r="M1676" s="222"/>
      <c r="N1676" s="222"/>
      <c r="O1676" s="370"/>
      <c r="P1676" s="378"/>
      <c r="Q1676" s="381"/>
      <c r="R1676" s="379"/>
      <c r="S1676" s="378"/>
      <c r="T1676" s="381"/>
      <c r="U1676" s="379"/>
      <c r="V1676" s="378"/>
      <c r="W1676" s="381"/>
      <c r="X1676" s="379"/>
      <c r="Y1676" s="378"/>
      <c r="Z1676" s="381"/>
      <c r="AA1676" s="379"/>
      <c r="AB1676" s="378"/>
      <c r="AC1676" s="381"/>
      <c r="AD1676" s="379"/>
      <c r="AG1676" s="87">
        <f t="shared" si="225"/>
        <v>15</v>
      </c>
      <c r="AH1676" s="87">
        <f t="shared" si="226"/>
        <v>0</v>
      </c>
      <c r="AI1676" s="110">
        <f t="shared" si="227"/>
        <v>0</v>
      </c>
      <c r="AJ1676" s="87">
        <f t="shared" si="228"/>
        <v>0</v>
      </c>
    </row>
    <row r="1677" spans="1:36">
      <c r="A1677" s="12"/>
      <c r="B1677" s="12"/>
      <c r="C1677" s="128" t="s">
        <v>136</v>
      </c>
      <c r="D1677" s="377" t="str">
        <f t="shared" si="224"/>
        <v/>
      </c>
      <c r="E1677" s="377"/>
      <c r="F1677" s="377"/>
      <c r="G1677" s="377"/>
      <c r="H1677" s="377"/>
      <c r="I1677" s="377"/>
      <c r="J1677" s="377"/>
      <c r="K1677" s="369"/>
      <c r="L1677" s="222"/>
      <c r="M1677" s="222"/>
      <c r="N1677" s="222"/>
      <c r="O1677" s="370"/>
      <c r="P1677" s="378"/>
      <c r="Q1677" s="381"/>
      <c r="R1677" s="379"/>
      <c r="S1677" s="378"/>
      <c r="T1677" s="381"/>
      <c r="U1677" s="379"/>
      <c r="V1677" s="378"/>
      <c r="W1677" s="381"/>
      <c r="X1677" s="379"/>
      <c r="Y1677" s="378"/>
      <c r="Z1677" s="381"/>
      <c r="AA1677" s="379"/>
      <c r="AB1677" s="378"/>
      <c r="AC1677" s="381"/>
      <c r="AD1677" s="379"/>
      <c r="AG1677" s="87">
        <f t="shared" si="225"/>
        <v>15</v>
      </c>
      <c r="AH1677" s="87">
        <f t="shared" si="226"/>
        <v>0</v>
      </c>
      <c r="AI1677" s="110">
        <f t="shared" si="227"/>
        <v>0</v>
      </c>
      <c r="AJ1677" s="87">
        <f t="shared" si="228"/>
        <v>0</v>
      </c>
    </row>
    <row r="1678" spans="1:36">
      <c r="A1678" s="12"/>
      <c r="B1678" s="12"/>
      <c r="C1678" s="128" t="s">
        <v>137</v>
      </c>
      <c r="D1678" s="377" t="str">
        <f t="shared" si="224"/>
        <v/>
      </c>
      <c r="E1678" s="377"/>
      <c r="F1678" s="377"/>
      <c r="G1678" s="377"/>
      <c r="H1678" s="377"/>
      <c r="I1678" s="377"/>
      <c r="J1678" s="377"/>
      <c r="K1678" s="369"/>
      <c r="L1678" s="222"/>
      <c r="M1678" s="222"/>
      <c r="N1678" s="222"/>
      <c r="O1678" s="370"/>
      <c r="P1678" s="378"/>
      <c r="Q1678" s="381"/>
      <c r="R1678" s="379"/>
      <c r="S1678" s="378"/>
      <c r="T1678" s="381"/>
      <c r="U1678" s="379"/>
      <c r="V1678" s="378"/>
      <c r="W1678" s="381"/>
      <c r="X1678" s="379"/>
      <c r="Y1678" s="378"/>
      <c r="Z1678" s="381"/>
      <c r="AA1678" s="379"/>
      <c r="AB1678" s="378"/>
      <c r="AC1678" s="381"/>
      <c r="AD1678" s="379"/>
      <c r="AG1678" s="87">
        <f t="shared" si="225"/>
        <v>15</v>
      </c>
      <c r="AH1678" s="87">
        <f t="shared" si="226"/>
        <v>0</v>
      </c>
      <c r="AI1678" s="110">
        <f t="shared" si="227"/>
        <v>0</v>
      </c>
      <c r="AJ1678" s="87">
        <f t="shared" si="228"/>
        <v>0</v>
      </c>
    </row>
    <row r="1679" spans="1:36">
      <c r="A1679" s="12"/>
      <c r="B1679" s="12"/>
      <c r="C1679" s="128" t="s">
        <v>138</v>
      </c>
      <c r="D1679" s="377" t="str">
        <f t="shared" si="224"/>
        <v/>
      </c>
      <c r="E1679" s="377"/>
      <c r="F1679" s="377"/>
      <c r="G1679" s="377"/>
      <c r="H1679" s="377"/>
      <c r="I1679" s="377"/>
      <c r="J1679" s="377"/>
      <c r="K1679" s="369"/>
      <c r="L1679" s="222"/>
      <c r="M1679" s="222"/>
      <c r="N1679" s="222"/>
      <c r="O1679" s="370"/>
      <c r="P1679" s="378"/>
      <c r="Q1679" s="381"/>
      <c r="R1679" s="379"/>
      <c r="S1679" s="378"/>
      <c r="T1679" s="381"/>
      <c r="U1679" s="379"/>
      <c r="V1679" s="378"/>
      <c r="W1679" s="381"/>
      <c r="X1679" s="379"/>
      <c r="Y1679" s="378"/>
      <c r="Z1679" s="381"/>
      <c r="AA1679" s="379"/>
      <c r="AB1679" s="378"/>
      <c r="AC1679" s="381"/>
      <c r="AD1679" s="379"/>
      <c r="AG1679" s="87">
        <f t="shared" si="225"/>
        <v>15</v>
      </c>
      <c r="AH1679" s="87">
        <f t="shared" si="226"/>
        <v>0</v>
      </c>
      <c r="AI1679" s="110">
        <f t="shared" si="227"/>
        <v>0</v>
      </c>
      <c r="AJ1679" s="87">
        <f t="shared" si="228"/>
        <v>0</v>
      </c>
    </row>
    <row r="1680" spans="1:36">
      <c r="A1680" s="12"/>
      <c r="B1680" s="12"/>
      <c r="C1680" s="128" t="s">
        <v>139</v>
      </c>
      <c r="D1680" s="377" t="str">
        <f t="shared" si="224"/>
        <v/>
      </c>
      <c r="E1680" s="377"/>
      <c r="F1680" s="377"/>
      <c r="G1680" s="377"/>
      <c r="H1680" s="377"/>
      <c r="I1680" s="377"/>
      <c r="J1680" s="377"/>
      <c r="K1680" s="369"/>
      <c r="L1680" s="222"/>
      <c r="M1680" s="222"/>
      <c r="N1680" s="222"/>
      <c r="O1680" s="370"/>
      <c r="P1680" s="378"/>
      <c r="Q1680" s="381"/>
      <c r="R1680" s="379"/>
      <c r="S1680" s="378"/>
      <c r="T1680" s="381"/>
      <c r="U1680" s="379"/>
      <c r="V1680" s="378"/>
      <c r="W1680" s="381"/>
      <c r="X1680" s="379"/>
      <c r="Y1680" s="378"/>
      <c r="Z1680" s="381"/>
      <c r="AA1680" s="379"/>
      <c r="AB1680" s="378"/>
      <c r="AC1680" s="381"/>
      <c r="AD1680" s="379"/>
      <c r="AG1680" s="87">
        <f t="shared" si="225"/>
        <v>15</v>
      </c>
      <c r="AH1680" s="87">
        <f t="shared" si="226"/>
        <v>0</v>
      </c>
      <c r="AI1680" s="110">
        <f t="shared" si="227"/>
        <v>0</v>
      </c>
      <c r="AJ1680" s="87">
        <f t="shared" si="228"/>
        <v>0</v>
      </c>
    </row>
    <row r="1681" spans="1:36">
      <c r="A1681" s="12"/>
      <c r="B1681" s="12"/>
      <c r="C1681" s="128" t="s">
        <v>140</v>
      </c>
      <c r="D1681" s="377" t="str">
        <f t="shared" si="224"/>
        <v/>
      </c>
      <c r="E1681" s="377"/>
      <c r="F1681" s="377"/>
      <c r="G1681" s="377"/>
      <c r="H1681" s="377"/>
      <c r="I1681" s="377"/>
      <c r="J1681" s="377"/>
      <c r="K1681" s="369"/>
      <c r="L1681" s="222"/>
      <c r="M1681" s="222"/>
      <c r="N1681" s="222"/>
      <c r="O1681" s="370"/>
      <c r="P1681" s="378"/>
      <c r="Q1681" s="381"/>
      <c r="R1681" s="379"/>
      <c r="S1681" s="378"/>
      <c r="T1681" s="381"/>
      <c r="U1681" s="379"/>
      <c r="V1681" s="378"/>
      <c r="W1681" s="381"/>
      <c r="X1681" s="379"/>
      <c r="Y1681" s="378"/>
      <c r="Z1681" s="381"/>
      <c r="AA1681" s="379"/>
      <c r="AB1681" s="378"/>
      <c r="AC1681" s="381"/>
      <c r="AD1681" s="379"/>
      <c r="AG1681" s="87">
        <f t="shared" si="225"/>
        <v>15</v>
      </c>
      <c r="AH1681" s="87">
        <f t="shared" si="226"/>
        <v>0</v>
      </c>
      <c r="AI1681" s="110">
        <f t="shared" si="227"/>
        <v>0</v>
      </c>
      <c r="AJ1681" s="87">
        <f t="shared" si="228"/>
        <v>0</v>
      </c>
    </row>
    <row r="1682" spans="1:36">
      <c r="A1682" s="12"/>
      <c r="B1682" s="12"/>
      <c r="C1682" s="128" t="s">
        <v>141</v>
      </c>
      <c r="D1682" s="377" t="str">
        <f t="shared" si="224"/>
        <v/>
      </c>
      <c r="E1682" s="377"/>
      <c r="F1682" s="377"/>
      <c r="G1682" s="377"/>
      <c r="H1682" s="377"/>
      <c r="I1682" s="377"/>
      <c r="J1682" s="377"/>
      <c r="K1682" s="369"/>
      <c r="L1682" s="222"/>
      <c r="M1682" s="222"/>
      <c r="N1682" s="222"/>
      <c r="O1682" s="370"/>
      <c r="P1682" s="378"/>
      <c r="Q1682" s="381"/>
      <c r="R1682" s="379"/>
      <c r="S1682" s="378"/>
      <c r="T1682" s="381"/>
      <c r="U1682" s="379"/>
      <c r="V1682" s="378"/>
      <c r="W1682" s="381"/>
      <c r="X1682" s="379"/>
      <c r="Y1682" s="378"/>
      <c r="Z1682" s="381"/>
      <c r="AA1682" s="379"/>
      <c r="AB1682" s="378"/>
      <c r="AC1682" s="381"/>
      <c r="AD1682" s="379"/>
      <c r="AG1682" s="87">
        <f t="shared" si="225"/>
        <v>15</v>
      </c>
      <c r="AH1682" s="87">
        <f t="shared" si="226"/>
        <v>0</v>
      </c>
      <c r="AI1682" s="110">
        <f t="shared" si="227"/>
        <v>0</v>
      </c>
      <c r="AJ1682" s="87">
        <f t="shared" si="228"/>
        <v>0</v>
      </c>
    </row>
    <row r="1683" spans="1:36">
      <c r="A1683" s="12"/>
      <c r="B1683" s="12"/>
      <c r="C1683" s="128" t="s">
        <v>142</v>
      </c>
      <c r="D1683" s="377" t="str">
        <f t="shared" si="224"/>
        <v/>
      </c>
      <c r="E1683" s="377"/>
      <c r="F1683" s="377"/>
      <c r="G1683" s="377"/>
      <c r="H1683" s="377"/>
      <c r="I1683" s="377"/>
      <c r="J1683" s="377"/>
      <c r="K1683" s="369"/>
      <c r="L1683" s="222"/>
      <c r="M1683" s="222"/>
      <c r="N1683" s="222"/>
      <c r="O1683" s="370"/>
      <c r="P1683" s="378"/>
      <c r="Q1683" s="381"/>
      <c r="R1683" s="379"/>
      <c r="S1683" s="378"/>
      <c r="T1683" s="381"/>
      <c r="U1683" s="379"/>
      <c r="V1683" s="378"/>
      <c r="W1683" s="381"/>
      <c r="X1683" s="379"/>
      <c r="Y1683" s="378"/>
      <c r="Z1683" s="381"/>
      <c r="AA1683" s="379"/>
      <c r="AB1683" s="378"/>
      <c r="AC1683" s="381"/>
      <c r="AD1683" s="379"/>
      <c r="AG1683" s="87">
        <f t="shared" si="225"/>
        <v>15</v>
      </c>
      <c r="AH1683" s="87">
        <f t="shared" si="226"/>
        <v>0</v>
      </c>
      <c r="AI1683" s="110">
        <f t="shared" si="227"/>
        <v>0</v>
      </c>
      <c r="AJ1683" s="87">
        <f t="shared" si="228"/>
        <v>0</v>
      </c>
    </row>
    <row r="1684" spans="1:36">
      <c r="A1684" s="12"/>
      <c r="B1684" s="12"/>
      <c r="C1684" s="128" t="s">
        <v>143</v>
      </c>
      <c r="D1684" s="377" t="str">
        <f t="shared" si="224"/>
        <v/>
      </c>
      <c r="E1684" s="377"/>
      <c r="F1684" s="377"/>
      <c r="G1684" s="377"/>
      <c r="H1684" s="377"/>
      <c r="I1684" s="377"/>
      <c r="J1684" s="377"/>
      <c r="K1684" s="369"/>
      <c r="L1684" s="222"/>
      <c r="M1684" s="222"/>
      <c r="N1684" s="222"/>
      <c r="O1684" s="370"/>
      <c r="P1684" s="378"/>
      <c r="Q1684" s="381"/>
      <c r="R1684" s="379"/>
      <c r="S1684" s="378"/>
      <c r="T1684" s="381"/>
      <c r="U1684" s="379"/>
      <c r="V1684" s="378"/>
      <c r="W1684" s="381"/>
      <c r="X1684" s="379"/>
      <c r="Y1684" s="378"/>
      <c r="Z1684" s="381"/>
      <c r="AA1684" s="379"/>
      <c r="AB1684" s="378"/>
      <c r="AC1684" s="381"/>
      <c r="AD1684" s="379"/>
      <c r="AG1684" s="87">
        <f t="shared" si="225"/>
        <v>15</v>
      </c>
      <c r="AH1684" s="87">
        <f t="shared" si="226"/>
        <v>0</v>
      </c>
      <c r="AI1684" s="110">
        <f t="shared" si="227"/>
        <v>0</v>
      </c>
      <c r="AJ1684" s="87">
        <f t="shared" si="228"/>
        <v>0</v>
      </c>
    </row>
    <row r="1685" spans="1:36">
      <c r="A1685" s="12"/>
      <c r="B1685" s="12"/>
      <c r="C1685" s="128" t="s">
        <v>144</v>
      </c>
      <c r="D1685" s="377" t="str">
        <f t="shared" si="224"/>
        <v/>
      </c>
      <c r="E1685" s="377"/>
      <c r="F1685" s="377"/>
      <c r="G1685" s="377"/>
      <c r="H1685" s="377"/>
      <c r="I1685" s="377"/>
      <c r="J1685" s="377"/>
      <c r="K1685" s="369"/>
      <c r="L1685" s="222"/>
      <c r="M1685" s="222"/>
      <c r="N1685" s="222"/>
      <c r="O1685" s="370"/>
      <c r="P1685" s="378"/>
      <c r="Q1685" s="381"/>
      <c r="R1685" s="379"/>
      <c r="S1685" s="378"/>
      <c r="T1685" s="381"/>
      <c r="U1685" s="379"/>
      <c r="V1685" s="378"/>
      <c r="W1685" s="381"/>
      <c r="X1685" s="379"/>
      <c r="Y1685" s="378"/>
      <c r="Z1685" s="381"/>
      <c r="AA1685" s="379"/>
      <c r="AB1685" s="378"/>
      <c r="AC1685" s="381"/>
      <c r="AD1685" s="379"/>
      <c r="AG1685" s="87">
        <f t="shared" si="225"/>
        <v>15</v>
      </c>
      <c r="AH1685" s="87">
        <f t="shared" si="226"/>
        <v>0</v>
      </c>
      <c r="AI1685" s="110">
        <f t="shared" si="227"/>
        <v>0</v>
      </c>
      <c r="AJ1685" s="87">
        <f t="shared" si="228"/>
        <v>0</v>
      </c>
    </row>
    <row r="1686" spans="1:36">
      <c r="A1686" s="12"/>
      <c r="B1686" s="12"/>
      <c r="C1686" s="128" t="s">
        <v>145</v>
      </c>
      <c r="D1686" s="377" t="str">
        <f t="shared" si="224"/>
        <v/>
      </c>
      <c r="E1686" s="377"/>
      <c r="F1686" s="377"/>
      <c r="G1686" s="377"/>
      <c r="H1686" s="377"/>
      <c r="I1686" s="377"/>
      <c r="J1686" s="377"/>
      <c r="K1686" s="369"/>
      <c r="L1686" s="222"/>
      <c r="M1686" s="222"/>
      <c r="N1686" s="222"/>
      <c r="O1686" s="370"/>
      <c r="P1686" s="378"/>
      <c r="Q1686" s="381"/>
      <c r="R1686" s="379"/>
      <c r="S1686" s="378"/>
      <c r="T1686" s="381"/>
      <c r="U1686" s="379"/>
      <c r="V1686" s="378"/>
      <c r="W1686" s="381"/>
      <c r="X1686" s="379"/>
      <c r="Y1686" s="378"/>
      <c r="Z1686" s="381"/>
      <c r="AA1686" s="379"/>
      <c r="AB1686" s="378"/>
      <c r="AC1686" s="381"/>
      <c r="AD1686" s="379"/>
      <c r="AG1686" s="87">
        <f t="shared" si="225"/>
        <v>15</v>
      </c>
      <c r="AH1686" s="87">
        <f t="shared" si="226"/>
        <v>0</v>
      </c>
      <c r="AI1686" s="110">
        <f t="shared" si="227"/>
        <v>0</v>
      </c>
      <c r="AJ1686" s="87">
        <f t="shared" si="228"/>
        <v>0</v>
      </c>
    </row>
    <row r="1687" spans="1:36">
      <c r="A1687" s="12"/>
      <c r="B1687" s="12"/>
      <c r="C1687" s="128" t="s">
        <v>146</v>
      </c>
      <c r="D1687" s="377" t="str">
        <f t="shared" si="224"/>
        <v/>
      </c>
      <c r="E1687" s="377"/>
      <c r="F1687" s="377"/>
      <c r="G1687" s="377"/>
      <c r="H1687" s="377"/>
      <c r="I1687" s="377"/>
      <c r="J1687" s="377"/>
      <c r="K1687" s="369"/>
      <c r="L1687" s="222"/>
      <c r="M1687" s="222"/>
      <c r="N1687" s="222"/>
      <c r="O1687" s="370"/>
      <c r="P1687" s="378"/>
      <c r="Q1687" s="381"/>
      <c r="R1687" s="379"/>
      <c r="S1687" s="378"/>
      <c r="T1687" s="381"/>
      <c r="U1687" s="379"/>
      <c r="V1687" s="378"/>
      <c r="W1687" s="381"/>
      <c r="X1687" s="379"/>
      <c r="Y1687" s="378"/>
      <c r="Z1687" s="381"/>
      <c r="AA1687" s="379"/>
      <c r="AB1687" s="378"/>
      <c r="AC1687" s="381"/>
      <c r="AD1687" s="379"/>
      <c r="AG1687" s="87">
        <f t="shared" si="225"/>
        <v>15</v>
      </c>
      <c r="AH1687" s="87">
        <f t="shared" si="226"/>
        <v>0</v>
      </c>
      <c r="AI1687" s="110">
        <f t="shared" si="227"/>
        <v>0</v>
      </c>
      <c r="AJ1687" s="87">
        <f t="shared" si="228"/>
        <v>0</v>
      </c>
    </row>
    <row r="1688" spans="1:36">
      <c r="A1688" s="12"/>
      <c r="B1688" s="12"/>
      <c r="C1688" s="128" t="s">
        <v>147</v>
      </c>
      <c r="D1688" s="377" t="str">
        <f t="shared" si="224"/>
        <v/>
      </c>
      <c r="E1688" s="377"/>
      <c r="F1688" s="377"/>
      <c r="G1688" s="377"/>
      <c r="H1688" s="377"/>
      <c r="I1688" s="377"/>
      <c r="J1688" s="377"/>
      <c r="K1688" s="369"/>
      <c r="L1688" s="222"/>
      <c r="M1688" s="222"/>
      <c r="N1688" s="222"/>
      <c r="O1688" s="370"/>
      <c r="P1688" s="378"/>
      <c r="Q1688" s="381"/>
      <c r="R1688" s="379"/>
      <c r="S1688" s="378"/>
      <c r="T1688" s="381"/>
      <c r="U1688" s="379"/>
      <c r="V1688" s="378"/>
      <c r="W1688" s="381"/>
      <c r="X1688" s="379"/>
      <c r="Y1688" s="378"/>
      <c r="Z1688" s="381"/>
      <c r="AA1688" s="379"/>
      <c r="AB1688" s="378"/>
      <c r="AC1688" s="381"/>
      <c r="AD1688" s="379"/>
      <c r="AG1688" s="87">
        <f t="shared" si="225"/>
        <v>15</v>
      </c>
      <c r="AH1688" s="87">
        <f t="shared" si="226"/>
        <v>0</v>
      </c>
      <c r="AI1688" s="110">
        <f t="shared" si="227"/>
        <v>0</v>
      </c>
      <c r="AJ1688" s="87">
        <f t="shared" si="228"/>
        <v>0</v>
      </c>
    </row>
    <row r="1689" spans="1:36">
      <c r="A1689" s="12"/>
      <c r="B1689" s="12"/>
      <c r="C1689" s="128" t="s">
        <v>148</v>
      </c>
      <c r="D1689" s="377" t="str">
        <f t="shared" si="224"/>
        <v/>
      </c>
      <c r="E1689" s="377"/>
      <c r="F1689" s="377"/>
      <c r="G1689" s="377"/>
      <c r="H1689" s="377"/>
      <c r="I1689" s="377"/>
      <c r="J1689" s="377"/>
      <c r="K1689" s="369"/>
      <c r="L1689" s="222"/>
      <c r="M1689" s="222"/>
      <c r="N1689" s="222"/>
      <c r="O1689" s="370"/>
      <c r="P1689" s="378"/>
      <c r="Q1689" s="381"/>
      <c r="R1689" s="379"/>
      <c r="S1689" s="378"/>
      <c r="T1689" s="381"/>
      <c r="U1689" s="379"/>
      <c r="V1689" s="378"/>
      <c r="W1689" s="381"/>
      <c r="X1689" s="379"/>
      <c r="Y1689" s="378"/>
      <c r="Z1689" s="381"/>
      <c r="AA1689" s="379"/>
      <c r="AB1689" s="378"/>
      <c r="AC1689" s="381"/>
      <c r="AD1689" s="379"/>
      <c r="AG1689" s="87">
        <f t="shared" si="225"/>
        <v>15</v>
      </c>
      <c r="AH1689" s="87">
        <f t="shared" si="226"/>
        <v>0</v>
      </c>
      <c r="AI1689" s="110">
        <f t="shared" si="227"/>
        <v>0</v>
      </c>
      <c r="AJ1689" s="87">
        <f t="shared" si="228"/>
        <v>0</v>
      </c>
    </row>
    <row r="1690" spans="1:36">
      <c r="A1690" s="12"/>
      <c r="B1690" s="12"/>
      <c r="C1690" s="128" t="s">
        <v>149</v>
      </c>
      <c r="D1690" s="377" t="str">
        <f t="shared" si="224"/>
        <v/>
      </c>
      <c r="E1690" s="377"/>
      <c r="F1690" s="377"/>
      <c r="G1690" s="377"/>
      <c r="H1690" s="377"/>
      <c r="I1690" s="377"/>
      <c r="J1690" s="377"/>
      <c r="K1690" s="369"/>
      <c r="L1690" s="222"/>
      <c r="M1690" s="222"/>
      <c r="N1690" s="222"/>
      <c r="O1690" s="370"/>
      <c r="P1690" s="378"/>
      <c r="Q1690" s="381"/>
      <c r="R1690" s="379"/>
      <c r="S1690" s="378"/>
      <c r="T1690" s="381"/>
      <c r="U1690" s="379"/>
      <c r="V1690" s="378"/>
      <c r="W1690" s="381"/>
      <c r="X1690" s="379"/>
      <c r="Y1690" s="378"/>
      <c r="Z1690" s="381"/>
      <c r="AA1690" s="379"/>
      <c r="AB1690" s="378"/>
      <c r="AC1690" s="381"/>
      <c r="AD1690" s="379"/>
      <c r="AG1690" s="87">
        <f t="shared" si="225"/>
        <v>15</v>
      </c>
      <c r="AH1690" s="87">
        <f t="shared" si="226"/>
        <v>0</v>
      </c>
      <c r="AI1690" s="110">
        <f t="shared" si="227"/>
        <v>0</v>
      </c>
      <c r="AJ1690" s="87">
        <f t="shared" si="228"/>
        <v>0</v>
      </c>
    </row>
    <row r="1691" spans="1:36">
      <c r="A1691" s="12"/>
      <c r="B1691" s="12"/>
      <c r="C1691" s="128" t="s">
        <v>150</v>
      </c>
      <c r="D1691" s="377" t="str">
        <f t="shared" si="224"/>
        <v/>
      </c>
      <c r="E1691" s="377"/>
      <c r="F1691" s="377"/>
      <c r="G1691" s="377"/>
      <c r="H1691" s="377"/>
      <c r="I1691" s="377"/>
      <c r="J1691" s="377"/>
      <c r="K1691" s="369"/>
      <c r="L1691" s="222"/>
      <c r="M1691" s="222"/>
      <c r="N1691" s="222"/>
      <c r="O1691" s="370"/>
      <c r="P1691" s="378"/>
      <c r="Q1691" s="381"/>
      <c r="R1691" s="379"/>
      <c r="S1691" s="378"/>
      <c r="T1691" s="381"/>
      <c r="U1691" s="379"/>
      <c r="V1691" s="378"/>
      <c r="W1691" s="381"/>
      <c r="X1691" s="379"/>
      <c r="Y1691" s="378"/>
      <c r="Z1691" s="381"/>
      <c r="AA1691" s="379"/>
      <c r="AB1691" s="378"/>
      <c r="AC1691" s="381"/>
      <c r="AD1691" s="379"/>
      <c r="AG1691" s="87">
        <f t="shared" si="225"/>
        <v>15</v>
      </c>
      <c r="AH1691" s="87">
        <f t="shared" si="226"/>
        <v>0</v>
      </c>
      <c r="AI1691" s="110">
        <f t="shared" si="227"/>
        <v>0</v>
      </c>
      <c r="AJ1691" s="87">
        <f t="shared" si="228"/>
        <v>0</v>
      </c>
    </row>
    <row r="1692" spans="1:36">
      <c r="A1692" s="12"/>
      <c r="B1692" s="12"/>
      <c r="C1692" s="128" t="s">
        <v>151</v>
      </c>
      <c r="D1692" s="377" t="str">
        <f t="shared" si="224"/>
        <v/>
      </c>
      <c r="E1692" s="377"/>
      <c r="F1692" s="377"/>
      <c r="G1692" s="377"/>
      <c r="H1692" s="377"/>
      <c r="I1692" s="377"/>
      <c r="J1692" s="377"/>
      <c r="K1692" s="369"/>
      <c r="L1692" s="222"/>
      <c r="M1692" s="222"/>
      <c r="N1692" s="222"/>
      <c r="O1692" s="370"/>
      <c r="P1692" s="378"/>
      <c r="Q1692" s="381"/>
      <c r="R1692" s="379"/>
      <c r="S1692" s="378"/>
      <c r="T1692" s="381"/>
      <c r="U1692" s="379"/>
      <c r="V1692" s="378"/>
      <c r="W1692" s="381"/>
      <c r="X1692" s="379"/>
      <c r="Y1692" s="378"/>
      <c r="Z1692" s="381"/>
      <c r="AA1692" s="379"/>
      <c r="AB1692" s="378"/>
      <c r="AC1692" s="381"/>
      <c r="AD1692" s="379"/>
      <c r="AG1692" s="87">
        <f t="shared" si="225"/>
        <v>15</v>
      </c>
      <c r="AH1692" s="87">
        <f t="shared" si="226"/>
        <v>0</v>
      </c>
      <c r="AI1692" s="110">
        <f t="shared" si="227"/>
        <v>0</v>
      </c>
      <c r="AJ1692" s="87">
        <f t="shared" si="228"/>
        <v>0</v>
      </c>
    </row>
    <row r="1693" spans="1:36">
      <c r="A1693" s="12"/>
      <c r="B1693" s="12"/>
      <c r="C1693" s="128" t="s">
        <v>152</v>
      </c>
      <c r="D1693" s="377" t="str">
        <f t="shared" si="224"/>
        <v/>
      </c>
      <c r="E1693" s="377"/>
      <c r="F1693" s="377"/>
      <c r="G1693" s="377"/>
      <c r="H1693" s="377"/>
      <c r="I1693" s="377"/>
      <c r="J1693" s="377"/>
      <c r="K1693" s="369"/>
      <c r="L1693" s="222"/>
      <c r="M1693" s="222"/>
      <c r="N1693" s="222"/>
      <c r="O1693" s="370"/>
      <c r="P1693" s="378"/>
      <c r="Q1693" s="381"/>
      <c r="R1693" s="379"/>
      <c r="S1693" s="378"/>
      <c r="T1693" s="381"/>
      <c r="U1693" s="379"/>
      <c r="V1693" s="378"/>
      <c r="W1693" s="381"/>
      <c r="X1693" s="379"/>
      <c r="Y1693" s="378"/>
      <c r="Z1693" s="381"/>
      <c r="AA1693" s="379"/>
      <c r="AB1693" s="378"/>
      <c r="AC1693" s="381"/>
      <c r="AD1693" s="379"/>
      <c r="AG1693" s="87">
        <f t="shared" si="225"/>
        <v>15</v>
      </c>
      <c r="AH1693" s="87">
        <f t="shared" si="226"/>
        <v>0</v>
      </c>
      <c r="AI1693" s="110">
        <f t="shared" si="227"/>
        <v>0</v>
      </c>
      <c r="AJ1693" s="87">
        <f t="shared" si="228"/>
        <v>0</v>
      </c>
    </row>
    <row r="1694" spans="1:36">
      <c r="A1694" s="12"/>
      <c r="B1694" s="12"/>
      <c r="C1694" s="128" t="s">
        <v>153</v>
      </c>
      <c r="D1694" s="377" t="str">
        <f t="shared" si="224"/>
        <v/>
      </c>
      <c r="E1694" s="377"/>
      <c r="F1694" s="377"/>
      <c r="G1694" s="377"/>
      <c r="H1694" s="377"/>
      <c r="I1694" s="377"/>
      <c r="J1694" s="377"/>
      <c r="K1694" s="369"/>
      <c r="L1694" s="222"/>
      <c r="M1694" s="222"/>
      <c r="N1694" s="222"/>
      <c r="O1694" s="370"/>
      <c r="P1694" s="378"/>
      <c r="Q1694" s="381"/>
      <c r="R1694" s="379"/>
      <c r="S1694" s="378"/>
      <c r="T1694" s="381"/>
      <c r="U1694" s="379"/>
      <c r="V1694" s="378"/>
      <c r="W1694" s="381"/>
      <c r="X1694" s="379"/>
      <c r="Y1694" s="378"/>
      <c r="Z1694" s="381"/>
      <c r="AA1694" s="379"/>
      <c r="AB1694" s="378"/>
      <c r="AC1694" s="381"/>
      <c r="AD1694" s="379"/>
      <c r="AG1694" s="87">
        <f t="shared" si="225"/>
        <v>15</v>
      </c>
      <c r="AH1694" s="87">
        <f t="shared" si="226"/>
        <v>0</v>
      </c>
      <c r="AI1694" s="110">
        <f t="shared" si="227"/>
        <v>0</v>
      </c>
      <c r="AJ1694" s="87">
        <f t="shared" si="228"/>
        <v>0</v>
      </c>
    </row>
    <row r="1695" spans="1:36">
      <c r="A1695" s="12"/>
      <c r="B1695" s="12"/>
      <c r="C1695" s="128" t="s">
        <v>154</v>
      </c>
      <c r="D1695" s="377" t="str">
        <f t="shared" si="224"/>
        <v/>
      </c>
      <c r="E1695" s="377"/>
      <c r="F1695" s="377"/>
      <c r="G1695" s="377"/>
      <c r="H1695" s="377"/>
      <c r="I1695" s="377"/>
      <c r="J1695" s="377"/>
      <c r="K1695" s="369"/>
      <c r="L1695" s="222"/>
      <c r="M1695" s="222"/>
      <c r="N1695" s="222"/>
      <c r="O1695" s="370"/>
      <c r="P1695" s="378"/>
      <c r="Q1695" s="381"/>
      <c r="R1695" s="379"/>
      <c r="S1695" s="378"/>
      <c r="T1695" s="381"/>
      <c r="U1695" s="379"/>
      <c r="V1695" s="378"/>
      <c r="W1695" s="381"/>
      <c r="X1695" s="379"/>
      <c r="Y1695" s="378"/>
      <c r="Z1695" s="381"/>
      <c r="AA1695" s="379"/>
      <c r="AB1695" s="378"/>
      <c r="AC1695" s="381"/>
      <c r="AD1695" s="379"/>
      <c r="AG1695" s="87">
        <f t="shared" si="225"/>
        <v>15</v>
      </c>
      <c r="AH1695" s="87">
        <f t="shared" si="226"/>
        <v>0</v>
      </c>
      <c r="AI1695" s="110">
        <f t="shared" si="227"/>
        <v>0</v>
      </c>
      <c r="AJ1695" s="87">
        <f t="shared" si="228"/>
        <v>0</v>
      </c>
    </row>
    <row r="1696" spans="1:36">
      <c r="A1696" s="12"/>
      <c r="B1696" s="12"/>
      <c r="C1696" s="128" t="s">
        <v>155</v>
      </c>
      <c r="D1696" s="377" t="str">
        <f t="shared" si="224"/>
        <v/>
      </c>
      <c r="E1696" s="377"/>
      <c r="F1696" s="377"/>
      <c r="G1696" s="377"/>
      <c r="H1696" s="377"/>
      <c r="I1696" s="377"/>
      <c r="J1696" s="377"/>
      <c r="K1696" s="369"/>
      <c r="L1696" s="222"/>
      <c r="M1696" s="222"/>
      <c r="N1696" s="222"/>
      <c r="O1696" s="370"/>
      <c r="P1696" s="378"/>
      <c r="Q1696" s="381"/>
      <c r="R1696" s="379"/>
      <c r="S1696" s="378"/>
      <c r="T1696" s="381"/>
      <c r="U1696" s="379"/>
      <c r="V1696" s="378"/>
      <c r="W1696" s="381"/>
      <c r="X1696" s="379"/>
      <c r="Y1696" s="378"/>
      <c r="Z1696" s="381"/>
      <c r="AA1696" s="379"/>
      <c r="AB1696" s="378"/>
      <c r="AC1696" s="381"/>
      <c r="AD1696" s="379"/>
      <c r="AG1696" s="87">
        <f t="shared" si="225"/>
        <v>15</v>
      </c>
      <c r="AH1696" s="87">
        <f t="shared" si="226"/>
        <v>0</v>
      </c>
      <c r="AI1696" s="110">
        <f t="shared" si="227"/>
        <v>0</v>
      </c>
      <c r="AJ1696" s="87">
        <f t="shared" si="228"/>
        <v>0</v>
      </c>
    </row>
    <row r="1697" spans="1:36">
      <c r="A1697" s="12"/>
      <c r="B1697" s="12"/>
      <c r="C1697" s="128" t="s">
        <v>156</v>
      </c>
      <c r="D1697" s="377" t="str">
        <f t="shared" si="224"/>
        <v/>
      </c>
      <c r="E1697" s="377"/>
      <c r="F1697" s="377"/>
      <c r="G1697" s="377"/>
      <c r="H1697" s="377"/>
      <c r="I1697" s="377"/>
      <c r="J1697" s="377"/>
      <c r="K1697" s="369"/>
      <c r="L1697" s="222"/>
      <c r="M1697" s="222"/>
      <c r="N1697" s="222"/>
      <c r="O1697" s="370"/>
      <c r="P1697" s="378"/>
      <c r="Q1697" s="381"/>
      <c r="R1697" s="379"/>
      <c r="S1697" s="378"/>
      <c r="T1697" s="381"/>
      <c r="U1697" s="379"/>
      <c r="V1697" s="378"/>
      <c r="W1697" s="381"/>
      <c r="X1697" s="379"/>
      <c r="Y1697" s="378"/>
      <c r="Z1697" s="381"/>
      <c r="AA1697" s="379"/>
      <c r="AB1697" s="378"/>
      <c r="AC1697" s="381"/>
      <c r="AD1697" s="379"/>
      <c r="AG1697" s="87">
        <f t="shared" si="225"/>
        <v>15</v>
      </c>
      <c r="AH1697" s="87">
        <f t="shared" si="226"/>
        <v>0</v>
      </c>
      <c r="AI1697" s="110">
        <f t="shared" si="227"/>
        <v>0</v>
      </c>
      <c r="AJ1697" s="87">
        <f t="shared" si="228"/>
        <v>0</v>
      </c>
    </row>
    <row r="1698" spans="1:36">
      <c r="A1698" s="12"/>
      <c r="B1698" s="12"/>
      <c r="C1698" s="128" t="s">
        <v>157</v>
      </c>
      <c r="D1698" s="377" t="str">
        <f t="shared" si="224"/>
        <v/>
      </c>
      <c r="E1698" s="377"/>
      <c r="F1698" s="377"/>
      <c r="G1698" s="377"/>
      <c r="H1698" s="377"/>
      <c r="I1698" s="377"/>
      <c r="J1698" s="377"/>
      <c r="K1698" s="369"/>
      <c r="L1698" s="222"/>
      <c r="M1698" s="222"/>
      <c r="N1698" s="222"/>
      <c r="O1698" s="370"/>
      <c r="P1698" s="378"/>
      <c r="Q1698" s="381"/>
      <c r="R1698" s="379"/>
      <c r="S1698" s="378"/>
      <c r="T1698" s="381"/>
      <c r="U1698" s="379"/>
      <c r="V1698" s="378"/>
      <c r="W1698" s="381"/>
      <c r="X1698" s="379"/>
      <c r="Y1698" s="378"/>
      <c r="Z1698" s="381"/>
      <c r="AA1698" s="379"/>
      <c r="AB1698" s="378"/>
      <c r="AC1698" s="381"/>
      <c r="AD1698" s="379"/>
      <c r="AG1698" s="87">
        <f t="shared" si="225"/>
        <v>15</v>
      </c>
      <c r="AH1698" s="87">
        <f t="shared" si="226"/>
        <v>0</v>
      </c>
      <c r="AI1698" s="110">
        <f t="shared" si="227"/>
        <v>0</v>
      </c>
      <c r="AJ1698" s="87">
        <f t="shared" si="228"/>
        <v>0</v>
      </c>
    </row>
    <row r="1699" spans="1:36">
      <c r="A1699" s="12"/>
      <c r="B1699" s="12"/>
      <c r="C1699" s="128" t="s">
        <v>158</v>
      </c>
      <c r="D1699" s="377" t="str">
        <f t="shared" si="224"/>
        <v/>
      </c>
      <c r="E1699" s="377"/>
      <c r="F1699" s="377"/>
      <c r="G1699" s="377"/>
      <c r="H1699" s="377"/>
      <c r="I1699" s="377"/>
      <c r="J1699" s="377"/>
      <c r="K1699" s="369"/>
      <c r="L1699" s="222"/>
      <c r="M1699" s="222"/>
      <c r="N1699" s="222"/>
      <c r="O1699" s="370"/>
      <c r="P1699" s="378"/>
      <c r="Q1699" s="381"/>
      <c r="R1699" s="379"/>
      <c r="S1699" s="378"/>
      <c r="T1699" s="381"/>
      <c r="U1699" s="379"/>
      <c r="V1699" s="378"/>
      <c r="W1699" s="381"/>
      <c r="X1699" s="379"/>
      <c r="Y1699" s="378"/>
      <c r="Z1699" s="381"/>
      <c r="AA1699" s="379"/>
      <c r="AB1699" s="378"/>
      <c r="AC1699" s="381"/>
      <c r="AD1699" s="379"/>
      <c r="AG1699" s="87">
        <f t="shared" si="225"/>
        <v>15</v>
      </c>
      <c r="AH1699" s="87">
        <f t="shared" si="226"/>
        <v>0</v>
      </c>
      <c r="AI1699" s="110">
        <f t="shared" si="227"/>
        <v>0</v>
      </c>
      <c r="AJ1699" s="87">
        <f t="shared" si="228"/>
        <v>0</v>
      </c>
    </row>
    <row r="1700" spans="1:36">
      <c r="A1700" s="12"/>
      <c r="B1700" s="12"/>
      <c r="C1700" s="121" t="s">
        <v>159</v>
      </c>
      <c r="D1700" s="377" t="str">
        <f t="shared" si="224"/>
        <v/>
      </c>
      <c r="E1700" s="377"/>
      <c r="F1700" s="377"/>
      <c r="G1700" s="377"/>
      <c r="H1700" s="377"/>
      <c r="I1700" s="377"/>
      <c r="J1700" s="377"/>
      <c r="K1700" s="369"/>
      <c r="L1700" s="222"/>
      <c r="M1700" s="222"/>
      <c r="N1700" s="222"/>
      <c r="O1700" s="370"/>
      <c r="P1700" s="378"/>
      <c r="Q1700" s="381"/>
      <c r="R1700" s="379"/>
      <c r="S1700" s="378"/>
      <c r="T1700" s="381"/>
      <c r="U1700" s="379"/>
      <c r="V1700" s="378"/>
      <c r="W1700" s="381"/>
      <c r="X1700" s="379"/>
      <c r="Y1700" s="378"/>
      <c r="Z1700" s="381"/>
      <c r="AA1700" s="379"/>
      <c r="AB1700" s="378"/>
      <c r="AC1700" s="381"/>
      <c r="AD1700" s="379"/>
      <c r="AG1700" s="87">
        <f t="shared" si="225"/>
        <v>15</v>
      </c>
      <c r="AH1700" s="87">
        <f t="shared" si="226"/>
        <v>0</v>
      </c>
      <c r="AI1700" s="110">
        <f t="shared" si="227"/>
        <v>0</v>
      </c>
      <c r="AJ1700" s="87">
        <f t="shared" si="228"/>
        <v>0</v>
      </c>
    </row>
    <row r="1701" spans="1:36">
      <c r="A1701" s="12"/>
      <c r="B1701" s="12"/>
      <c r="C1701" s="121" t="s">
        <v>160</v>
      </c>
      <c r="D1701" s="377" t="str">
        <f t="shared" si="224"/>
        <v/>
      </c>
      <c r="E1701" s="377"/>
      <c r="F1701" s="377"/>
      <c r="G1701" s="377"/>
      <c r="H1701" s="377"/>
      <c r="I1701" s="377"/>
      <c r="J1701" s="377"/>
      <c r="K1701" s="369"/>
      <c r="L1701" s="222"/>
      <c r="M1701" s="222"/>
      <c r="N1701" s="222"/>
      <c r="O1701" s="370"/>
      <c r="P1701" s="378"/>
      <c r="Q1701" s="381"/>
      <c r="R1701" s="379"/>
      <c r="S1701" s="378"/>
      <c r="T1701" s="381"/>
      <c r="U1701" s="379"/>
      <c r="V1701" s="378"/>
      <c r="W1701" s="381"/>
      <c r="X1701" s="379"/>
      <c r="Y1701" s="378"/>
      <c r="Z1701" s="381"/>
      <c r="AA1701" s="379"/>
      <c r="AB1701" s="378"/>
      <c r="AC1701" s="381"/>
      <c r="AD1701" s="379"/>
      <c r="AG1701" s="87">
        <f t="shared" si="225"/>
        <v>15</v>
      </c>
      <c r="AH1701" s="87">
        <f t="shared" si="226"/>
        <v>0</v>
      </c>
      <c r="AI1701" s="110">
        <f t="shared" si="227"/>
        <v>0</v>
      </c>
      <c r="AJ1701" s="87">
        <f t="shared" si="228"/>
        <v>0</v>
      </c>
    </row>
    <row r="1702" spans="1:36">
      <c r="A1702" s="12"/>
      <c r="B1702" s="12"/>
      <c r="C1702" s="121" t="s">
        <v>161</v>
      </c>
      <c r="D1702" s="377" t="str">
        <f t="shared" si="224"/>
        <v/>
      </c>
      <c r="E1702" s="377"/>
      <c r="F1702" s="377"/>
      <c r="G1702" s="377"/>
      <c r="H1702" s="377"/>
      <c r="I1702" s="377"/>
      <c r="J1702" s="377"/>
      <c r="K1702" s="369"/>
      <c r="L1702" s="222"/>
      <c r="M1702" s="222"/>
      <c r="N1702" s="222"/>
      <c r="O1702" s="370"/>
      <c r="P1702" s="378"/>
      <c r="Q1702" s="381"/>
      <c r="R1702" s="379"/>
      <c r="S1702" s="378"/>
      <c r="T1702" s="381"/>
      <c r="U1702" s="379"/>
      <c r="V1702" s="378"/>
      <c r="W1702" s="381"/>
      <c r="X1702" s="379"/>
      <c r="Y1702" s="378"/>
      <c r="Z1702" s="381"/>
      <c r="AA1702" s="379"/>
      <c r="AB1702" s="378"/>
      <c r="AC1702" s="381"/>
      <c r="AD1702" s="379"/>
      <c r="AG1702" s="87">
        <f t="shared" si="225"/>
        <v>15</v>
      </c>
      <c r="AH1702" s="87">
        <f t="shared" si="226"/>
        <v>0</v>
      </c>
      <c r="AI1702" s="110">
        <f t="shared" si="227"/>
        <v>0</v>
      </c>
      <c r="AJ1702" s="87">
        <f t="shared" si="228"/>
        <v>0</v>
      </c>
    </row>
    <row r="1703" spans="1:36">
      <c r="A1703" s="12"/>
      <c r="B1703" s="12"/>
      <c r="C1703" s="121" t="s">
        <v>162</v>
      </c>
      <c r="D1703" s="377" t="str">
        <f t="shared" si="224"/>
        <v/>
      </c>
      <c r="E1703" s="377"/>
      <c r="F1703" s="377"/>
      <c r="G1703" s="377"/>
      <c r="H1703" s="377"/>
      <c r="I1703" s="377"/>
      <c r="J1703" s="377"/>
      <c r="K1703" s="369"/>
      <c r="L1703" s="222"/>
      <c r="M1703" s="222"/>
      <c r="N1703" s="222"/>
      <c r="O1703" s="370"/>
      <c r="P1703" s="378"/>
      <c r="Q1703" s="381"/>
      <c r="R1703" s="379"/>
      <c r="S1703" s="378"/>
      <c r="T1703" s="381"/>
      <c r="U1703" s="379"/>
      <c r="V1703" s="378"/>
      <c r="W1703" s="381"/>
      <c r="X1703" s="379"/>
      <c r="Y1703" s="378"/>
      <c r="Z1703" s="381"/>
      <c r="AA1703" s="379"/>
      <c r="AB1703" s="378"/>
      <c r="AC1703" s="381"/>
      <c r="AD1703" s="379"/>
      <c r="AG1703" s="87">
        <f t="shared" si="225"/>
        <v>15</v>
      </c>
      <c r="AH1703" s="87">
        <f t="shared" si="226"/>
        <v>0</v>
      </c>
      <c r="AI1703" s="110">
        <f t="shared" si="227"/>
        <v>0</v>
      </c>
      <c r="AJ1703" s="87">
        <f t="shared" si="228"/>
        <v>0</v>
      </c>
    </row>
    <row r="1704" spans="1:36">
      <c r="A1704" s="12"/>
      <c r="B1704" s="12"/>
      <c r="C1704" s="121" t="s">
        <v>163</v>
      </c>
      <c r="D1704" s="377" t="str">
        <f t="shared" si="224"/>
        <v/>
      </c>
      <c r="E1704" s="377"/>
      <c r="F1704" s="377"/>
      <c r="G1704" s="377"/>
      <c r="H1704" s="377"/>
      <c r="I1704" s="377"/>
      <c r="J1704" s="377"/>
      <c r="K1704" s="369"/>
      <c r="L1704" s="222"/>
      <c r="M1704" s="222"/>
      <c r="N1704" s="222"/>
      <c r="O1704" s="370"/>
      <c r="P1704" s="378"/>
      <c r="Q1704" s="381"/>
      <c r="R1704" s="379"/>
      <c r="S1704" s="378"/>
      <c r="T1704" s="381"/>
      <c r="U1704" s="379"/>
      <c r="V1704" s="378"/>
      <c r="W1704" s="381"/>
      <c r="X1704" s="379"/>
      <c r="Y1704" s="378"/>
      <c r="Z1704" s="381"/>
      <c r="AA1704" s="379"/>
      <c r="AB1704" s="378"/>
      <c r="AC1704" s="381"/>
      <c r="AD1704" s="379"/>
      <c r="AG1704" s="87">
        <f t="shared" si="225"/>
        <v>15</v>
      </c>
      <c r="AH1704" s="87">
        <f t="shared" si="226"/>
        <v>0</v>
      </c>
      <c r="AI1704" s="110">
        <f t="shared" si="227"/>
        <v>0</v>
      </c>
      <c r="AJ1704" s="87">
        <f t="shared" si="228"/>
        <v>0</v>
      </c>
    </row>
    <row r="1705" spans="1:36">
      <c r="A1705" s="12"/>
      <c r="B1705" s="12"/>
      <c r="C1705" s="121" t="s">
        <v>164</v>
      </c>
      <c r="D1705" s="377" t="str">
        <f t="shared" si="224"/>
        <v/>
      </c>
      <c r="E1705" s="377"/>
      <c r="F1705" s="377"/>
      <c r="G1705" s="377"/>
      <c r="H1705" s="377"/>
      <c r="I1705" s="377"/>
      <c r="J1705" s="377"/>
      <c r="K1705" s="369"/>
      <c r="L1705" s="222"/>
      <c r="M1705" s="222"/>
      <c r="N1705" s="222"/>
      <c r="O1705" s="370"/>
      <c r="P1705" s="378"/>
      <c r="Q1705" s="381"/>
      <c r="R1705" s="379"/>
      <c r="S1705" s="378"/>
      <c r="T1705" s="381"/>
      <c r="U1705" s="379"/>
      <c r="V1705" s="378"/>
      <c r="W1705" s="381"/>
      <c r="X1705" s="379"/>
      <c r="Y1705" s="378"/>
      <c r="Z1705" s="381"/>
      <c r="AA1705" s="379"/>
      <c r="AB1705" s="378"/>
      <c r="AC1705" s="381"/>
      <c r="AD1705" s="379"/>
      <c r="AG1705" s="87">
        <f t="shared" si="225"/>
        <v>15</v>
      </c>
      <c r="AH1705" s="87">
        <f t="shared" si="226"/>
        <v>0</v>
      </c>
      <c r="AI1705" s="110">
        <f t="shared" si="227"/>
        <v>0</v>
      </c>
      <c r="AJ1705" s="87">
        <f t="shared" si="228"/>
        <v>0</v>
      </c>
    </row>
    <row r="1706" spans="1:36">
      <c r="A1706" s="12"/>
      <c r="B1706" s="12"/>
      <c r="C1706" s="121" t="s">
        <v>165</v>
      </c>
      <c r="D1706" s="377" t="str">
        <f t="shared" si="224"/>
        <v/>
      </c>
      <c r="E1706" s="377"/>
      <c r="F1706" s="377"/>
      <c r="G1706" s="377"/>
      <c r="H1706" s="377"/>
      <c r="I1706" s="377"/>
      <c r="J1706" s="377"/>
      <c r="K1706" s="369"/>
      <c r="L1706" s="222"/>
      <c r="M1706" s="222"/>
      <c r="N1706" s="222"/>
      <c r="O1706" s="370"/>
      <c r="P1706" s="378"/>
      <c r="Q1706" s="381"/>
      <c r="R1706" s="379"/>
      <c r="S1706" s="378"/>
      <c r="T1706" s="381"/>
      <c r="U1706" s="379"/>
      <c r="V1706" s="378"/>
      <c r="W1706" s="381"/>
      <c r="X1706" s="379"/>
      <c r="Y1706" s="378"/>
      <c r="Z1706" s="381"/>
      <c r="AA1706" s="379"/>
      <c r="AB1706" s="378"/>
      <c r="AC1706" s="381"/>
      <c r="AD1706" s="379"/>
      <c r="AG1706" s="87">
        <f t="shared" si="225"/>
        <v>15</v>
      </c>
      <c r="AH1706" s="87">
        <f t="shared" si="226"/>
        <v>0</v>
      </c>
      <c r="AI1706" s="110">
        <f t="shared" si="227"/>
        <v>0</v>
      </c>
      <c r="AJ1706" s="87">
        <f t="shared" si="228"/>
        <v>0</v>
      </c>
    </row>
    <row r="1707" spans="1:36">
      <c r="A1707" s="12"/>
      <c r="B1707" s="12"/>
      <c r="C1707" s="121" t="s">
        <v>166</v>
      </c>
      <c r="D1707" s="377" t="str">
        <f t="shared" si="224"/>
        <v/>
      </c>
      <c r="E1707" s="377"/>
      <c r="F1707" s="377"/>
      <c r="G1707" s="377"/>
      <c r="H1707" s="377"/>
      <c r="I1707" s="377"/>
      <c r="J1707" s="377"/>
      <c r="K1707" s="369"/>
      <c r="L1707" s="222"/>
      <c r="M1707" s="222"/>
      <c r="N1707" s="222"/>
      <c r="O1707" s="370"/>
      <c r="P1707" s="378"/>
      <c r="Q1707" s="381"/>
      <c r="R1707" s="379"/>
      <c r="S1707" s="378"/>
      <c r="T1707" s="381"/>
      <c r="U1707" s="379"/>
      <c r="V1707" s="378"/>
      <c r="W1707" s="381"/>
      <c r="X1707" s="379"/>
      <c r="Y1707" s="378"/>
      <c r="Z1707" s="381"/>
      <c r="AA1707" s="379"/>
      <c r="AB1707" s="378"/>
      <c r="AC1707" s="381"/>
      <c r="AD1707" s="379"/>
      <c r="AG1707" s="87">
        <f t="shared" si="225"/>
        <v>15</v>
      </c>
      <c r="AH1707" s="87">
        <f t="shared" si="226"/>
        <v>0</v>
      </c>
      <c r="AI1707" s="110">
        <f t="shared" si="227"/>
        <v>0</v>
      </c>
      <c r="AJ1707" s="87">
        <f t="shared" si="228"/>
        <v>0</v>
      </c>
    </row>
    <row r="1708" spans="1:36">
      <c r="A1708" s="12"/>
      <c r="B1708" s="12"/>
      <c r="C1708" s="121" t="s">
        <v>167</v>
      </c>
      <c r="D1708" s="377" t="str">
        <f t="shared" si="224"/>
        <v/>
      </c>
      <c r="E1708" s="377"/>
      <c r="F1708" s="377"/>
      <c r="G1708" s="377"/>
      <c r="H1708" s="377"/>
      <c r="I1708" s="377"/>
      <c r="J1708" s="377"/>
      <c r="K1708" s="369"/>
      <c r="L1708" s="222"/>
      <c r="M1708" s="222"/>
      <c r="N1708" s="222"/>
      <c r="O1708" s="370"/>
      <c r="P1708" s="378"/>
      <c r="Q1708" s="381"/>
      <c r="R1708" s="379"/>
      <c r="S1708" s="378"/>
      <c r="T1708" s="381"/>
      <c r="U1708" s="379"/>
      <c r="V1708" s="378"/>
      <c r="W1708" s="381"/>
      <c r="X1708" s="379"/>
      <c r="Y1708" s="378"/>
      <c r="Z1708" s="381"/>
      <c r="AA1708" s="379"/>
      <c r="AB1708" s="378"/>
      <c r="AC1708" s="381"/>
      <c r="AD1708" s="379"/>
      <c r="AG1708" s="87">
        <f t="shared" si="225"/>
        <v>15</v>
      </c>
      <c r="AH1708" s="87">
        <f t="shared" si="226"/>
        <v>0</v>
      </c>
      <c r="AI1708" s="110">
        <f t="shared" si="227"/>
        <v>0</v>
      </c>
      <c r="AJ1708" s="87">
        <f t="shared" si="228"/>
        <v>0</v>
      </c>
    </row>
    <row r="1709" spans="1:36">
      <c r="A1709" s="12"/>
      <c r="B1709" s="12"/>
      <c r="C1709" s="121" t="s">
        <v>168</v>
      </c>
      <c r="D1709" s="377" t="str">
        <f t="shared" si="224"/>
        <v/>
      </c>
      <c r="E1709" s="377"/>
      <c r="F1709" s="377"/>
      <c r="G1709" s="377"/>
      <c r="H1709" s="377"/>
      <c r="I1709" s="377"/>
      <c r="J1709" s="377"/>
      <c r="K1709" s="369"/>
      <c r="L1709" s="222"/>
      <c r="M1709" s="222"/>
      <c r="N1709" s="222"/>
      <c r="O1709" s="370"/>
      <c r="P1709" s="378"/>
      <c r="Q1709" s="381"/>
      <c r="R1709" s="379"/>
      <c r="S1709" s="378"/>
      <c r="T1709" s="381"/>
      <c r="U1709" s="379"/>
      <c r="V1709" s="378"/>
      <c r="W1709" s="381"/>
      <c r="X1709" s="379"/>
      <c r="Y1709" s="378"/>
      <c r="Z1709" s="381"/>
      <c r="AA1709" s="379"/>
      <c r="AB1709" s="378"/>
      <c r="AC1709" s="381"/>
      <c r="AD1709" s="379"/>
      <c r="AG1709" s="87">
        <f t="shared" si="225"/>
        <v>15</v>
      </c>
      <c r="AH1709" s="87">
        <f t="shared" si="226"/>
        <v>0</v>
      </c>
      <c r="AI1709" s="110">
        <f t="shared" si="227"/>
        <v>0</v>
      </c>
      <c r="AJ1709" s="87">
        <f t="shared" si="228"/>
        <v>0</v>
      </c>
    </row>
    <row r="1710" spans="1:36">
      <c r="A1710" s="12"/>
      <c r="B1710" s="12"/>
      <c r="C1710" s="121" t="s">
        <v>169</v>
      </c>
      <c r="D1710" s="377" t="str">
        <f t="shared" si="224"/>
        <v/>
      </c>
      <c r="E1710" s="377"/>
      <c r="F1710" s="377"/>
      <c r="G1710" s="377"/>
      <c r="H1710" s="377"/>
      <c r="I1710" s="377"/>
      <c r="J1710" s="377"/>
      <c r="K1710" s="369"/>
      <c r="L1710" s="222"/>
      <c r="M1710" s="222"/>
      <c r="N1710" s="222"/>
      <c r="O1710" s="370"/>
      <c r="P1710" s="378"/>
      <c r="Q1710" s="381"/>
      <c r="R1710" s="379"/>
      <c r="S1710" s="378"/>
      <c r="T1710" s="381"/>
      <c r="U1710" s="379"/>
      <c r="V1710" s="378"/>
      <c r="W1710" s="381"/>
      <c r="X1710" s="379"/>
      <c r="Y1710" s="378"/>
      <c r="Z1710" s="381"/>
      <c r="AA1710" s="379"/>
      <c r="AB1710" s="378"/>
      <c r="AC1710" s="381"/>
      <c r="AD1710" s="379"/>
      <c r="AG1710" s="87">
        <f t="shared" si="225"/>
        <v>15</v>
      </c>
      <c r="AH1710" s="87">
        <f t="shared" si="226"/>
        <v>0</v>
      </c>
      <c r="AI1710" s="110">
        <f t="shared" si="227"/>
        <v>0</v>
      </c>
      <c r="AJ1710" s="87">
        <f t="shared" si="228"/>
        <v>0</v>
      </c>
    </row>
    <row r="1711" spans="1:36">
      <c r="A1711" s="12"/>
      <c r="B1711" s="12"/>
      <c r="C1711" s="121" t="s">
        <v>170</v>
      </c>
      <c r="D1711" s="377" t="str">
        <f t="shared" si="224"/>
        <v/>
      </c>
      <c r="E1711" s="377"/>
      <c r="F1711" s="377"/>
      <c r="G1711" s="377"/>
      <c r="H1711" s="377"/>
      <c r="I1711" s="377"/>
      <c r="J1711" s="377"/>
      <c r="K1711" s="369"/>
      <c r="L1711" s="222"/>
      <c r="M1711" s="222"/>
      <c r="N1711" s="222"/>
      <c r="O1711" s="370"/>
      <c r="P1711" s="378"/>
      <c r="Q1711" s="381"/>
      <c r="R1711" s="379"/>
      <c r="S1711" s="378"/>
      <c r="T1711" s="381"/>
      <c r="U1711" s="379"/>
      <c r="V1711" s="378"/>
      <c r="W1711" s="381"/>
      <c r="X1711" s="379"/>
      <c r="Y1711" s="378"/>
      <c r="Z1711" s="381"/>
      <c r="AA1711" s="379"/>
      <c r="AB1711" s="378"/>
      <c r="AC1711" s="381"/>
      <c r="AD1711" s="379"/>
      <c r="AG1711" s="87">
        <f t="shared" si="225"/>
        <v>15</v>
      </c>
      <c r="AH1711" s="87">
        <f t="shared" si="226"/>
        <v>0</v>
      </c>
      <c r="AI1711" s="110">
        <f t="shared" si="227"/>
        <v>0</v>
      </c>
      <c r="AJ1711" s="87">
        <f t="shared" si="228"/>
        <v>0</v>
      </c>
    </row>
    <row r="1712" spans="1:36">
      <c r="A1712" s="12"/>
      <c r="B1712" s="12"/>
      <c r="C1712" s="121" t="s">
        <v>171</v>
      </c>
      <c r="D1712" s="377" t="str">
        <f t="shared" si="224"/>
        <v/>
      </c>
      <c r="E1712" s="377"/>
      <c r="F1712" s="377"/>
      <c r="G1712" s="377"/>
      <c r="H1712" s="377"/>
      <c r="I1712" s="377"/>
      <c r="J1712" s="377"/>
      <c r="K1712" s="369"/>
      <c r="L1712" s="222"/>
      <c r="M1712" s="222"/>
      <c r="N1712" s="222"/>
      <c r="O1712" s="370"/>
      <c r="P1712" s="378"/>
      <c r="Q1712" s="381"/>
      <c r="R1712" s="379"/>
      <c r="S1712" s="378"/>
      <c r="T1712" s="381"/>
      <c r="U1712" s="379"/>
      <c r="V1712" s="378"/>
      <c r="W1712" s="381"/>
      <c r="X1712" s="379"/>
      <c r="Y1712" s="378"/>
      <c r="Z1712" s="381"/>
      <c r="AA1712" s="379"/>
      <c r="AB1712" s="378"/>
      <c r="AC1712" s="381"/>
      <c r="AD1712" s="379"/>
      <c r="AG1712" s="87">
        <f t="shared" si="225"/>
        <v>15</v>
      </c>
      <c r="AH1712" s="87">
        <f t="shared" si="226"/>
        <v>0</v>
      </c>
      <c r="AI1712" s="110">
        <f t="shared" si="227"/>
        <v>0</v>
      </c>
      <c r="AJ1712" s="87">
        <f t="shared" si="228"/>
        <v>0</v>
      </c>
    </row>
    <row r="1713" spans="1:36">
      <c r="A1713" s="12"/>
      <c r="B1713" s="12"/>
      <c r="C1713" s="121" t="s">
        <v>172</v>
      </c>
      <c r="D1713" s="377" t="str">
        <f t="shared" si="224"/>
        <v/>
      </c>
      <c r="E1713" s="377"/>
      <c r="F1713" s="377"/>
      <c r="G1713" s="377"/>
      <c r="H1713" s="377"/>
      <c r="I1713" s="377"/>
      <c r="J1713" s="377"/>
      <c r="K1713" s="369"/>
      <c r="L1713" s="222"/>
      <c r="M1713" s="222"/>
      <c r="N1713" s="222"/>
      <c r="O1713" s="370"/>
      <c r="P1713" s="378"/>
      <c r="Q1713" s="381"/>
      <c r="R1713" s="379"/>
      <c r="S1713" s="378"/>
      <c r="T1713" s="381"/>
      <c r="U1713" s="379"/>
      <c r="V1713" s="378"/>
      <c r="W1713" s="381"/>
      <c r="X1713" s="379"/>
      <c r="Y1713" s="378"/>
      <c r="Z1713" s="381"/>
      <c r="AA1713" s="379"/>
      <c r="AB1713" s="378"/>
      <c r="AC1713" s="381"/>
      <c r="AD1713" s="379"/>
      <c r="AG1713" s="87">
        <f t="shared" si="225"/>
        <v>15</v>
      </c>
      <c r="AH1713" s="87">
        <f t="shared" si="226"/>
        <v>0</v>
      </c>
      <c r="AI1713" s="110">
        <f t="shared" si="227"/>
        <v>0</v>
      </c>
      <c r="AJ1713" s="87">
        <f t="shared" si="228"/>
        <v>0</v>
      </c>
    </row>
    <row r="1714" spans="1:36">
      <c r="A1714" s="12"/>
      <c r="B1714" s="12"/>
      <c r="C1714" s="121" t="s">
        <v>173</v>
      </c>
      <c r="D1714" s="377" t="str">
        <f t="shared" si="224"/>
        <v/>
      </c>
      <c r="E1714" s="377"/>
      <c r="F1714" s="377"/>
      <c r="G1714" s="377"/>
      <c r="H1714" s="377"/>
      <c r="I1714" s="377"/>
      <c r="J1714" s="377"/>
      <c r="K1714" s="369"/>
      <c r="L1714" s="222"/>
      <c r="M1714" s="222"/>
      <c r="N1714" s="222"/>
      <c r="O1714" s="370"/>
      <c r="P1714" s="378"/>
      <c r="Q1714" s="381"/>
      <c r="R1714" s="379"/>
      <c r="S1714" s="378"/>
      <c r="T1714" s="381"/>
      <c r="U1714" s="379"/>
      <c r="V1714" s="378"/>
      <c r="W1714" s="381"/>
      <c r="X1714" s="379"/>
      <c r="Y1714" s="378"/>
      <c r="Z1714" s="381"/>
      <c r="AA1714" s="379"/>
      <c r="AB1714" s="378"/>
      <c r="AC1714" s="381"/>
      <c r="AD1714" s="379"/>
      <c r="AG1714" s="87">
        <f t="shared" si="225"/>
        <v>15</v>
      </c>
      <c r="AH1714" s="87">
        <f t="shared" si="226"/>
        <v>0</v>
      </c>
      <c r="AI1714" s="110">
        <f t="shared" si="227"/>
        <v>0</v>
      </c>
      <c r="AJ1714" s="87">
        <f t="shared" si="228"/>
        <v>0</v>
      </c>
    </row>
    <row r="1715" spans="1:36">
      <c r="A1715" s="12"/>
      <c r="B1715" s="12"/>
      <c r="C1715" s="121" t="s">
        <v>174</v>
      </c>
      <c r="D1715" s="377" t="str">
        <f t="shared" si="224"/>
        <v/>
      </c>
      <c r="E1715" s="377"/>
      <c r="F1715" s="377"/>
      <c r="G1715" s="377"/>
      <c r="H1715" s="377"/>
      <c r="I1715" s="377"/>
      <c r="J1715" s="377"/>
      <c r="K1715" s="369"/>
      <c r="L1715" s="222"/>
      <c r="M1715" s="222"/>
      <c r="N1715" s="222"/>
      <c r="O1715" s="370"/>
      <c r="P1715" s="378"/>
      <c r="Q1715" s="381"/>
      <c r="R1715" s="379"/>
      <c r="S1715" s="378"/>
      <c r="T1715" s="381"/>
      <c r="U1715" s="379"/>
      <c r="V1715" s="378"/>
      <c r="W1715" s="381"/>
      <c r="X1715" s="379"/>
      <c r="Y1715" s="378"/>
      <c r="Z1715" s="381"/>
      <c r="AA1715" s="379"/>
      <c r="AB1715" s="378"/>
      <c r="AC1715" s="381"/>
      <c r="AD1715" s="379"/>
      <c r="AG1715" s="87">
        <f t="shared" si="225"/>
        <v>15</v>
      </c>
      <c r="AH1715" s="87">
        <f t="shared" si="226"/>
        <v>0</v>
      </c>
      <c r="AI1715" s="110">
        <f t="shared" si="227"/>
        <v>0</v>
      </c>
      <c r="AJ1715" s="87">
        <f t="shared" si="228"/>
        <v>0</v>
      </c>
    </row>
    <row r="1716" spans="1:36">
      <c r="A1716" s="12"/>
      <c r="B1716" s="12"/>
      <c r="C1716" s="121" t="s">
        <v>175</v>
      </c>
      <c r="D1716" s="377" t="str">
        <f t="shared" si="224"/>
        <v/>
      </c>
      <c r="E1716" s="377"/>
      <c r="F1716" s="377"/>
      <c r="G1716" s="377"/>
      <c r="H1716" s="377"/>
      <c r="I1716" s="377"/>
      <c r="J1716" s="377"/>
      <c r="K1716" s="369"/>
      <c r="L1716" s="222"/>
      <c r="M1716" s="222"/>
      <c r="N1716" s="222"/>
      <c r="O1716" s="370"/>
      <c r="P1716" s="378"/>
      <c r="Q1716" s="381"/>
      <c r="R1716" s="379"/>
      <c r="S1716" s="378"/>
      <c r="T1716" s="381"/>
      <c r="U1716" s="379"/>
      <c r="V1716" s="378"/>
      <c r="W1716" s="381"/>
      <c r="X1716" s="379"/>
      <c r="Y1716" s="378"/>
      <c r="Z1716" s="381"/>
      <c r="AA1716" s="379"/>
      <c r="AB1716" s="378"/>
      <c r="AC1716" s="381"/>
      <c r="AD1716" s="379"/>
      <c r="AG1716" s="87">
        <f t="shared" si="225"/>
        <v>15</v>
      </c>
      <c r="AH1716" s="87">
        <f t="shared" si="226"/>
        <v>0</v>
      </c>
      <c r="AI1716" s="110">
        <f t="shared" si="227"/>
        <v>0</v>
      </c>
      <c r="AJ1716" s="87">
        <f t="shared" si="228"/>
        <v>0</v>
      </c>
    </row>
    <row r="1717" spans="1:36">
      <c r="A1717" s="12"/>
      <c r="B1717" s="12"/>
      <c r="C1717" s="121" t="s">
        <v>176</v>
      </c>
      <c r="D1717" s="377" t="str">
        <f t="shared" si="224"/>
        <v/>
      </c>
      <c r="E1717" s="377"/>
      <c r="F1717" s="377"/>
      <c r="G1717" s="377"/>
      <c r="H1717" s="377"/>
      <c r="I1717" s="377"/>
      <c r="J1717" s="377"/>
      <c r="K1717" s="369"/>
      <c r="L1717" s="222"/>
      <c r="M1717" s="222"/>
      <c r="N1717" s="222"/>
      <c r="O1717" s="370"/>
      <c r="P1717" s="378"/>
      <c r="Q1717" s="381"/>
      <c r="R1717" s="379"/>
      <c r="S1717" s="378"/>
      <c r="T1717" s="381"/>
      <c r="U1717" s="379"/>
      <c r="V1717" s="378"/>
      <c r="W1717" s="381"/>
      <c r="X1717" s="379"/>
      <c r="Y1717" s="378"/>
      <c r="Z1717" s="381"/>
      <c r="AA1717" s="379"/>
      <c r="AB1717" s="378"/>
      <c r="AC1717" s="381"/>
      <c r="AD1717" s="379"/>
      <c r="AG1717" s="87">
        <f t="shared" si="225"/>
        <v>15</v>
      </c>
      <c r="AH1717" s="87">
        <f t="shared" si="226"/>
        <v>0</v>
      </c>
      <c r="AI1717" s="110">
        <f t="shared" si="227"/>
        <v>0</v>
      </c>
      <c r="AJ1717" s="87">
        <f t="shared" si="228"/>
        <v>0</v>
      </c>
    </row>
    <row r="1718" spans="1:36">
      <c r="A1718" s="12"/>
      <c r="B1718" s="12"/>
      <c r="C1718" s="121" t="s">
        <v>177</v>
      </c>
      <c r="D1718" s="377" t="str">
        <f t="shared" si="224"/>
        <v/>
      </c>
      <c r="E1718" s="377"/>
      <c r="F1718" s="377"/>
      <c r="G1718" s="377"/>
      <c r="H1718" s="377"/>
      <c r="I1718" s="377"/>
      <c r="J1718" s="377"/>
      <c r="K1718" s="369"/>
      <c r="L1718" s="222"/>
      <c r="M1718" s="222"/>
      <c r="N1718" s="222"/>
      <c r="O1718" s="370"/>
      <c r="P1718" s="378"/>
      <c r="Q1718" s="381"/>
      <c r="R1718" s="379"/>
      <c r="S1718" s="378"/>
      <c r="T1718" s="381"/>
      <c r="U1718" s="379"/>
      <c r="V1718" s="378"/>
      <c r="W1718" s="381"/>
      <c r="X1718" s="379"/>
      <c r="Y1718" s="378"/>
      <c r="Z1718" s="381"/>
      <c r="AA1718" s="379"/>
      <c r="AB1718" s="378"/>
      <c r="AC1718" s="381"/>
      <c r="AD1718" s="379"/>
      <c r="AG1718" s="87">
        <f t="shared" si="225"/>
        <v>15</v>
      </c>
      <c r="AH1718" s="87">
        <f t="shared" si="226"/>
        <v>0</v>
      </c>
      <c r="AI1718" s="110">
        <f t="shared" si="227"/>
        <v>0</v>
      </c>
      <c r="AJ1718" s="87">
        <f t="shared" si="228"/>
        <v>0</v>
      </c>
    </row>
    <row r="1719" spans="1:36">
      <c r="A1719" s="12"/>
      <c r="B1719" s="12"/>
      <c r="C1719" s="121" t="s">
        <v>178</v>
      </c>
      <c r="D1719" s="377" t="str">
        <f t="shared" si="224"/>
        <v/>
      </c>
      <c r="E1719" s="377"/>
      <c r="F1719" s="377"/>
      <c r="G1719" s="377"/>
      <c r="H1719" s="377"/>
      <c r="I1719" s="377"/>
      <c r="J1719" s="377"/>
      <c r="K1719" s="369"/>
      <c r="L1719" s="222"/>
      <c r="M1719" s="222"/>
      <c r="N1719" s="222"/>
      <c r="O1719" s="370"/>
      <c r="P1719" s="378"/>
      <c r="Q1719" s="381"/>
      <c r="R1719" s="379"/>
      <c r="S1719" s="378"/>
      <c r="T1719" s="381"/>
      <c r="U1719" s="379"/>
      <c r="V1719" s="378"/>
      <c r="W1719" s="381"/>
      <c r="X1719" s="379"/>
      <c r="Y1719" s="378"/>
      <c r="Z1719" s="381"/>
      <c r="AA1719" s="379"/>
      <c r="AB1719" s="378"/>
      <c r="AC1719" s="381"/>
      <c r="AD1719" s="379"/>
      <c r="AG1719" s="87">
        <f t="shared" si="225"/>
        <v>15</v>
      </c>
      <c r="AH1719" s="87">
        <f t="shared" si="226"/>
        <v>0</v>
      </c>
      <c r="AI1719" s="110">
        <f t="shared" si="227"/>
        <v>0</v>
      </c>
      <c r="AJ1719" s="87">
        <f t="shared" si="228"/>
        <v>0</v>
      </c>
    </row>
    <row r="1720" spans="1:36">
      <c r="A1720" s="12"/>
      <c r="B1720" s="12"/>
      <c r="C1720" s="121" t="s">
        <v>179</v>
      </c>
      <c r="D1720" s="377" t="str">
        <f t="shared" si="224"/>
        <v/>
      </c>
      <c r="E1720" s="377"/>
      <c r="F1720" s="377"/>
      <c r="G1720" s="377"/>
      <c r="H1720" s="377"/>
      <c r="I1720" s="377"/>
      <c r="J1720" s="377"/>
      <c r="K1720" s="369"/>
      <c r="L1720" s="222"/>
      <c r="M1720" s="222"/>
      <c r="N1720" s="222"/>
      <c r="O1720" s="370"/>
      <c r="P1720" s="378"/>
      <c r="Q1720" s="381"/>
      <c r="R1720" s="379"/>
      <c r="S1720" s="378"/>
      <c r="T1720" s="381"/>
      <c r="U1720" s="379"/>
      <c r="V1720" s="378"/>
      <c r="W1720" s="381"/>
      <c r="X1720" s="379"/>
      <c r="Y1720" s="378"/>
      <c r="Z1720" s="381"/>
      <c r="AA1720" s="379"/>
      <c r="AB1720" s="378"/>
      <c r="AC1720" s="381"/>
      <c r="AD1720" s="379"/>
      <c r="AG1720" s="87">
        <f>COUNTBLANK(P1720:AD1720)</f>
        <v>15</v>
      </c>
      <c r="AH1720" s="87">
        <f>IF(
OR(
AND(OR(K1720=2, K1720=9), AG1720&lt;$AG$1599)
), 1, 0
)</f>
        <v>0</v>
      </c>
      <c r="AI1720" s="110">
        <f>IF(AND(AB1720="X", AG1720&lt;14), 1, 0)</f>
        <v>0</v>
      </c>
      <c r="AJ1720" s="87">
        <f>IF(
OR(
AND(D1720="", OR(K1720&lt;&gt;"", AG1720&lt;$AG$1599)),
AND(D1720&lt;&gt;"", OR(K1720="", AND(K1720=1, AG1720=$AG$1599))),
), 1, 0
)</f>
        <v>0</v>
      </c>
    </row>
    <row r="1721" spans="1:36" ht="15.05" customHeight="1">
      <c r="AH1721" s="87">
        <f>SUM(AH1601:AH1720)</f>
        <v>0</v>
      </c>
      <c r="AI1721" s="87">
        <f>SUM(AI1601:AI1720)</f>
        <v>0</v>
      </c>
      <c r="AJ1721" s="87">
        <f>SUM(AJ1601:AJ1720)</f>
        <v>0</v>
      </c>
    </row>
    <row r="1722" spans="1:36" ht="24.05" customHeight="1">
      <c r="A1722" s="123"/>
      <c r="B1722" s="124"/>
      <c r="C1722" s="348" t="s">
        <v>284</v>
      </c>
      <c r="D1722" s="348"/>
      <c r="E1722" s="348"/>
      <c r="F1722" s="348"/>
      <c r="G1722" s="348"/>
      <c r="H1722" s="348"/>
      <c r="I1722" s="348"/>
      <c r="J1722" s="348"/>
      <c r="K1722" s="348"/>
      <c r="L1722" s="348"/>
      <c r="M1722" s="348"/>
      <c r="N1722" s="348"/>
      <c r="O1722" s="348"/>
      <c r="P1722" s="348"/>
      <c r="Q1722" s="348"/>
      <c r="R1722" s="348"/>
      <c r="S1722" s="348"/>
      <c r="T1722" s="348"/>
      <c r="U1722" s="348"/>
      <c r="V1722" s="348"/>
      <c r="W1722" s="348"/>
      <c r="X1722" s="348"/>
      <c r="Y1722" s="348"/>
      <c r="Z1722" s="348"/>
      <c r="AA1722" s="348"/>
      <c r="AB1722" s="348"/>
      <c r="AC1722" s="348"/>
      <c r="AD1722" s="348"/>
      <c r="AE1722" s="124"/>
      <c r="AF1722" s="125"/>
    </row>
    <row r="1723" spans="1:36" ht="60.05" customHeight="1">
      <c r="A1723" s="123"/>
      <c r="B1723" s="124"/>
      <c r="C1723" s="357"/>
      <c r="D1723" s="358"/>
      <c r="E1723" s="358"/>
      <c r="F1723" s="358"/>
      <c r="G1723" s="358"/>
      <c r="H1723" s="358"/>
      <c r="I1723" s="358"/>
      <c r="J1723" s="358"/>
      <c r="K1723" s="358"/>
      <c r="L1723" s="358"/>
      <c r="M1723" s="358"/>
      <c r="N1723" s="358"/>
      <c r="O1723" s="358"/>
      <c r="P1723" s="358"/>
      <c r="Q1723" s="358"/>
      <c r="R1723" s="358"/>
      <c r="S1723" s="358"/>
      <c r="T1723" s="358"/>
      <c r="U1723" s="358"/>
      <c r="V1723" s="358"/>
      <c r="W1723" s="358"/>
      <c r="X1723" s="358"/>
      <c r="Y1723" s="358"/>
      <c r="Z1723" s="358"/>
      <c r="AA1723" s="358"/>
      <c r="AB1723" s="358"/>
      <c r="AC1723" s="358"/>
      <c r="AD1723" s="359"/>
      <c r="AE1723" s="124"/>
      <c r="AF1723" s="125"/>
    </row>
    <row r="1724" spans="1:36">
      <c r="A1724" s="123"/>
      <c r="B1724" s="424" t="str">
        <f>IF(AH1721=0, "", "Error: debe verificar la consistencia de las respuestas con código 2 o 9.")</f>
        <v/>
      </c>
      <c r="C1724" s="424"/>
      <c r="D1724" s="424"/>
      <c r="E1724" s="424"/>
      <c r="F1724" s="424"/>
      <c r="G1724" s="424"/>
      <c r="H1724" s="424"/>
      <c r="I1724" s="424"/>
      <c r="J1724" s="424"/>
      <c r="K1724" s="424"/>
      <c r="L1724" s="424"/>
      <c r="M1724" s="424"/>
      <c r="N1724" s="424"/>
      <c r="O1724" s="424"/>
      <c r="P1724" s="424"/>
      <c r="Q1724" s="424"/>
      <c r="R1724" s="424"/>
      <c r="S1724" s="424"/>
      <c r="T1724" s="424"/>
      <c r="U1724" s="424"/>
      <c r="V1724" s="424"/>
      <c r="W1724" s="424"/>
      <c r="X1724" s="424"/>
      <c r="Y1724" s="424"/>
      <c r="Z1724" s="424"/>
      <c r="AA1724" s="424"/>
      <c r="AB1724" s="424"/>
      <c r="AC1724" s="424"/>
      <c r="AD1724" s="424"/>
      <c r="AE1724" s="124"/>
      <c r="AF1724" s="125"/>
    </row>
    <row r="1725" spans="1:36" ht="15.05" customHeight="1">
      <c r="B1725" s="424" t="str">
        <f>IF(AI1721=0, "", "Error: debe verificar la consistencia de las respuestas con la 4ª instrucción de la pregunta.")</f>
        <v/>
      </c>
      <c r="C1725" s="424"/>
      <c r="D1725" s="424"/>
      <c r="E1725" s="424"/>
      <c r="F1725" s="424"/>
      <c r="G1725" s="424"/>
      <c r="H1725" s="424"/>
      <c r="I1725" s="424"/>
      <c r="J1725" s="424"/>
      <c r="K1725" s="424"/>
      <c r="L1725" s="424"/>
      <c r="M1725" s="424"/>
      <c r="N1725" s="424"/>
      <c r="O1725" s="424"/>
      <c r="P1725" s="424"/>
      <c r="Q1725" s="424"/>
      <c r="R1725" s="424"/>
      <c r="S1725" s="424"/>
      <c r="T1725" s="424"/>
      <c r="U1725" s="424"/>
      <c r="V1725" s="424"/>
      <c r="W1725" s="424"/>
      <c r="X1725" s="424"/>
      <c r="Y1725" s="424"/>
      <c r="Z1725" s="424"/>
      <c r="AA1725" s="424"/>
      <c r="AB1725" s="424"/>
      <c r="AC1725" s="424"/>
      <c r="AD1725" s="424"/>
    </row>
    <row r="1726" spans="1:36" ht="15.05" customHeight="1">
      <c r="B1726" s="423" t="str">
        <f>IF(AJ1721=0, "", "Error: debe completar toda la información requerida.")</f>
        <v/>
      </c>
      <c r="C1726" s="423"/>
      <c r="D1726" s="423"/>
      <c r="E1726" s="423"/>
      <c r="F1726" s="423"/>
      <c r="G1726" s="423"/>
      <c r="H1726" s="423"/>
      <c r="I1726" s="423"/>
      <c r="J1726" s="423"/>
      <c r="K1726" s="423"/>
      <c r="L1726" s="423"/>
      <c r="M1726" s="423"/>
      <c r="N1726" s="423"/>
      <c r="O1726" s="423"/>
      <c r="P1726" s="423"/>
      <c r="Q1726" s="423"/>
      <c r="R1726" s="423"/>
      <c r="S1726" s="423"/>
      <c r="T1726" s="423"/>
      <c r="U1726" s="423"/>
      <c r="V1726" s="423"/>
      <c r="W1726" s="423"/>
      <c r="X1726" s="423"/>
      <c r="Y1726" s="423"/>
      <c r="Z1726" s="423"/>
      <c r="AA1726" s="423"/>
      <c r="AB1726" s="423"/>
      <c r="AC1726" s="423"/>
      <c r="AD1726" s="423"/>
    </row>
    <row r="1727" spans="1:36" ht="15.05" customHeight="1"/>
    <row r="1728" spans="1:36" ht="15.05" customHeight="1"/>
    <row r="1729" spans="1:33" ht="15.05" customHeight="1"/>
    <row r="1730" spans="1:33" ht="24.05" customHeight="1">
      <c r="A1730" s="130" t="s">
        <v>473</v>
      </c>
      <c r="B1730" s="360" t="s">
        <v>332</v>
      </c>
      <c r="C1730" s="360"/>
      <c r="D1730" s="360"/>
      <c r="E1730" s="360"/>
      <c r="F1730" s="360"/>
      <c r="G1730" s="360"/>
      <c r="H1730" s="360"/>
      <c r="I1730" s="360"/>
      <c r="J1730" s="360"/>
      <c r="K1730" s="360"/>
      <c r="L1730" s="360"/>
      <c r="M1730" s="360"/>
      <c r="N1730" s="360"/>
      <c r="O1730" s="360"/>
      <c r="P1730" s="360"/>
      <c r="Q1730" s="360"/>
      <c r="R1730" s="360"/>
      <c r="S1730" s="360"/>
      <c r="T1730" s="360"/>
      <c r="U1730" s="360"/>
      <c r="V1730" s="360"/>
      <c r="W1730" s="360"/>
      <c r="X1730" s="360"/>
      <c r="Y1730" s="360"/>
      <c r="Z1730" s="360"/>
      <c r="AA1730" s="360"/>
      <c r="AB1730" s="360"/>
      <c r="AC1730" s="360"/>
      <c r="AD1730" s="360"/>
    </row>
    <row r="1731" spans="1:33" ht="24.05" customHeight="1">
      <c r="A1731" s="12"/>
      <c r="B1731" s="12"/>
      <c r="C1731" s="332" t="s">
        <v>280</v>
      </c>
      <c r="D1731" s="332"/>
      <c r="E1731" s="332"/>
      <c r="F1731" s="332"/>
      <c r="G1731" s="332"/>
      <c r="H1731" s="332"/>
      <c r="I1731" s="332"/>
      <c r="J1731" s="332"/>
      <c r="K1731" s="332"/>
      <c r="L1731" s="332"/>
      <c r="M1731" s="332"/>
      <c r="N1731" s="332"/>
      <c r="O1731" s="332"/>
      <c r="P1731" s="332"/>
      <c r="Q1731" s="332"/>
      <c r="R1731" s="332"/>
      <c r="S1731" s="332"/>
      <c r="T1731" s="332"/>
      <c r="U1731" s="332"/>
      <c r="V1731" s="332"/>
      <c r="W1731" s="332"/>
      <c r="X1731" s="332"/>
      <c r="Y1731" s="332"/>
      <c r="Z1731" s="332"/>
      <c r="AA1731" s="332"/>
      <c r="AB1731" s="332"/>
      <c r="AC1731" s="332"/>
      <c r="AD1731" s="332"/>
    </row>
    <row r="1732" spans="1:33">
      <c r="A1732" s="12"/>
      <c r="B1732" s="12"/>
      <c r="C1732" s="127"/>
      <c r="D1732" s="127"/>
      <c r="E1732" s="127"/>
      <c r="F1732" s="127"/>
      <c r="G1732" s="127"/>
      <c r="H1732" s="127"/>
      <c r="I1732" s="127"/>
      <c r="J1732" s="127"/>
      <c r="K1732" s="127"/>
      <c r="L1732" s="127"/>
      <c r="M1732" s="127"/>
      <c r="N1732" s="127"/>
      <c r="O1732" s="127"/>
      <c r="P1732" s="127"/>
      <c r="Q1732" s="127"/>
      <c r="R1732" s="127"/>
      <c r="S1732" s="127"/>
      <c r="T1732" s="127"/>
      <c r="U1732" s="127"/>
      <c r="V1732" s="127"/>
      <c r="W1732" s="127"/>
      <c r="X1732" s="127"/>
      <c r="Y1732" s="127"/>
      <c r="Z1732" s="127"/>
      <c r="AA1732" s="127"/>
      <c r="AB1732" s="127"/>
      <c r="AC1732" s="127"/>
      <c r="AD1732" s="127"/>
    </row>
    <row r="1733" spans="1:33" ht="60.05" customHeight="1">
      <c r="C1733" s="231" t="s">
        <v>58</v>
      </c>
      <c r="D1733" s="232"/>
      <c r="E1733" s="232"/>
      <c r="F1733" s="232"/>
      <c r="G1733" s="232"/>
      <c r="H1733" s="232"/>
      <c r="I1733" s="232"/>
      <c r="J1733" s="232"/>
      <c r="K1733" s="232"/>
      <c r="L1733" s="232"/>
      <c r="M1733" s="232"/>
      <c r="N1733" s="232"/>
      <c r="O1733" s="232"/>
      <c r="P1733" s="232"/>
      <c r="Q1733" s="232"/>
      <c r="R1733" s="232"/>
      <c r="S1733" s="232"/>
      <c r="T1733" s="232"/>
      <c r="U1733" s="232"/>
      <c r="V1733" s="232"/>
      <c r="W1733" s="232"/>
      <c r="X1733" s="233"/>
      <c r="Y1733" s="231" t="s">
        <v>333</v>
      </c>
      <c r="Z1733" s="232"/>
      <c r="AA1733" s="232"/>
      <c r="AB1733" s="232"/>
      <c r="AC1733" s="232"/>
      <c r="AD1733" s="233"/>
      <c r="AG1733" s="110" t="s">
        <v>575</v>
      </c>
    </row>
    <row r="1734" spans="1:33">
      <c r="A1734" s="12"/>
      <c r="B1734" s="12"/>
      <c r="C1734" s="171" t="s">
        <v>60</v>
      </c>
      <c r="D1734" s="301" t="str">
        <f>IF(D33="", "", D33)</f>
        <v/>
      </c>
      <c r="E1734" s="302"/>
      <c r="F1734" s="302"/>
      <c r="G1734" s="302"/>
      <c r="H1734" s="302"/>
      <c r="I1734" s="302"/>
      <c r="J1734" s="302"/>
      <c r="K1734" s="302"/>
      <c r="L1734" s="302"/>
      <c r="M1734" s="302"/>
      <c r="N1734" s="302"/>
      <c r="O1734" s="302"/>
      <c r="P1734" s="302"/>
      <c r="Q1734" s="302"/>
      <c r="R1734" s="302"/>
      <c r="S1734" s="302"/>
      <c r="T1734" s="302"/>
      <c r="U1734" s="302"/>
      <c r="V1734" s="302"/>
      <c r="W1734" s="302"/>
      <c r="X1734" s="302"/>
      <c r="Y1734" s="304"/>
      <c r="Z1734" s="304"/>
      <c r="AA1734" s="304"/>
      <c r="AB1734" s="304"/>
      <c r="AC1734" s="304"/>
      <c r="AD1734" s="304"/>
      <c r="AG1734" s="110">
        <f>IF(
OR(
AND(D1734="", Y1734&lt;&gt;""),
AND(D1734&lt;&gt;"", Y1734="")
), 1, 0
)</f>
        <v>0</v>
      </c>
    </row>
    <row r="1735" spans="1:33">
      <c r="A1735" s="12"/>
      <c r="B1735" s="12"/>
      <c r="C1735" s="121" t="s">
        <v>61</v>
      </c>
      <c r="D1735" s="301" t="str">
        <f t="shared" ref="D1735:D1798" si="229">IF(D34="", "", D34)</f>
        <v/>
      </c>
      <c r="E1735" s="302"/>
      <c r="F1735" s="302"/>
      <c r="G1735" s="302"/>
      <c r="H1735" s="302"/>
      <c r="I1735" s="302"/>
      <c r="J1735" s="302"/>
      <c r="K1735" s="302"/>
      <c r="L1735" s="302"/>
      <c r="M1735" s="302"/>
      <c r="N1735" s="302"/>
      <c r="O1735" s="302"/>
      <c r="P1735" s="302"/>
      <c r="Q1735" s="302"/>
      <c r="R1735" s="302"/>
      <c r="S1735" s="302"/>
      <c r="T1735" s="302"/>
      <c r="U1735" s="302"/>
      <c r="V1735" s="302"/>
      <c r="W1735" s="302"/>
      <c r="X1735" s="302"/>
      <c r="Y1735" s="304"/>
      <c r="Z1735" s="304"/>
      <c r="AA1735" s="304"/>
      <c r="AB1735" s="304"/>
      <c r="AC1735" s="304"/>
      <c r="AD1735" s="304"/>
      <c r="AG1735" s="110">
        <f t="shared" ref="AG1735:AG1798" si="230">IF(
OR(
AND(D1735="", Y1735&lt;&gt;""),
AND(D1735&lt;&gt;"", Y1735="")
), 1, 0
)</f>
        <v>0</v>
      </c>
    </row>
    <row r="1736" spans="1:33">
      <c r="A1736" s="12"/>
      <c r="B1736" s="12"/>
      <c r="C1736" s="121" t="s">
        <v>62</v>
      </c>
      <c r="D1736" s="301" t="str">
        <f t="shared" si="229"/>
        <v/>
      </c>
      <c r="E1736" s="302"/>
      <c r="F1736" s="302"/>
      <c r="G1736" s="302"/>
      <c r="H1736" s="302"/>
      <c r="I1736" s="302"/>
      <c r="J1736" s="302"/>
      <c r="K1736" s="302"/>
      <c r="L1736" s="302"/>
      <c r="M1736" s="302"/>
      <c r="N1736" s="302"/>
      <c r="O1736" s="302"/>
      <c r="P1736" s="302"/>
      <c r="Q1736" s="302"/>
      <c r="R1736" s="302"/>
      <c r="S1736" s="302"/>
      <c r="T1736" s="302"/>
      <c r="U1736" s="302"/>
      <c r="V1736" s="302"/>
      <c r="W1736" s="302"/>
      <c r="X1736" s="302"/>
      <c r="Y1736" s="304"/>
      <c r="Z1736" s="304"/>
      <c r="AA1736" s="304"/>
      <c r="AB1736" s="304"/>
      <c r="AC1736" s="304"/>
      <c r="AD1736" s="304"/>
      <c r="AG1736" s="110">
        <f t="shared" si="230"/>
        <v>0</v>
      </c>
    </row>
    <row r="1737" spans="1:33">
      <c r="A1737" s="12"/>
      <c r="B1737" s="12"/>
      <c r="C1737" s="121" t="s">
        <v>63</v>
      </c>
      <c r="D1737" s="301" t="str">
        <f t="shared" si="229"/>
        <v/>
      </c>
      <c r="E1737" s="302"/>
      <c r="F1737" s="302"/>
      <c r="G1737" s="302"/>
      <c r="H1737" s="302"/>
      <c r="I1737" s="302"/>
      <c r="J1737" s="302"/>
      <c r="K1737" s="302"/>
      <c r="L1737" s="302"/>
      <c r="M1737" s="302"/>
      <c r="N1737" s="302"/>
      <c r="O1737" s="302"/>
      <c r="P1737" s="302"/>
      <c r="Q1737" s="302"/>
      <c r="R1737" s="302"/>
      <c r="S1737" s="302"/>
      <c r="T1737" s="302"/>
      <c r="U1737" s="302"/>
      <c r="V1737" s="302"/>
      <c r="W1737" s="302"/>
      <c r="X1737" s="302"/>
      <c r="Y1737" s="304"/>
      <c r="Z1737" s="304"/>
      <c r="AA1737" s="304"/>
      <c r="AB1737" s="304"/>
      <c r="AC1737" s="304"/>
      <c r="AD1737" s="304"/>
      <c r="AG1737" s="110">
        <f t="shared" si="230"/>
        <v>0</v>
      </c>
    </row>
    <row r="1738" spans="1:33">
      <c r="A1738" s="12"/>
      <c r="B1738" s="12"/>
      <c r="C1738" s="121" t="s">
        <v>64</v>
      </c>
      <c r="D1738" s="301" t="str">
        <f t="shared" si="229"/>
        <v/>
      </c>
      <c r="E1738" s="302"/>
      <c r="F1738" s="302"/>
      <c r="G1738" s="302"/>
      <c r="H1738" s="302"/>
      <c r="I1738" s="302"/>
      <c r="J1738" s="302"/>
      <c r="K1738" s="302"/>
      <c r="L1738" s="302"/>
      <c r="M1738" s="302"/>
      <c r="N1738" s="302"/>
      <c r="O1738" s="302"/>
      <c r="P1738" s="302"/>
      <c r="Q1738" s="302"/>
      <c r="R1738" s="302"/>
      <c r="S1738" s="302"/>
      <c r="T1738" s="302"/>
      <c r="U1738" s="302"/>
      <c r="V1738" s="302"/>
      <c r="W1738" s="302"/>
      <c r="X1738" s="302"/>
      <c r="Y1738" s="304"/>
      <c r="Z1738" s="304"/>
      <c r="AA1738" s="304"/>
      <c r="AB1738" s="304"/>
      <c r="AC1738" s="304"/>
      <c r="AD1738" s="304"/>
      <c r="AG1738" s="110">
        <f t="shared" si="230"/>
        <v>0</v>
      </c>
    </row>
    <row r="1739" spans="1:33">
      <c r="A1739" s="12"/>
      <c r="B1739" s="12"/>
      <c r="C1739" s="121" t="s">
        <v>65</v>
      </c>
      <c r="D1739" s="301" t="str">
        <f t="shared" si="229"/>
        <v/>
      </c>
      <c r="E1739" s="302"/>
      <c r="F1739" s="302"/>
      <c r="G1739" s="302"/>
      <c r="H1739" s="302"/>
      <c r="I1739" s="302"/>
      <c r="J1739" s="302"/>
      <c r="K1739" s="302"/>
      <c r="L1739" s="302"/>
      <c r="M1739" s="302"/>
      <c r="N1739" s="302"/>
      <c r="O1739" s="302"/>
      <c r="P1739" s="302"/>
      <c r="Q1739" s="302"/>
      <c r="R1739" s="302"/>
      <c r="S1739" s="302"/>
      <c r="T1739" s="302"/>
      <c r="U1739" s="302"/>
      <c r="V1739" s="302"/>
      <c r="W1739" s="302"/>
      <c r="X1739" s="302"/>
      <c r="Y1739" s="304"/>
      <c r="Z1739" s="304"/>
      <c r="AA1739" s="304"/>
      <c r="AB1739" s="304"/>
      <c r="AC1739" s="304"/>
      <c r="AD1739" s="304"/>
      <c r="AG1739" s="110">
        <f t="shared" si="230"/>
        <v>0</v>
      </c>
    </row>
    <row r="1740" spans="1:33">
      <c r="A1740" s="12"/>
      <c r="B1740" s="12"/>
      <c r="C1740" s="121" t="s">
        <v>66</v>
      </c>
      <c r="D1740" s="301" t="str">
        <f t="shared" si="229"/>
        <v/>
      </c>
      <c r="E1740" s="302"/>
      <c r="F1740" s="302"/>
      <c r="G1740" s="302"/>
      <c r="H1740" s="302"/>
      <c r="I1740" s="302"/>
      <c r="J1740" s="302"/>
      <c r="K1740" s="302"/>
      <c r="L1740" s="302"/>
      <c r="M1740" s="302"/>
      <c r="N1740" s="302"/>
      <c r="O1740" s="302"/>
      <c r="P1740" s="302"/>
      <c r="Q1740" s="302"/>
      <c r="R1740" s="302"/>
      <c r="S1740" s="302"/>
      <c r="T1740" s="302"/>
      <c r="U1740" s="302"/>
      <c r="V1740" s="302"/>
      <c r="W1740" s="302"/>
      <c r="X1740" s="302"/>
      <c r="Y1740" s="304"/>
      <c r="Z1740" s="304"/>
      <c r="AA1740" s="304"/>
      <c r="AB1740" s="304"/>
      <c r="AC1740" s="304"/>
      <c r="AD1740" s="304"/>
      <c r="AG1740" s="110">
        <f t="shared" si="230"/>
        <v>0</v>
      </c>
    </row>
    <row r="1741" spans="1:33">
      <c r="A1741" s="12"/>
      <c r="B1741" s="12"/>
      <c r="C1741" s="121" t="s">
        <v>67</v>
      </c>
      <c r="D1741" s="301" t="str">
        <f t="shared" si="229"/>
        <v/>
      </c>
      <c r="E1741" s="302"/>
      <c r="F1741" s="302"/>
      <c r="G1741" s="302"/>
      <c r="H1741" s="302"/>
      <c r="I1741" s="302"/>
      <c r="J1741" s="302"/>
      <c r="K1741" s="302"/>
      <c r="L1741" s="302"/>
      <c r="M1741" s="302"/>
      <c r="N1741" s="302"/>
      <c r="O1741" s="302"/>
      <c r="P1741" s="302"/>
      <c r="Q1741" s="302"/>
      <c r="R1741" s="302"/>
      <c r="S1741" s="302"/>
      <c r="T1741" s="302"/>
      <c r="U1741" s="302"/>
      <c r="V1741" s="302"/>
      <c r="W1741" s="302"/>
      <c r="X1741" s="302"/>
      <c r="Y1741" s="304"/>
      <c r="Z1741" s="304"/>
      <c r="AA1741" s="304"/>
      <c r="AB1741" s="304"/>
      <c r="AC1741" s="304"/>
      <c r="AD1741" s="304"/>
      <c r="AG1741" s="110">
        <f t="shared" si="230"/>
        <v>0</v>
      </c>
    </row>
    <row r="1742" spans="1:33">
      <c r="A1742" s="12"/>
      <c r="B1742" s="12"/>
      <c r="C1742" s="121" t="s">
        <v>68</v>
      </c>
      <c r="D1742" s="301" t="str">
        <f t="shared" si="229"/>
        <v/>
      </c>
      <c r="E1742" s="302"/>
      <c r="F1742" s="302"/>
      <c r="G1742" s="302"/>
      <c r="H1742" s="302"/>
      <c r="I1742" s="302"/>
      <c r="J1742" s="302"/>
      <c r="K1742" s="302"/>
      <c r="L1742" s="302"/>
      <c r="M1742" s="302"/>
      <c r="N1742" s="302"/>
      <c r="O1742" s="302"/>
      <c r="P1742" s="302"/>
      <c r="Q1742" s="302"/>
      <c r="R1742" s="302"/>
      <c r="S1742" s="302"/>
      <c r="T1742" s="302"/>
      <c r="U1742" s="302"/>
      <c r="V1742" s="302"/>
      <c r="W1742" s="302"/>
      <c r="X1742" s="302"/>
      <c r="Y1742" s="304"/>
      <c r="Z1742" s="304"/>
      <c r="AA1742" s="304"/>
      <c r="AB1742" s="304"/>
      <c r="AC1742" s="304"/>
      <c r="AD1742" s="304"/>
      <c r="AG1742" s="110">
        <f t="shared" si="230"/>
        <v>0</v>
      </c>
    </row>
    <row r="1743" spans="1:33">
      <c r="A1743" s="12"/>
      <c r="B1743" s="12"/>
      <c r="C1743" s="121" t="s">
        <v>69</v>
      </c>
      <c r="D1743" s="301" t="str">
        <f t="shared" si="229"/>
        <v/>
      </c>
      <c r="E1743" s="302"/>
      <c r="F1743" s="302"/>
      <c r="G1743" s="302"/>
      <c r="H1743" s="302"/>
      <c r="I1743" s="302"/>
      <c r="J1743" s="302"/>
      <c r="K1743" s="302"/>
      <c r="L1743" s="302"/>
      <c r="M1743" s="302"/>
      <c r="N1743" s="302"/>
      <c r="O1743" s="302"/>
      <c r="P1743" s="302"/>
      <c r="Q1743" s="302"/>
      <c r="R1743" s="302"/>
      <c r="S1743" s="302"/>
      <c r="T1743" s="302"/>
      <c r="U1743" s="302"/>
      <c r="V1743" s="302"/>
      <c r="W1743" s="302"/>
      <c r="X1743" s="302"/>
      <c r="Y1743" s="304"/>
      <c r="Z1743" s="304"/>
      <c r="AA1743" s="304"/>
      <c r="AB1743" s="304"/>
      <c r="AC1743" s="304"/>
      <c r="AD1743" s="304"/>
      <c r="AG1743" s="110">
        <f t="shared" si="230"/>
        <v>0</v>
      </c>
    </row>
    <row r="1744" spans="1:33">
      <c r="A1744" s="12"/>
      <c r="B1744" s="12"/>
      <c r="C1744" s="121" t="s">
        <v>70</v>
      </c>
      <c r="D1744" s="301" t="str">
        <f t="shared" si="229"/>
        <v/>
      </c>
      <c r="E1744" s="302"/>
      <c r="F1744" s="302"/>
      <c r="G1744" s="302"/>
      <c r="H1744" s="302"/>
      <c r="I1744" s="302"/>
      <c r="J1744" s="302"/>
      <c r="K1744" s="302"/>
      <c r="L1744" s="302"/>
      <c r="M1744" s="302"/>
      <c r="N1744" s="302"/>
      <c r="O1744" s="302"/>
      <c r="P1744" s="302"/>
      <c r="Q1744" s="302"/>
      <c r="R1744" s="302"/>
      <c r="S1744" s="302"/>
      <c r="T1744" s="302"/>
      <c r="U1744" s="302"/>
      <c r="V1744" s="302"/>
      <c r="W1744" s="302"/>
      <c r="X1744" s="302"/>
      <c r="Y1744" s="304"/>
      <c r="Z1744" s="304"/>
      <c r="AA1744" s="304"/>
      <c r="AB1744" s="304"/>
      <c r="AC1744" s="304"/>
      <c r="AD1744" s="304"/>
      <c r="AG1744" s="110">
        <f t="shared" si="230"/>
        <v>0</v>
      </c>
    </row>
    <row r="1745" spans="1:33">
      <c r="A1745" s="12"/>
      <c r="B1745" s="12"/>
      <c r="C1745" s="121" t="s">
        <v>71</v>
      </c>
      <c r="D1745" s="301" t="str">
        <f t="shared" si="229"/>
        <v/>
      </c>
      <c r="E1745" s="302"/>
      <c r="F1745" s="302"/>
      <c r="G1745" s="302"/>
      <c r="H1745" s="302"/>
      <c r="I1745" s="302"/>
      <c r="J1745" s="302"/>
      <c r="K1745" s="302"/>
      <c r="L1745" s="302"/>
      <c r="M1745" s="302"/>
      <c r="N1745" s="302"/>
      <c r="O1745" s="302"/>
      <c r="P1745" s="302"/>
      <c r="Q1745" s="302"/>
      <c r="R1745" s="302"/>
      <c r="S1745" s="302"/>
      <c r="T1745" s="302"/>
      <c r="U1745" s="302"/>
      <c r="V1745" s="302"/>
      <c r="W1745" s="302"/>
      <c r="X1745" s="302"/>
      <c r="Y1745" s="304"/>
      <c r="Z1745" s="304"/>
      <c r="AA1745" s="304"/>
      <c r="AB1745" s="304"/>
      <c r="AC1745" s="304"/>
      <c r="AD1745" s="304"/>
      <c r="AG1745" s="110">
        <f t="shared" si="230"/>
        <v>0</v>
      </c>
    </row>
    <row r="1746" spans="1:33">
      <c r="A1746" s="12"/>
      <c r="B1746" s="12"/>
      <c r="C1746" s="121" t="s">
        <v>72</v>
      </c>
      <c r="D1746" s="301" t="str">
        <f t="shared" si="229"/>
        <v/>
      </c>
      <c r="E1746" s="302"/>
      <c r="F1746" s="302"/>
      <c r="G1746" s="302"/>
      <c r="H1746" s="302"/>
      <c r="I1746" s="302"/>
      <c r="J1746" s="302"/>
      <c r="K1746" s="302"/>
      <c r="L1746" s="302"/>
      <c r="M1746" s="302"/>
      <c r="N1746" s="302"/>
      <c r="O1746" s="302"/>
      <c r="P1746" s="302"/>
      <c r="Q1746" s="302"/>
      <c r="R1746" s="302"/>
      <c r="S1746" s="302"/>
      <c r="T1746" s="302"/>
      <c r="U1746" s="302"/>
      <c r="V1746" s="302"/>
      <c r="W1746" s="302"/>
      <c r="X1746" s="302"/>
      <c r="Y1746" s="304"/>
      <c r="Z1746" s="304"/>
      <c r="AA1746" s="304"/>
      <c r="AB1746" s="304"/>
      <c r="AC1746" s="304"/>
      <c r="AD1746" s="304"/>
      <c r="AG1746" s="110">
        <f t="shared" si="230"/>
        <v>0</v>
      </c>
    </row>
    <row r="1747" spans="1:33">
      <c r="A1747" s="12"/>
      <c r="B1747" s="12"/>
      <c r="C1747" s="121" t="s">
        <v>73</v>
      </c>
      <c r="D1747" s="301" t="str">
        <f t="shared" si="229"/>
        <v/>
      </c>
      <c r="E1747" s="302"/>
      <c r="F1747" s="302"/>
      <c r="G1747" s="302"/>
      <c r="H1747" s="302"/>
      <c r="I1747" s="302"/>
      <c r="J1747" s="302"/>
      <c r="K1747" s="302"/>
      <c r="L1747" s="302"/>
      <c r="M1747" s="302"/>
      <c r="N1747" s="302"/>
      <c r="O1747" s="302"/>
      <c r="P1747" s="302"/>
      <c r="Q1747" s="302"/>
      <c r="R1747" s="302"/>
      <c r="S1747" s="302"/>
      <c r="T1747" s="302"/>
      <c r="U1747" s="302"/>
      <c r="V1747" s="302"/>
      <c r="W1747" s="302"/>
      <c r="X1747" s="302"/>
      <c r="Y1747" s="304"/>
      <c r="Z1747" s="304"/>
      <c r="AA1747" s="304"/>
      <c r="AB1747" s="304"/>
      <c r="AC1747" s="304"/>
      <c r="AD1747" s="304"/>
      <c r="AG1747" s="110">
        <f t="shared" si="230"/>
        <v>0</v>
      </c>
    </row>
    <row r="1748" spans="1:33">
      <c r="A1748" s="12"/>
      <c r="B1748" s="12"/>
      <c r="C1748" s="121" t="s">
        <v>74</v>
      </c>
      <c r="D1748" s="301" t="str">
        <f t="shared" si="229"/>
        <v/>
      </c>
      <c r="E1748" s="302"/>
      <c r="F1748" s="302"/>
      <c r="G1748" s="302"/>
      <c r="H1748" s="302"/>
      <c r="I1748" s="302"/>
      <c r="J1748" s="302"/>
      <c r="K1748" s="302"/>
      <c r="L1748" s="302"/>
      <c r="M1748" s="302"/>
      <c r="N1748" s="302"/>
      <c r="O1748" s="302"/>
      <c r="P1748" s="302"/>
      <c r="Q1748" s="302"/>
      <c r="R1748" s="302"/>
      <c r="S1748" s="302"/>
      <c r="T1748" s="302"/>
      <c r="U1748" s="302"/>
      <c r="V1748" s="302"/>
      <c r="W1748" s="302"/>
      <c r="X1748" s="302"/>
      <c r="Y1748" s="304"/>
      <c r="Z1748" s="304"/>
      <c r="AA1748" s="304"/>
      <c r="AB1748" s="304"/>
      <c r="AC1748" s="304"/>
      <c r="AD1748" s="304"/>
      <c r="AG1748" s="110">
        <f t="shared" si="230"/>
        <v>0</v>
      </c>
    </row>
    <row r="1749" spans="1:33">
      <c r="A1749" s="12"/>
      <c r="B1749" s="12"/>
      <c r="C1749" s="121" t="s">
        <v>75</v>
      </c>
      <c r="D1749" s="301" t="str">
        <f t="shared" si="229"/>
        <v/>
      </c>
      <c r="E1749" s="302"/>
      <c r="F1749" s="302"/>
      <c r="G1749" s="302"/>
      <c r="H1749" s="302"/>
      <c r="I1749" s="302"/>
      <c r="J1749" s="302"/>
      <c r="K1749" s="302"/>
      <c r="L1749" s="302"/>
      <c r="M1749" s="302"/>
      <c r="N1749" s="302"/>
      <c r="O1749" s="302"/>
      <c r="P1749" s="302"/>
      <c r="Q1749" s="302"/>
      <c r="R1749" s="302"/>
      <c r="S1749" s="302"/>
      <c r="T1749" s="302"/>
      <c r="U1749" s="302"/>
      <c r="V1749" s="302"/>
      <c r="W1749" s="302"/>
      <c r="X1749" s="302"/>
      <c r="Y1749" s="304"/>
      <c r="Z1749" s="304"/>
      <c r="AA1749" s="304"/>
      <c r="AB1749" s="304"/>
      <c r="AC1749" s="304"/>
      <c r="AD1749" s="304"/>
      <c r="AG1749" s="110">
        <f t="shared" si="230"/>
        <v>0</v>
      </c>
    </row>
    <row r="1750" spans="1:33">
      <c r="A1750" s="12"/>
      <c r="B1750" s="12"/>
      <c r="C1750" s="121" t="s">
        <v>76</v>
      </c>
      <c r="D1750" s="301" t="str">
        <f t="shared" si="229"/>
        <v/>
      </c>
      <c r="E1750" s="302"/>
      <c r="F1750" s="302"/>
      <c r="G1750" s="302"/>
      <c r="H1750" s="302"/>
      <c r="I1750" s="302"/>
      <c r="J1750" s="302"/>
      <c r="K1750" s="302"/>
      <c r="L1750" s="302"/>
      <c r="M1750" s="302"/>
      <c r="N1750" s="302"/>
      <c r="O1750" s="302"/>
      <c r="P1750" s="302"/>
      <c r="Q1750" s="302"/>
      <c r="R1750" s="302"/>
      <c r="S1750" s="302"/>
      <c r="T1750" s="302"/>
      <c r="U1750" s="302"/>
      <c r="V1750" s="302"/>
      <c r="W1750" s="302"/>
      <c r="X1750" s="302"/>
      <c r="Y1750" s="304"/>
      <c r="Z1750" s="304"/>
      <c r="AA1750" s="304"/>
      <c r="AB1750" s="304"/>
      <c r="AC1750" s="304"/>
      <c r="AD1750" s="304"/>
      <c r="AG1750" s="110">
        <f t="shared" si="230"/>
        <v>0</v>
      </c>
    </row>
    <row r="1751" spans="1:33">
      <c r="A1751" s="12"/>
      <c r="B1751" s="12"/>
      <c r="C1751" s="121" t="s">
        <v>77</v>
      </c>
      <c r="D1751" s="301" t="str">
        <f t="shared" si="229"/>
        <v/>
      </c>
      <c r="E1751" s="302"/>
      <c r="F1751" s="302"/>
      <c r="G1751" s="302"/>
      <c r="H1751" s="302"/>
      <c r="I1751" s="302"/>
      <c r="J1751" s="302"/>
      <c r="K1751" s="302"/>
      <c r="L1751" s="302"/>
      <c r="M1751" s="302"/>
      <c r="N1751" s="302"/>
      <c r="O1751" s="302"/>
      <c r="P1751" s="302"/>
      <c r="Q1751" s="302"/>
      <c r="R1751" s="302"/>
      <c r="S1751" s="302"/>
      <c r="T1751" s="302"/>
      <c r="U1751" s="302"/>
      <c r="V1751" s="302"/>
      <c r="W1751" s="302"/>
      <c r="X1751" s="302"/>
      <c r="Y1751" s="304"/>
      <c r="Z1751" s="304"/>
      <c r="AA1751" s="304"/>
      <c r="AB1751" s="304"/>
      <c r="AC1751" s="304"/>
      <c r="AD1751" s="304"/>
      <c r="AG1751" s="110">
        <f t="shared" si="230"/>
        <v>0</v>
      </c>
    </row>
    <row r="1752" spans="1:33">
      <c r="A1752" s="12"/>
      <c r="B1752" s="12"/>
      <c r="C1752" s="121" t="s">
        <v>78</v>
      </c>
      <c r="D1752" s="301" t="str">
        <f t="shared" si="229"/>
        <v/>
      </c>
      <c r="E1752" s="302"/>
      <c r="F1752" s="302"/>
      <c r="G1752" s="302"/>
      <c r="H1752" s="302"/>
      <c r="I1752" s="302"/>
      <c r="J1752" s="302"/>
      <c r="K1752" s="302"/>
      <c r="L1752" s="302"/>
      <c r="M1752" s="302"/>
      <c r="N1752" s="302"/>
      <c r="O1752" s="302"/>
      <c r="P1752" s="302"/>
      <c r="Q1752" s="302"/>
      <c r="R1752" s="302"/>
      <c r="S1752" s="302"/>
      <c r="T1752" s="302"/>
      <c r="U1752" s="302"/>
      <c r="V1752" s="302"/>
      <c r="W1752" s="302"/>
      <c r="X1752" s="302"/>
      <c r="Y1752" s="304"/>
      <c r="Z1752" s="304"/>
      <c r="AA1752" s="304"/>
      <c r="AB1752" s="304"/>
      <c r="AC1752" s="304"/>
      <c r="AD1752" s="304"/>
      <c r="AG1752" s="110">
        <f t="shared" si="230"/>
        <v>0</v>
      </c>
    </row>
    <row r="1753" spans="1:33">
      <c r="A1753" s="12"/>
      <c r="B1753" s="12"/>
      <c r="C1753" s="121" t="s">
        <v>79</v>
      </c>
      <c r="D1753" s="301" t="str">
        <f t="shared" si="229"/>
        <v/>
      </c>
      <c r="E1753" s="302"/>
      <c r="F1753" s="302"/>
      <c r="G1753" s="302"/>
      <c r="H1753" s="302"/>
      <c r="I1753" s="302"/>
      <c r="J1753" s="302"/>
      <c r="K1753" s="302"/>
      <c r="L1753" s="302"/>
      <c r="M1753" s="302"/>
      <c r="N1753" s="302"/>
      <c r="O1753" s="302"/>
      <c r="P1753" s="302"/>
      <c r="Q1753" s="302"/>
      <c r="R1753" s="302"/>
      <c r="S1753" s="302"/>
      <c r="T1753" s="302"/>
      <c r="U1753" s="302"/>
      <c r="V1753" s="302"/>
      <c r="W1753" s="302"/>
      <c r="X1753" s="302"/>
      <c r="Y1753" s="304"/>
      <c r="Z1753" s="304"/>
      <c r="AA1753" s="304"/>
      <c r="AB1753" s="304"/>
      <c r="AC1753" s="304"/>
      <c r="AD1753" s="304"/>
      <c r="AG1753" s="110">
        <f t="shared" si="230"/>
        <v>0</v>
      </c>
    </row>
    <row r="1754" spans="1:33">
      <c r="A1754" s="12"/>
      <c r="B1754" s="12"/>
      <c r="C1754" s="121" t="s">
        <v>80</v>
      </c>
      <c r="D1754" s="301" t="str">
        <f t="shared" si="229"/>
        <v/>
      </c>
      <c r="E1754" s="302"/>
      <c r="F1754" s="302"/>
      <c r="G1754" s="302"/>
      <c r="H1754" s="302"/>
      <c r="I1754" s="302"/>
      <c r="J1754" s="302"/>
      <c r="K1754" s="302"/>
      <c r="L1754" s="302"/>
      <c r="M1754" s="302"/>
      <c r="N1754" s="302"/>
      <c r="O1754" s="302"/>
      <c r="P1754" s="302"/>
      <c r="Q1754" s="302"/>
      <c r="R1754" s="302"/>
      <c r="S1754" s="302"/>
      <c r="T1754" s="302"/>
      <c r="U1754" s="302"/>
      <c r="V1754" s="302"/>
      <c r="W1754" s="302"/>
      <c r="X1754" s="302"/>
      <c r="Y1754" s="304"/>
      <c r="Z1754" s="304"/>
      <c r="AA1754" s="304"/>
      <c r="AB1754" s="304"/>
      <c r="AC1754" s="304"/>
      <c r="AD1754" s="304"/>
      <c r="AG1754" s="110">
        <f t="shared" si="230"/>
        <v>0</v>
      </c>
    </row>
    <row r="1755" spans="1:33">
      <c r="A1755" s="12"/>
      <c r="B1755" s="12"/>
      <c r="C1755" s="121" t="s">
        <v>81</v>
      </c>
      <c r="D1755" s="301" t="str">
        <f t="shared" si="229"/>
        <v/>
      </c>
      <c r="E1755" s="302"/>
      <c r="F1755" s="302"/>
      <c r="G1755" s="302"/>
      <c r="H1755" s="302"/>
      <c r="I1755" s="302"/>
      <c r="J1755" s="302"/>
      <c r="K1755" s="302"/>
      <c r="L1755" s="302"/>
      <c r="M1755" s="302"/>
      <c r="N1755" s="302"/>
      <c r="O1755" s="302"/>
      <c r="P1755" s="302"/>
      <c r="Q1755" s="302"/>
      <c r="R1755" s="302"/>
      <c r="S1755" s="302"/>
      <c r="T1755" s="302"/>
      <c r="U1755" s="302"/>
      <c r="V1755" s="302"/>
      <c r="W1755" s="302"/>
      <c r="X1755" s="302"/>
      <c r="Y1755" s="304"/>
      <c r="Z1755" s="304"/>
      <c r="AA1755" s="304"/>
      <c r="AB1755" s="304"/>
      <c r="AC1755" s="304"/>
      <c r="AD1755" s="304"/>
      <c r="AG1755" s="110">
        <f t="shared" si="230"/>
        <v>0</v>
      </c>
    </row>
    <row r="1756" spans="1:33">
      <c r="A1756" s="12"/>
      <c r="B1756" s="12"/>
      <c r="C1756" s="121" t="s">
        <v>82</v>
      </c>
      <c r="D1756" s="301" t="str">
        <f t="shared" si="229"/>
        <v/>
      </c>
      <c r="E1756" s="302"/>
      <c r="F1756" s="302"/>
      <c r="G1756" s="302"/>
      <c r="H1756" s="302"/>
      <c r="I1756" s="302"/>
      <c r="J1756" s="302"/>
      <c r="K1756" s="302"/>
      <c r="L1756" s="302"/>
      <c r="M1756" s="302"/>
      <c r="N1756" s="302"/>
      <c r="O1756" s="302"/>
      <c r="P1756" s="302"/>
      <c r="Q1756" s="302"/>
      <c r="R1756" s="302"/>
      <c r="S1756" s="302"/>
      <c r="T1756" s="302"/>
      <c r="U1756" s="302"/>
      <c r="V1756" s="302"/>
      <c r="W1756" s="302"/>
      <c r="X1756" s="302"/>
      <c r="Y1756" s="304"/>
      <c r="Z1756" s="304"/>
      <c r="AA1756" s="304"/>
      <c r="AB1756" s="304"/>
      <c r="AC1756" s="304"/>
      <c r="AD1756" s="304"/>
      <c r="AG1756" s="110">
        <f t="shared" si="230"/>
        <v>0</v>
      </c>
    </row>
    <row r="1757" spans="1:33">
      <c r="A1757" s="12"/>
      <c r="B1757" s="12"/>
      <c r="C1757" s="121" t="s">
        <v>83</v>
      </c>
      <c r="D1757" s="301" t="str">
        <f t="shared" si="229"/>
        <v/>
      </c>
      <c r="E1757" s="302"/>
      <c r="F1757" s="302"/>
      <c r="G1757" s="302"/>
      <c r="H1757" s="302"/>
      <c r="I1757" s="302"/>
      <c r="J1757" s="302"/>
      <c r="K1757" s="302"/>
      <c r="L1757" s="302"/>
      <c r="M1757" s="302"/>
      <c r="N1757" s="302"/>
      <c r="O1757" s="302"/>
      <c r="P1757" s="302"/>
      <c r="Q1757" s="302"/>
      <c r="R1757" s="302"/>
      <c r="S1757" s="302"/>
      <c r="T1757" s="302"/>
      <c r="U1757" s="302"/>
      <c r="V1757" s="302"/>
      <c r="W1757" s="302"/>
      <c r="X1757" s="302"/>
      <c r="Y1757" s="304"/>
      <c r="Z1757" s="304"/>
      <c r="AA1757" s="304"/>
      <c r="AB1757" s="304"/>
      <c r="AC1757" s="304"/>
      <c r="AD1757" s="304"/>
      <c r="AG1757" s="110">
        <f t="shared" si="230"/>
        <v>0</v>
      </c>
    </row>
    <row r="1758" spans="1:33">
      <c r="A1758" s="12"/>
      <c r="B1758" s="12"/>
      <c r="C1758" s="121" t="s">
        <v>84</v>
      </c>
      <c r="D1758" s="301" t="str">
        <f t="shared" si="229"/>
        <v/>
      </c>
      <c r="E1758" s="302"/>
      <c r="F1758" s="302"/>
      <c r="G1758" s="302"/>
      <c r="H1758" s="302"/>
      <c r="I1758" s="302"/>
      <c r="J1758" s="302"/>
      <c r="K1758" s="302"/>
      <c r="L1758" s="302"/>
      <c r="M1758" s="302"/>
      <c r="N1758" s="302"/>
      <c r="O1758" s="302"/>
      <c r="P1758" s="302"/>
      <c r="Q1758" s="302"/>
      <c r="R1758" s="302"/>
      <c r="S1758" s="302"/>
      <c r="T1758" s="302"/>
      <c r="U1758" s="302"/>
      <c r="V1758" s="302"/>
      <c r="W1758" s="302"/>
      <c r="X1758" s="302"/>
      <c r="Y1758" s="304"/>
      <c r="Z1758" s="304"/>
      <c r="AA1758" s="304"/>
      <c r="AB1758" s="304"/>
      <c r="AC1758" s="304"/>
      <c r="AD1758" s="304"/>
      <c r="AG1758" s="110">
        <f t="shared" si="230"/>
        <v>0</v>
      </c>
    </row>
    <row r="1759" spans="1:33">
      <c r="A1759" s="12"/>
      <c r="B1759" s="12"/>
      <c r="C1759" s="121" t="s">
        <v>85</v>
      </c>
      <c r="D1759" s="301" t="str">
        <f t="shared" si="229"/>
        <v/>
      </c>
      <c r="E1759" s="302"/>
      <c r="F1759" s="302"/>
      <c r="G1759" s="302"/>
      <c r="H1759" s="302"/>
      <c r="I1759" s="302"/>
      <c r="J1759" s="302"/>
      <c r="K1759" s="302"/>
      <c r="L1759" s="302"/>
      <c r="M1759" s="302"/>
      <c r="N1759" s="302"/>
      <c r="O1759" s="302"/>
      <c r="P1759" s="302"/>
      <c r="Q1759" s="302"/>
      <c r="R1759" s="302"/>
      <c r="S1759" s="302"/>
      <c r="T1759" s="302"/>
      <c r="U1759" s="302"/>
      <c r="V1759" s="302"/>
      <c r="W1759" s="302"/>
      <c r="X1759" s="302"/>
      <c r="Y1759" s="304"/>
      <c r="Z1759" s="304"/>
      <c r="AA1759" s="304"/>
      <c r="AB1759" s="304"/>
      <c r="AC1759" s="304"/>
      <c r="AD1759" s="304"/>
      <c r="AG1759" s="110">
        <f t="shared" si="230"/>
        <v>0</v>
      </c>
    </row>
    <row r="1760" spans="1:33">
      <c r="A1760" s="12"/>
      <c r="B1760" s="12"/>
      <c r="C1760" s="121" t="s">
        <v>86</v>
      </c>
      <c r="D1760" s="301" t="str">
        <f t="shared" si="229"/>
        <v/>
      </c>
      <c r="E1760" s="302"/>
      <c r="F1760" s="302"/>
      <c r="G1760" s="302"/>
      <c r="H1760" s="302"/>
      <c r="I1760" s="302"/>
      <c r="J1760" s="302"/>
      <c r="K1760" s="302"/>
      <c r="L1760" s="302"/>
      <c r="M1760" s="302"/>
      <c r="N1760" s="302"/>
      <c r="O1760" s="302"/>
      <c r="P1760" s="302"/>
      <c r="Q1760" s="302"/>
      <c r="R1760" s="302"/>
      <c r="S1760" s="302"/>
      <c r="T1760" s="302"/>
      <c r="U1760" s="302"/>
      <c r="V1760" s="302"/>
      <c r="W1760" s="302"/>
      <c r="X1760" s="302"/>
      <c r="Y1760" s="304"/>
      <c r="Z1760" s="304"/>
      <c r="AA1760" s="304"/>
      <c r="AB1760" s="304"/>
      <c r="AC1760" s="304"/>
      <c r="AD1760" s="304"/>
      <c r="AG1760" s="110">
        <f t="shared" si="230"/>
        <v>0</v>
      </c>
    </row>
    <row r="1761" spans="1:33">
      <c r="A1761" s="12"/>
      <c r="B1761" s="12"/>
      <c r="C1761" s="121" t="s">
        <v>87</v>
      </c>
      <c r="D1761" s="301" t="str">
        <f t="shared" si="229"/>
        <v/>
      </c>
      <c r="E1761" s="302"/>
      <c r="F1761" s="302"/>
      <c r="G1761" s="302"/>
      <c r="H1761" s="302"/>
      <c r="I1761" s="302"/>
      <c r="J1761" s="302"/>
      <c r="K1761" s="302"/>
      <c r="L1761" s="302"/>
      <c r="M1761" s="302"/>
      <c r="N1761" s="302"/>
      <c r="O1761" s="302"/>
      <c r="P1761" s="302"/>
      <c r="Q1761" s="302"/>
      <c r="R1761" s="302"/>
      <c r="S1761" s="302"/>
      <c r="T1761" s="302"/>
      <c r="U1761" s="302"/>
      <c r="V1761" s="302"/>
      <c r="W1761" s="302"/>
      <c r="X1761" s="302"/>
      <c r="Y1761" s="304"/>
      <c r="Z1761" s="304"/>
      <c r="AA1761" s="304"/>
      <c r="AB1761" s="304"/>
      <c r="AC1761" s="304"/>
      <c r="AD1761" s="304"/>
      <c r="AG1761" s="110">
        <f t="shared" si="230"/>
        <v>0</v>
      </c>
    </row>
    <row r="1762" spans="1:33">
      <c r="A1762" s="12"/>
      <c r="B1762" s="12"/>
      <c r="C1762" s="121" t="s">
        <v>88</v>
      </c>
      <c r="D1762" s="301" t="str">
        <f t="shared" si="229"/>
        <v/>
      </c>
      <c r="E1762" s="302"/>
      <c r="F1762" s="302"/>
      <c r="G1762" s="302"/>
      <c r="H1762" s="302"/>
      <c r="I1762" s="302"/>
      <c r="J1762" s="302"/>
      <c r="K1762" s="302"/>
      <c r="L1762" s="302"/>
      <c r="M1762" s="302"/>
      <c r="N1762" s="302"/>
      <c r="O1762" s="302"/>
      <c r="P1762" s="302"/>
      <c r="Q1762" s="302"/>
      <c r="R1762" s="302"/>
      <c r="S1762" s="302"/>
      <c r="T1762" s="302"/>
      <c r="U1762" s="302"/>
      <c r="V1762" s="302"/>
      <c r="W1762" s="302"/>
      <c r="X1762" s="302"/>
      <c r="Y1762" s="304"/>
      <c r="Z1762" s="304"/>
      <c r="AA1762" s="304"/>
      <c r="AB1762" s="304"/>
      <c r="AC1762" s="304"/>
      <c r="AD1762" s="304"/>
      <c r="AG1762" s="110">
        <f t="shared" si="230"/>
        <v>0</v>
      </c>
    </row>
    <row r="1763" spans="1:33">
      <c r="A1763" s="12"/>
      <c r="B1763" s="12"/>
      <c r="C1763" s="121" t="s">
        <v>89</v>
      </c>
      <c r="D1763" s="301" t="str">
        <f t="shared" si="229"/>
        <v/>
      </c>
      <c r="E1763" s="302"/>
      <c r="F1763" s="302"/>
      <c r="G1763" s="302"/>
      <c r="H1763" s="302"/>
      <c r="I1763" s="302"/>
      <c r="J1763" s="302"/>
      <c r="K1763" s="302"/>
      <c r="L1763" s="302"/>
      <c r="M1763" s="302"/>
      <c r="N1763" s="302"/>
      <c r="O1763" s="302"/>
      <c r="P1763" s="302"/>
      <c r="Q1763" s="302"/>
      <c r="R1763" s="302"/>
      <c r="S1763" s="302"/>
      <c r="T1763" s="302"/>
      <c r="U1763" s="302"/>
      <c r="V1763" s="302"/>
      <c r="W1763" s="302"/>
      <c r="X1763" s="302"/>
      <c r="Y1763" s="304"/>
      <c r="Z1763" s="304"/>
      <c r="AA1763" s="304"/>
      <c r="AB1763" s="304"/>
      <c r="AC1763" s="304"/>
      <c r="AD1763" s="304"/>
      <c r="AG1763" s="110">
        <f t="shared" si="230"/>
        <v>0</v>
      </c>
    </row>
    <row r="1764" spans="1:33">
      <c r="A1764" s="12"/>
      <c r="B1764" s="12"/>
      <c r="C1764" s="121" t="s">
        <v>90</v>
      </c>
      <c r="D1764" s="301" t="str">
        <f t="shared" si="229"/>
        <v/>
      </c>
      <c r="E1764" s="302"/>
      <c r="F1764" s="302"/>
      <c r="G1764" s="302"/>
      <c r="H1764" s="302"/>
      <c r="I1764" s="302"/>
      <c r="J1764" s="302"/>
      <c r="K1764" s="302"/>
      <c r="L1764" s="302"/>
      <c r="M1764" s="302"/>
      <c r="N1764" s="302"/>
      <c r="O1764" s="302"/>
      <c r="P1764" s="302"/>
      <c r="Q1764" s="302"/>
      <c r="R1764" s="302"/>
      <c r="S1764" s="302"/>
      <c r="T1764" s="302"/>
      <c r="U1764" s="302"/>
      <c r="V1764" s="302"/>
      <c r="W1764" s="302"/>
      <c r="X1764" s="302"/>
      <c r="Y1764" s="304"/>
      <c r="Z1764" s="304"/>
      <c r="AA1764" s="304"/>
      <c r="AB1764" s="304"/>
      <c r="AC1764" s="304"/>
      <c r="AD1764" s="304"/>
      <c r="AG1764" s="110">
        <f t="shared" si="230"/>
        <v>0</v>
      </c>
    </row>
    <row r="1765" spans="1:33">
      <c r="A1765" s="12"/>
      <c r="B1765" s="12"/>
      <c r="C1765" s="121" t="s">
        <v>91</v>
      </c>
      <c r="D1765" s="301" t="str">
        <f t="shared" si="229"/>
        <v/>
      </c>
      <c r="E1765" s="302"/>
      <c r="F1765" s="302"/>
      <c r="G1765" s="302"/>
      <c r="H1765" s="302"/>
      <c r="I1765" s="302"/>
      <c r="J1765" s="302"/>
      <c r="K1765" s="302"/>
      <c r="L1765" s="302"/>
      <c r="M1765" s="302"/>
      <c r="N1765" s="302"/>
      <c r="O1765" s="302"/>
      <c r="P1765" s="302"/>
      <c r="Q1765" s="302"/>
      <c r="R1765" s="302"/>
      <c r="S1765" s="302"/>
      <c r="T1765" s="302"/>
      <c r="U1765" s="302"/>
      <c r="V1765" s="302"/>
      <c r="W1765" s="302"/>
      <c r="X1765" s="302"/>
      <c r="Y1765" s="304"/>
      <c r="Z1765" s="304"/>
      <c r="AA1765" s="304"/>
      <c r="AB1765" s="304"/>
      <c r="AC1765" s="304"/>
      <c r="AD1765" s="304"/>
      <c r="AG1765" s="110">
        <f t="shared" si="230"/>
        <v>0</v>
      </c>
    </row>
    <row r="1766" spans="1:33">
      <c r="A1766" s="12"/>
      <c r="B1766" s="12"/>
      <c r="C1766" s="121" t="s">
        <v>92</v>
      </c>
      <c r="D1766" s="301" t="str">
        <f t="shared" si="229"/>
        <v/>
      </c>
      <c r="E1766" s="302"/>
      <c r="F1766" s="302"/>
      <c r="G1766" s="302"/>
      <c r="H1766" s="302"/>
      <c r="I1766" s="302"/>
      <c r="J1766" s="302"/>
      <c r="K1766" s="302"/>
      <c r="L1766" s="302"/>
      <c r="M1766" s="302"/>
      <c r="N1766" s="302"/>
      <c r="O1766" s="302"/>
      <c r="P1766" s="302"/>
      <c r="Q1766" s="302"/>
      <c r="R1766" s="302"/>
      <c r="S1766" s="302"/>
      <c r="T1766" s="302"/>
      <c r="U1766" s="302"/>
      <c r="V1766" s="302"/>
      <c r="W1766" s="302"/>
      <c r="X1766" s="302"/>
      <c r="Y1766" s="304"/>
      <c r="Z1766" s="304"/>
      <c r="AA1766" s="304"/>
      <c r="AB1766" s="304"/>
      <c r="AC1766" s="304"/>
      <c r="AD1766" s="304"/>
      <c r="AG1766" s="110">
        <f t="shared" si="230"/>
        <v>0</v>
      </c>
    </row>
    <row r="1767" spans="1:33">
      <c r="A1767" s="12"/>
      <c r="B1767" s="12"/>
      <c r="C1767" s="121" t="s">
        <v>93</v>
      </c>
      <c r="D1767" s="301" t="str">
        <f t="shared" si="229"/>
        <v/>
      </c>
      <c r="E1767" s="302"/>
      <c r="F1767" s="302"/>
      <c r="G1767" s="302"/>
      <c r="H1767" s="302"/>
      <c r="I1767" s="302"/>
      <c r="J1767" s="302"/>
      <c r="K1767" s="302"/>
      <c r="L1767" s="302"/>
      <c r="M1767" s="302"/>
      <c r="N1767" s="302"/>
      <c r="O1767" s="302"/>
      <c r="P1767" s="302"/>
      <c r="Q1767" s="302"/>
      <c r="R1767" s="302"/>
      <c r="S1767" s="302"/>
      <c r="T1767" s="302"/>
      <c r="U1767" s="302"/>
      <c r="V1767" s="302"/>
      <c r="W1767" s="302"/>
      <c r="X1767" s="302"/>
      <c r="Y1767" s="304"/>
      <c r="Z1767" s="304"/>
      <c r="AA1767" s="304"/>
      <c r="AB1767" s="304"/>
      <c r="AC1767" s="304"/>
      <c r="AD1767" s="304"/>
      <c r="AG1767" s="110">
        <f t="shared" si="230"/>
        <v>0</v>
      </c>
    </row>
    <row r="1768" spans="1:33">
      <c r="A1768" s="12"/>
      <c r="B1768" s="12"/>
      <c r="C1768" s="121" t="s">
        <v>94</v>
      </c>
      <c r="D1768" s="301" t="str">
        <f t="shared" si="229"/>
        <v/>
      </c>
      <c r="E1768" s="302"/>
      <c r="F1768" s="302"/>
      <c r="G1768" s="302"/>
      <c r="H1768" s="302"/>
      <c r="I1768" s="302"/>
      <c r="J1768" s="302"/>
      <c r="K1768" s="302"/>
      <c r="L1768" s="302"/>
      <c r="M1768" s="302"/>
      <c r="N1768" s="302"/>
      <c r="O1768" s="302"/>
      <c r="P1768" s="302"/>
      <c r="Q1768" s="302"/>
      <c r="R1768" s="302"/>
      <c r="S1768" s="302"/>
      <c r="T1768" s="302"/>
      <c r="U1768" s="302"/>
      <c r="V1768" s="302"/>
      <c r="W1768" s="302"/>
      <c r="X1768" s="302"/>
      <c r="Y1768" s="304"/>
      <c r="Z1768" s="304"/>
      <c r="AA1768" s="304"/>
      <c r="AB1768" s="304"/>
      <c r="AC1768" s="304"/>
      <c r="AD1768" s="304"/>
      <c r="AG1768" s="110">
        <f t="shared" si="230"/>
        <v>0</v>
      </c>
    </row>
    <row r="1769" spans="1:33">
      <c r="A1769" s="12"/>
      <c r="B1769" s="12"/>
      <c r="C1769" s="121" t="s">
        <v>95</v>
      </c>
      <c r="D1769" s="301" t="str">
        <f t="shared" si="229"/>
        <v/>
      </c>
      <c r="E1769" s="302"/>
      <c r="F1769" s="302"/>
      <c r="G1769" s="302"/>
      <c r="H1769" s="302"/>
      <c r="I1769" s="302"/>
      <c r="J1769" s="302"/>
      <c r="K1769" s="302"/>
      <c r="L1769" s="302"/>
      <c r="M1769" s="302"/>
      <c r="N1769" s="302"/>
      <c r="O1769" s="302"/>
      <c r="P1769" s="302"/>
      <c r="Q1769" s="302"/>
      <c r="R1769" s="302"/>
      <c r="S1769" s="302"/>
      <c r="T1769" s="302"/>
      <c r="U1769" s="302"/>
      <c r="V1769" s="302"/>
      <c r="W1769" s="302"/>
      <c r="X1769" s="302"/>
      <c r="Y1769" s="304"/>
      <c r="Z1769" s="304"/>
      <c r="AA1769" s="304"/>
      <c r="AB1769" s="304"/>
      <c r="AC1769" s="304"/>
      <c r="AD1769" s="304"/>
      <c r="AG1769" s="110">
        <f t="shared" si="230"/>
        <v>0</v>
      </c>
    </row>
    <row r="1770" spans="1:33">
      <c r="A1770" s="12"/>
      <c r="B1770" s="12"/>
      <c r="C1770" s="121" t="s">
        <v>96</v>
      </c>
      <c r="D1770" s="301" t="str">
        <f t="shared" si="229"/>
        <v/>
      </c>
      <c r="E1770" s="302"/>
      <c r="F1770" s="302"/>
      <c r="G1770" s="302"/>
      <c r="H1770" s="302"/>
      <c r="I1770" s="302"/>
      <c r="J1770" s="302"/>
      <c r="K1770" s="302"/>
      <c r="L1770" s="302"/>
      <c r="M1770" s="302"/>
      <c r="N1770" s="302"/>
      <c r="O1770" s="302"/>
      <c r="P1770" s="302"/>
      <c r="Q1770" s="302"/>
      <c r="R1770" s="302"/>
      <c r="S1770" s="302"/>
      <c r="T1770" s="302"/>
      <c r="U1770" s="302"/>
      <c r="V1770" s="302"/>
      <c r="W1770" s="302"/>
      <c r="X1770" s="302"/>
      <c r="Y1770" s="304"/>
      <c r="Z1770" s="304"/>
      <c r="AA1770" s="304"/>
      <c r="AB1770" s="304"/>
      <c r="AC1770" s="304"/>
      <c r="AD1770" s="304"/>
      <c r="AG1770" s="110">
        <f t="shared" si="230"/>
        <v>0</v>
      </c>
    </row>
    <row r="1771" spans="1:33">
      <c r="A1771" s="12"/>
      <c r="B1771" s="12"/>
      <c r="C1771" s="121" t="s">
        <v>97</v>
      </c>
      <c r="D1771" s="301" t="str">
        <f t="shared" si="229"/>
        <v/>
      </c>
      <c r="E1771" s="302"/>
      <c r="F1771" s="302"/>
      <c r="G1771" s="302"/>
      <c r="H1771" s="302"/>
      <c r="I1771" s="302"/>
      <c r="J1771" s="302"/>
      <c r="K1771" s="302"/>
      <c r="L1771" s="302"/>
      <c r="M1771" s="302"/>
      <c r="N1771" s="302"/>
      <c r="O1771" s="302"/>
      <c r="P1771" s="302"/>
      <c r="Q1771" s="302"/>
      <c r="R1771" s="302"/>
      <c r="S1771" s="302"/>
      <c r="T1771" s="302"/>
      <c r="U1771" s="302"/>
      <c r="V1771" s="302"/>
      <c r="W1771" s="302"/>
      <c r="X1771" s="302"/>
      <c r="Y1771" s="304"/>
      <c r="Z1771" s="304"/>
      <c r="AA1771" s="304"/>
      <c r="AB1771" s="304"/>
      <c r="AC1771" s="304"/>
      <c r="AD1771" s="304"/>
      <c r="AG1771" s="110">
        <f t="shared" si="230"/>
        <v>0</v>
      </c>
    </row>
    <row r="1772" spans="1:33">
      <c r="A1772" s="12"/>
      <c r="B1772" s="12"/>
      <c r="C1772" s="121" t="s">
        <v>98</v>
      </c>
      <c r="D1772" s="301" t="str">
        <f t="shared" si="229"/>
        <v/>
      </c>
      <c r="E1772" s="302"/>
      <c r="F1772" s="302"/>
      <c r="G1772" s="302"/>
      <c r="H1772" s="302"/>
      <c r="I1772" s="302"/>
      <c r="J1772" s="302"/>
      <c r="K1772" s="302"/>
      <c r="L1772" s="302"/>
      <c r="M1772" s="302"/>
      <c r="N1772" s="302"/>
      <c r="O1772" s="302"/>
      <c r="P1772" s="302"/>
      <c r="Q1772" s="302"/>
      <c r="R1772" s="302"/>
      <c r="S1772" s="302"/>
      <c r="T1772" s="302"/>
      <c r="U1772" s="302"/>
      <c r="V1772" s="302"/>
      <c r="W1772" s="302"/>
      <c r="X1772" s="302"/>
      <c r="Y1772" s="304"/>
      <c r="Z1772" s="304"/>
      <c r="AA1772" s="304"/>
      <c r="AB1772" s="304"/>
      <c r="AC1772" s="304"/>
      <c r="AD1772" s="304"/>
      <c r="AG1772" s="110">
        <f t="shared" si="230"/>
        <v>0</v>
      </c>
    </row>
    <row r="1773" spans="1:33">
      <c r="A1773" s="12"/>
      <c r="B1773" s="12"/>
      <c r="C1773" s="121" t="s">
        <v>99</v>
      </c>
      <c r="D1773" s="301" t="str">
        <f t="shared" si="229"/>
        <v/>
      </c>
      <c r="E1773" s="302"/>
      <c r="F1773" s="302"/>
      <c r="G1773" s="302"/>
      <c r="H1773" s="302"/>
      <c r="I1773" s="302"/>
      <c r="J1773" s="302"/>
      <c r="K1773" s="302"/>
      <c r="L1773" s="302"/>
      <c r="M1773" s="302"/>
      <c r="N1773" s="302"/>
      <c r="O1773" s="302"/>
      <c r="P1773" s="302"/>
      <c r="Q1773" s="302"/>
      <c r="R1773" s="302"/>
      <c r="S1773" s="302"/>
      <c r="T1773" s="302"/>
      <c r="U1773" s="302"/>
      <c r="V1773" s="302"/>
      <c r="W1773" s="302"/>
      <c r="X1773" s="302"/>
      <c r="Y1773" s="304"/>
      <c r="Z1773" s="304"/>
      <c r="AA1773" s="304"/>
      <c r="AB1773" s="304"/>
      <c r="AC1773" s="304"/>
      <c r="AD1773" s="304"/>
      <c r="AG1773" s="110">
        <f t="shared" si="230"/>
        <v>0</v>
      </c>
    </row>
    <row r="1774" spans="1:33">
      <c r="A1774" s="12"/>
      <c r="B1774" s="12"/>
      <c r="C1774" s="121" t="s">
        <v>100</v>
      </c>
      <c r="D1774" s="301" t="str">
        <f t="shared" si="229"/>
        <v/>
      </c>
      <c r="E1774" s="302"/>
      <c r="F1774" s="302"/>
      <c r="G1774" s="302"/>
      <c r="H1774" s="302"/>
      <c r="I1774" s="302"/>
      <c r="J1774" s="302"/>
      <c r="K1774" s="302"/>
      <c r="L1774" s="302"/>
      <c r="M1774" s="302"/>
      <c r="N1774" s="302"/>
      <c r="O1774" s="302"/>
      <c r="P1774" s="302"/>
      <c r="Q1774" s="302"/>
      <c r="R1774" s="302"/>
      <c r="S1774" s="302"/>
      <c r="T1774" s="302"/>
      <c r="U1774" s="302"/>
      <c r="V1774" s="302"/>
      <c r="W1774" s="302"/>
      <c r="X1774" s="302"/>
      <c r="Y1774" s="304"/>
      <c r="Z1774" s="304"/>
      <c r="AA1774" s="304"/>
      <c r="AB1774" s="304"/>
      <c r="AC1774" s="304"/>
      <c r="AD1774" s="304"/>
      <c r="AG1774" s="110">
        <f t="shared" si="230"/>
        <v>0</v>
      </c>
    </row>
    <row r="1775" spans="1:33">
      <c r="A1775" s="12"/>
      <c r="B1775" s="12"/>
      <c r="C1775" s="121" t="s">
        <v>101</v>
      </c>
      <c r="D1775" s="301" t="str">
        <f t="shared" si="229"/>
        <v/>
      </c>
      <c r="E1775" s="302"/>
      <c r="F1775" s="302"/>
      <c r="G1775" s="302"/>
      <c r="H1775" s="302"/>
      <c r="I1775" s="302"/>
      <c r="J1775" s="302"/>
      <c r="K1775" s="302"/>
      <c r="L1775" s="302"/>
      <c r="M1775" s="302"/>
      <c r="N1775" s="302"/>
      <c r="O1775" s="302"/>
      <c r="P1775" s="302"/>
      <c r="Q1775" s="302"/>
      <c r="R1775" s="302"/>
      <c r="S1775" s="302"/>
      <c r="T1775" s="302"/>
      <c r="U1775" s="302"/>
      <c r="V1775" s="302"/>
      <c r="W1775" s="302"/>
      <c r="X1775" s="302"/>
      <c r="Y1775" s="304"/>
      <c r="Z1775" s="304"/>
      <c r="AA1775" s="304"/>
      <c r="AB1775" s="304"/>
      <c r="AC1775" s="304"/>
      <c r="AD1775" s="304"/>
      <c r="AG1775" s="110">
        <f t="shared" si="230"/>
        <v>0</v>
      </c>
    </row>
    <row r="1776" spans="1:33">
      <c r="A1776" s="12"/>
      <c r="B1776" s="12"/>
      <c r="C1776" s="121" t="s">
        <v>102</v>
      </c>
      <c r="D1776" s="301" t="str">
        <f t="shared" si="229"/>
        <v/>
      </c>
      <c r="E1776" s="302"/>
      <c r="F1776" s="302"/>
      <c r="G1776" s="302"/>
      <c r="H1776" s="302"/>
      <c r="I1776" s="302"/>
      <c r="J1776" s="302"/>
      <c r="K1776" s="302"/>
      <c r="L1776" s="302"/>
      <c r="M1776" s="302"/>
      <c r="N1776" s="302"/>
      <c r="O1776" s="302"/>
      <c r="P1776" s="302"/>
      <c r="Q1776" s="302"/>
      <c r="R1776" s="302"/>
      <c r="S1776" s="302"/>
      <c r="T1776" s="302"/>
      <c r="U1776" s="302"/>
      <c r="V1776" s="302"/>
      <c r="W1776" s="302"/>
      <c r="X1776" s="302"/>
      <c r="Y1776" s="304"/>
      <c r="Z1776" s="304"/>
      <c r="AA1776" s="304"/>
      <c r="AB1776" s="304"/>
      <c r="AC1776" s="304"/>
      <c r="AD1776" s="304"/>
      <c r="AG1776" s="110">
        <f t="shared" si="230"/>
        <v>0</v>
      </c>
    </row>
    <row r="1777" spans="1:33">
      <c r="A1777" s="12"/>
      <c r="B1777" s="12"/>
      <c r="C1777" s="121" t="s">
        <v>103</v>
      </c>
      <c r="D1777" s="301" t="str">
        <f t="shared" si="229"/>
        <v/>
      </c>
      <c r="E1777" s="302"/>
      <c r="F1777" s="302"/>
      <c r="G1777" s="302"/>
      <c r="H1777" s="302"/>
      <c r="I1777" s="302"/>
      <c r="J1777" s="302"/>
      <c r="K1777" s="302"/>
      <c r="L1777" s="302"/>
      <c r="M1777" s="302"/>
      <c r="N1777" s="302"/>
      <c r="O1777" s="302"/>
      <c r="P1777" s="302"/>
      <c r="Q1777" s="302"/>
      <c r="R1777" s="302"/>
      <c r="S1777" s="302"/>
      <c r="T1777" s="302"/>
      <c r="U1777" s="302"/>
      <c r="V1777" s="302"/>
      <c r="W1777" s="302"/>
      <c r="X1777" s="302"/>
      <c r="Y1777" s="304"/>
      <c r="Z1777" s="304"/>
      <c r="AA1777" s="304"/>
      <c r="AB1777" s="304"/>
      <c r="AC1777" s="304"/>
      <c r="AD1777" s="304"/>
      <c r="AG1777" s="110">
        <f t="shared" si="230"/>
        <v>0</v>
      </c>
    </row>
    <row r="1778" spans="1:33">
      <c r="A1778" s="12"/>
      <c r="B1778" s="12"/>
      <c r="C1778" s="121" t="s">
        <v>104</v>
      </c>
      <c r="D1778" s="301" t="str">
        <f t="shared" si="229"/>
        <v/>
      </c>
      <c r="E1778" s="302"/>
      <c r="F1778" s="302"/>
      <c r="G1778" s="302"/>
      <c r="H1778" s="302"/>
      <c r="I1778" s="302"/>
      <c r="J1778" s="302"/>
      <c r="K1778" s="302"/>
      <c r="L1778" s="302"/>
      <c r="M1778" s="302"/>
      <c r="N1778" s="302"/>
      <c r="O1778" s="302"/>
      <c r="P1778" s="302"/>
      <c r="Q1778" s="302"/>
      <c r="R1778" s="302"/>
      <c r="S1778" s="302"/>
      <c r="T1778" s="302"/>
      <c r="U1778" s="302"/>
      <c r="V1778" s="302"/>
      <c r="W1778" s="302"/>
      <c r="X1778" s="302"/>
      <c r="Y1778" s="304"/>
      <c r="Z1778" s="304"/>
      <c r="AA1778" s="304"/>
      <c r="AB1778" s="304"/>
      <c r="AC1778" s="304"/>
      <c r="AD1778" s="304"/>
      <c r="AG1778" s="110">
        <f t="shared" si="230"/>
        <v>0</v>
      </c>
    </row>
    <row r="1779" spans="1:33">
      <c r="A1779" s="12"/>
      <c r="B1779" s="12"/>
      <c r="C1779" s="121" t="s">
        <v>105</v>
      </c>
      <c r="D1779" s="301" t="str">
        <f t="shared" si="229"/>
        <v/>
      </c>
      <c r="E1779" s="302"/>
      <c r="F1779" s="302"/>
      <c r="G1779" s="302"/>
      <c r="H1779" s="302"/>
      <c r="I1779" s="302"/>
      <c r="J1779" s="302"/>
      <c r="K1779" s="302"/>
      <c r="L1779" s="302"/>
      <c r="M1779" s="302"/>
      <c r="N1779" s="302"/>
      <c r="O1779" s="302"/>
      <c r="P1779" s="302"/>
      <c r="Q1779" s="302"/>
      <c r="R1779" s="302"/>
      <c r="S1779" s="302"/>
      <c r="T1779" s="302"/>
      <c r="U1779" s="302"/>
      <c r="V1779" s="302"/>
      <c r="W1779" s="302"/>
      <c r="X1779" s="302"/>
      <c r="Y1779" s="304"/>
      <c r="Z1779" s="304"/>
      <c r="AA1779" s="304"/>
      <c r="AB1779" s="304"/>
      <c r="AC1779" s="304"/>
      <c r="AD1779" s="304"/>
      <c r="AG1779" s="110">
        <f t="shared" si="230"/>
        <v>0</v>
      </c>
    </row>
    <row r="1780" spans="1:33">
      <c r="A1780" s="12"/>
      <c r="B1780" s="12"/>
      <c r="C1780" s="121" t="s">
        <v>106</v>
      </c>
      <c r="D1780" s="301" t="str">
        <f t="shared" si="229"/>
        <v/>
      </c>
      <c r="E1780" s="302"/>
      <c r="F1780" s="302"/>
      <c r="G1780" s="302"/>
      <c r="H1780" s="302"/>
      <c r="I1780" s="302"/>
      <c r="J1780" s="302"/>
      <c r="K1780" s="302"/>
      <c r="L1780" s="302"/>
      <c r="M1780" s="302"/>
      <c r="N1780" s="302"/>
      <c r="O1780" s="302"/>
      <c r="P1780" s="302"/>
      <c r="Q1780" s="302"/>
      <c r="R1780" s="302"/>
      <c r="S1780" s="302"/>
      <c r="T1780" s="302"/>
      <c r="U1780" s="302"/>
      <c r="V1780" s="302"/>
      <c r="W1780" s="302"/>
      <c r="X1780" s="302"/>
      <c r="Y1780" s="304"/>
      <c r="Z1780" s="304"/>
      <c r="AA1780" s="304"/>
      <c r="AB1780" s="304"/>
      <c r="AC1780" s="304"/>
      <c r="AD1780" s="304"/>
      <c r="AG1780" s="110">
        <f t="shared" si="230"/>
        <v>0</v>
      </c>
    </row>
    <row r="1781" spans="1:33">
      <c r="A1781" s="12"/>
      <c r="B1781" s="12"/>
      <c r="C1781" s="121" t="s">
        <v>107</v>
      </c>
      <c r="D1781" s="301" t="str">
        <f t="shared" si="229"/>
        <v/>
      </c>
      <c r="E1781" s="302"/>
      <c r="F1781" s="302"/>
      <c r="G1781" s="302"/>
      <c r="H1781" s="302"/>
      <c r="I1781" s="302"/>
      <c r="J1781" s="302"/>
      <c r="K1781" s="302"/>
      <c r="L1781" s="302"/>
      <c r="M1781" s="302"/>
      <c r="N1781" s="302"/>
      <c r="O1781" s="302"/>
      <c r="P1781" s="302"/>
      <c r="Q1781" s="302"/>
      <c r="R1781" s="302"/>
      <c r="S1781" s="302"/>
      <c r="T1781" s="302"/>
      <c r="U1781" s="302"/>
      <c r="V1781" s="302"/>
      <c r="W1781" s="302"/>
      <c r="X1781" s="302"/>
      <c r="Y1781" s="304"/>
      <c r="Z1781" s="304"/>
      <c r="AA1781" s="304"/>
      <c r="AB1781" s="304"/>
      <c r="AC1781" s="304"/>
      <c r="AD1781" s="304"/>
      <c r="AG1781" s="110">
        <f t="shared" si="230"/>
        <v>0</v>
      </c>
    </row>
    <row r="1782" spans="1:33">
      <c r="A1782" s="12"/>
      <c r="B1782" s="12"/>
      <c r="C1782" s="121" t="s">
        <v>108</v>
      </c>
      <c r="D1782" s="301" t="str">
        <f t="shared" si="229"/>
        <v/>
      </c>
      <c r="E1782" s="302"/>
      <c r="F1782" s="302"/>
      <c r="G1782" s="302"/>
      <c r="H1782" s="302"/>
      <c r="I1782" s="302"/>
      <c r="J1782" s="302"/>
      <c r="K1782" s="302"/>
      <c r="L1782" s="302"/>
      <c r="M1782" s="302"/>
      <c r="N1782" s="302"/>
      <c r="O1782" s="302"/>
      <c r="P1782" s="302"/>
      <c r="Q1782" s="302"/>
      <c r="R1782" s="302"/>
      <c r="S1782" s="302"/>
      <c r="T1782" s="302"/>
      <c r="U1782" s="302"/>
      <c r="V1782" s="302"/>
      <c r="W1782" s="302"/>
      <c r="X1782" s="302"/>
      <c r="Y1782" s="304"/>
      <c r="Z1782" s="304"/>
      <c r="AA1782" s="304"/>
      <c r="AB1782" s="304"/>
      <c r="AC1782" s="304"/>
      <c r="AD1782" s="304"/>
      <c r="AG1782" s="110">
        <f t="shared" si="230"/>
        <v>0</v>
      </c>
    </row>
    <row r="1783" spans="1:33">
      <c r="A1783" s="12"/>
      <c r="B1783" s="12"/>
      <c r="C1783" s="121" t="s">
        <v>109</v>
      </c>
      <c r="D1783" s="301" t="str">
        <f t="shared" si="229"/>
        <v/>
      </c>
      <c r="E1783" s="302"/>
      <c r="F1783" s="302"/>
      <c r="G1783" s="302"/>
      <c r="H1783" s="302"/>
      <c r="I1783" s="302"/>
      <c r="J1783" s="302"/>
      <c r="K1783" s="302"/>
      <c r="L1783" s="302"/>
      <c r="M1783" s="302"/>
      <c r="N1783" s="302"/>
      <c r="O1783" s="302"/>
      <c r="P1783" s="302"/>
      <c r="Q1783" s="302"/>
      <c r="R1783" s="302"/>
      <c r="S1783" s="302"/>
      <c r="T1783" s="302"/>
      <c r="U1783" s="302"/>
      <c r="V1783" s="302"/>
      <c r="W1783" s="302"/>
      <c r="X1783" s="302"/>
      <c r="Y1783" s="304"/>
      <c r="Z1783" s="304"/>
      <c r="AA1783" s="304"/>
      <c r="AB1783" s="304"/>
      <c r="AC1783" s="304"/>
      <c r="AD1783" s="304"/>
      <c r="AG1783" s="110">
        <f t="shared" si="230"/>
        <v>0</v>
      </c>
    </row>
    <row r="1784" spans="1:33">
      <c r="A1784" s="12"/>
      <c r="B1784" s="12"/>
      <c r="C1784" s="121" t="s">
        <v>110</v>
      </c>
      <c r="D1784" s="301" t="str">
        <f t="shared" si="229"/>
        <v/>
      </c>
      <c r="E1784" s="302"/>
      <c r="F1784" s="302"/>
      <c r="G1784" s="302"/>
      <c r="H1784" s="302"/>
      <c r="I1784" s="302"/>
      <c r="J1784" s="302"/>
      <c r="K1784" s="302"/>
      <c r="L1784" s="302"/>
      <c r="M1784" s="302"/>
      <c r="N1784" s="302"/>
      <c r="O1784" s="302"/>
      <c r="P1784" s="302"/>
      <c r="Q1784" s="302"/>
      <c r="R1784" s="302"/>
      <c r="S1784" s="302"/>
      <c r="T1784" s="302"/>
      <c r="U1784" s="302"/>
      <c r="V1784" s="302"/>
      <c r="W1784" s="302"/>
      <c r="X1784" s="302"/>
      <c r="Y1784" s="304"/>
      <c r="Z1784" s="304"/>
      <c r="AA1784" s="304"/>
      <c r="AB1784" s="304"/>
      <c r="AC1784" s="304"/>
      <c r="AD1784" s="304"/>
      <c r="AG1784" s="110">
        <f t="shared" si="230"/>
        <v>0</v>
      </c>
    </row>
    <row r="1785" spans="1:33">
      <c r="A1785" s="12"/>
      <c r="B1785" s="12"/>
      <c r="C1785" s="121" t="s">
        <v>111</v>
      </c>
      <c r="D1785" s="301" t="str">
        <f t="shared" si="229"/>
        <v/>
      </c>
      <c r="E1785" s="302"/>
      <c r="F1785" s="302"/>
      <c r="G1785" s="302"/>
      <c r="H1785" s="302"/>
      <c r="I1785" s="302"/>
      <c r="J1785" s="302"/>
      <c r="K1785" s="302"/>
      <c r="L1785" s="302"/>
      <c r="M1785" s="302"/>
      <c r="N1785" s="302"/>
      <c r="O1785" s="302"/>
      <c r="P1785" s="302"/>
      <c r="Q1785" s="302"/>
      <c r="R1785" s="302"/>
      <c r="S1785" s="302"/>
      <c r="T1785" s="302"/>
      <c r="U1785" s="302"/>
      <c r="V1785" s="302"/>
      <c r="W1785" s="302"/>
      <c r="X1785" s="302"/>
      <c r="Y1785" s="304"/>
      <c r="Z1785" s="304"/>
      <c r="AA1785" s="304"/>
      <c r="AB1785" s="304"/>
      <c r="AC1785" s="304"/>
      <c r="AD1785" s="304"/>
      <c r="AG1785" s="110">
        <f t="shared" si="230"/>
        <v>0</v>
      </c>
    </row>
    <row r="1786" spans="1:33">
      <c r="A1786" s="12"/>
      <c r="B1786" s="12"/>
      <c r="C1786" s="121" t="s">
        <v>112</v>
      </c>
      <c r="D1786" s="301" t="str">
        <f t="shared" si="229"/>
        <v/>
      </c>
      <c r="E1786" s="302"/>
      <c r="F1786" s="302"/>
      <c r="G1786" s="302"/>
      <c r="H1786" s="302"/>
      <c r="I1786" s="302"/>
      <c r="J1786" s="302"/>
      <c r="K1786" s="302"/>
      <c r="L1786" s="302"/>
      <c r="M1786" s="302"/>
      <c r="N1786" s="302"/>
      <c r="O1786" s="302"/>
      <c r="P1786" s="302"/>
      <c r="Q1786" s="302"/>
      <c r="R1786" s="302"/>
      <c r="S1786" s="302"/>
      <c r="T1786" s="302"/>
      <c r="U1786" s="302"/>
      <c r="V1786" s="302"/>
      <c r="W1786" s="302"/>
      <c r="X1786" s="302"/>
      <c r="Y1786" s="304"/>
      <c r="Z1786" s="304"/>
      <c r="AA1786" s="304"/>
      <c r="AB1786" s="304"/>
      <c r="AC1786" s="304"/>
      <c r="AD1786" s="304"/>
      <c r="AG1786" s="110">
        <f t="shared" si="230"/>
        <v>0</v>
      </c>
    </row>
    <row r="1787" spans="1:33">
      <c r="A1787" s="12"/>
      <c r="B1787" s="12"/>
      <c r="C1787" s="128" t="s">
        <v>113</v>
      </c>
      <c r="D1787" s="301" t="str">
        <f t="shared" si="229"/>
        <v/>
      </c>
      <c r="E1787" s="302"/>
      <c r="F1787" s="302"/>
      <c r="G1787" s="302"/>
      <c r="H1787" s="302"/>
      <c r="I1787" s="302"/>
      <c r="J1787" s="302"/>
      <c r="K1787" s="302"/>
      <c r="L1787" s="302"/>
      <c r="M1787" s="302"/>
      <c r="N1787" s="302"/>
      <c r="O1787" s="302"/>
      <c r="P1787" s="302"/>
      <c r="Q1787" s="302"/>
      <c r="R1787" s="302"/>
      <c r="S1787" s="302"/>
      <c r="T1787" s="302"/>
      <c r="U1787" s="302"/>
      <c r="V1787" s="302"/>
      <c r="W1787" s="302"/>
      <c r="X1787" s="302"/>
      <c r="Y1787" s="304"/>
      <c r="Z1787" s="304"/>
      <c r="AA1787" s="304"/>
      <c r="AB1787" s="304"/>
      <c r="AC1787" s="304"/>
      <c r="AD1787" s="304"/>
      <c r="AG1787" s="110">
        <f t="shared" si="230"/>
        <v>0</v>
      </c>
    </row>
    <row r="1788" spans="1:33">
      <c r="A1788" s="12"/>
      <c r="B1788" s="12"/>
      <c r="C1788" s="128" t="s">
        <v>114</v>
      </c>
      <c r="D1788" s="301" t="str">
        <f t="shared" si="229"/>
        <v/>
      </c>
      <c r="E1788" s="302"/>
      <c r="F1788" s="302"/>
      <c r="G1788" s="302"/>
      <c r="H1788" s="302"/>
      <c r="I1788" s="302"/>
      <c r="J1788" s="302"/>
      <c r="K1788" s="302"/>
      <c r="L1788" s="302"/>
      <c r="M1788" s="302"/>
      <c r="N1788" s="302"/>
      <c r="O1788" s="302"/>
      <c r="P1788" s="302"/>
      <c r="Q1788" s="302"/>
      <c r="R1788" s="302"/>
      <c r="S1788" s="302"/>
      <c r="T1788" s="302"/>
      <c r="U1788" s="302"/>
      <c r="V1788" s="302"/>
      <c r="W1788" s="302"/>
      <c r="X1788" s="302"/>
      <c r="Y1788" s="304"/>
      <c r="Z1788" s="304"/>
      <c r="AA1788" s="304"/>
      <c r="AB1788" s="304"/>
      <c r="AC1788" s="304"/>
      <c r="AD1788" s="304"/>
      <c r="AG1788" s="110">
        <f t="shared" si="230"/>
        <v>0</v>
      </c>
    </row>
    <row r="1789" spans="1:33">
      <c r="A1789" s="12"/>
      <c r="B1789" s="12"/>
      <c r="C1789" s="128" t="s">
        <v>115</v>
      </c>
      <c r="D1789" s="301" t="str">
        <f t="shared" si="229"/>
        <v/>
      </c>
      <c r="E1789" s="302"/>
      <c r="F1789" s="302"/>
      <c r="G1789" s="302"/>
      <c r="H1789" s="302"/>
      <c r="I1789" s="302"/>
      <c r="J1789" s="302"/>
      <c r="K1789" s="302"/>
      <c r="L1789" s="302"/>
      <c r="M1789" s="302"/>
      <c r="N1789" s="302"/>
      <c r="O1789" s="302"/>
      <c r="P1789" s="302"/>
      <c r="Q1789" s="302"/>
      <c r="R1789" s="302"/>
      <c r="S1789" s="302"/>
      <c r="T1789" s="302"/>
      <c r="U1789" s="302"/>
      <c r="V1789" s="302"/>
      <c r="W1789" s="302"/>
      <c r="X1789" s="302"/>
      <c r="Y1789" s="304"/>
      <c r="Z1789" s="304"/>
      <c r="AA1789" s="304"/>
      <c r="AB1789" s="304"/>
      <c r="AC1789" s="304"/>
      <c r="AD1789" s="304"/>
      <c r="AG1789" s="110">
        <f t="shared" si="230"/>
        <v>0</v>
      </c>
    </row>
    <row r="1790" spans="1:33">
      <c r="A1790" s="12"/>
      <c r="B1790" s="12"/>
      <c r="C1790" s="128" t="s">
        <v>116</v>
      </c>
      <c r="D1790" s="301" t="str">
        <f t="shared" si="229"/>
        <v/>
      </c>
      <c r="E1790" s="302"/>
      <c r="F1790" s="302"/>
      <c r="G1790" s="302"/>
      <c r="H1790" s="302"/>
      <c r="I1790" s="302"/>
      <c r="J1790" s="302"/>
      <c r="K1790" s="302"/>
      <c r="L1790" s="302"/>
      <c r="M1790" s="302"/>
      <c r="N1790" s="302"/>
      <c r="O1790" s="302"/>
      <c r="P1790" s="302"/>
      <c r="Q1790" s="302"/>
      <c r="R1790" s="302"/>
      <c r="S1790" s="302"/>
      <c r="T1790" s="302"/>
      <c r="U1790" s="302"/>
      <c r="V1790" s="302"/>
      <c r="W1790" s="302"/>
      <c r="X1790" s="302"/>
      <c r="Y1790" s="304"/>
      <c r="Z1790" s="304"/>
      <c r="AA1790" s="304"/>
      <c r="AB1790" s="304"/>
      <c r="AC1790" s="304"/>
      <c r="AD1790" s="304"/>
      <c r="AG1790" s="110">
        <f t="shared" si="230"/>
        <v>0</v>
      </c>
    </row>
    <row r="1791" spans="1:33">
      <c r="A1791" s="12"/>
      <c r="B1791" s="12"/>
      <c r="C1791" s="128" t="s">
        <v>117</v>
      </c>
      <c r="D1791" s="301" t="str">
        <f t="shared" si="229"/>
        <v/>
      </c>
      <c r="E1791" s="302"/>
      <c r="F1791" s="302"/>
      <c r="G1791" s="302"/>
      <c r="H1791" s="302"/>
      <c r="I1791" s="302"/>
      <c r="J1791" s="302"/>
      <c r="K1791" s="302"/>
      <c r="L1791" s="302"/>
      <c r="M1791" s="302"/>
      <c r="N1791" s="302"/>
      <c r="O1791" s="302"/>
      <c r="P1791" s="302"/>
      <c r="Q1791" s="302"/>
      <c r="R1791" s="302"/>
      <c r="S1791" s="302"/>
      <c r="T1791" s="302"/>
      <c r="U1791" s="302"/>
      <c r="V1791" s="302"/>
      <c r="W1791" s="302"/>
      <c r="X1791" s="302"/>
      <c r="Y1791" s="304"/>
      <c r="Z1791" s="304"/>
      <c r="AA1791" s="304"/>
      <c r="AB1791" s="304"/>
      <c r="AC1791" s="304"/>
      <c r="AD1791" s="304"/>
      <c r="AG1791" s="110">
        <f t="shared" si="230"/>
        <v>0</v>
      </c>
    </row>
    <row r="1792" spans="1:33">
      <c r="A1792" s="12"/>
      <c r="B1792" s="12"/>
      <c r="C1792" s="128" t="s">
        <v>118</v>
      </c>
      <c r="D1792" s="301" t="str">
        <f t="shared" si="229"/>
        <v/>
      </c>
      <c r="E1792" s="302"/>
      <c r="F1792" s="302"/>
      <c r="G1792" s="302"/>
      <c r="H1792" s="302"/>
      <c r="I1792" s="302"/>
      <c r="J1792" s="302"/>
      <c r="K1792" s="302"/>
      <c r="L1792" s="302"/>
      <c r="M1792" s="302"/>
      <c r="N1792" s="302"/>
      <c r="O1792" s="302"/>
      <c r="P1792" s="302"/>
      <c r="Q1792" s="302"/>
      <c r="R1792" s="302"/>
      <c r="S1792" s="302"/>
      <c r="T1792" s="302"/>
      <c r="U1792" s="302"/>
      <c r="V1792" s="302"/>
      <c r="W1792" s="302"/>
      <c r="X1792" s="302"/>
      <c r="Y1792" s="304"/>
      <c r="Z1792" s="304"/>
      <c r="AA1792" s="304"/>
      <c r="AB1792" s="304"/>
      <c r="AC1792" s="304"/>
      <c r="AD1792" s="304"/>
      <c r="AG1792" s="110">
        <f t="shared" si="230"/>
        <v>0</v>
      </c>
    </row>
    <row r="1793" spans="1:33">
      <c r="A1793" s="12"/>
      <c r="B1793" s="12"/>
      <c r="C1793" s="128" t="s">
        <v>119</v>
      </c>
      <c r="D1793" s="301" t="str">
        <f t="shared" si="229"/>
        <v/>
      </c>
      <c r="E1793" s="302"/>
      <c r="F1793" s="302"/>
      <c r="G1793" s="302"/>
      <c r="H1793" s="302"/>
      <c r="I1793" s="302"/>
      <c r="J1793" s="302"/>
      <c r="K1793" s="302"/>
      <c r="L1793" s="302"/>
      <c r="M1793" s="302"/>
      <c r="N1793" s="302"/>
      <c r="O1793" s="302"/>
      <c r="P1793" s="302"/>
      <c r="Q1793" s="302"/>
      <c r="R1793" s="302"/>
      <c r="S1793" s="302"/>
      <c r="T1793" s="302"/>
      <c r="U1793" s="302"/>
      <c r="V1793" s="302"/>
      <c r="W1793" s="302"/>
      <c r="X1793" s="302"/>
      <c r="Y1793" s="304"/>
      <c r="Z1793" s="304"/>
      <c r="AA1793" s="304"/>
      <c r="AB1793" s="304"/>
      <c r="AC1793" s="304"/>
      <c r="AD1793" s="304"/>
      <c r="AG1793" s="110">
        <f t="shared" si="230"/>
        <v>0</v>
      </c>
    </row>
    <row r="1794" spans="1:33">
      <c r="A1794" s="12"/>
      <c r="B1794" s="12"/>
      <c r="C1794" s="128" t="s">
        <v>120</v>
      </c>
      <c r="D1794" s="301" t="str">
        <f t="shared" si="229"/>
        <v/>
      </c>
      <c r="E1794" s="302"/>
      <c r="F1794" s="302"/>
      <c r="G1794" s="302"/>
      <c r="H1794" s="302"/>
      <c r="I1794" s="302"/>
      <c r="J1794" s="302"/>
      <c r="K1794" s="302"/>
      <c r="L1794" s="302"/>
      <c r="M1794" s="302"/>
      <c r="N1794" s="302"/>
      <c r="O1794" s="302"/>
      <c r="P1794" s="302"/>
      <c r="Q1794" s="302"/>
      <c r="R1794" s="302"/>
      <c r="S1794" s="302"/>
      <c r="T1794" s="302"/>
      <c r="U1794" s="302"/>
      <c r="V1794" s="302"/>
      <c r="W1794" s="302"/>
      <c r="X1794" s="302"/>
      <c r="Y1794" s="304"/>
      <c r="Z1794" s="304"/>
      <c r="AA1794" s="304"/>
      <c r="AB1794" s="304"/>
      <c r="AC1794" s="304"/>
      <c r="AD1794" s="304"/>
      <c r="AG1794" s="110">
        <f t="shared" si="230"/>
        <v>0</v>
      </c>
    </row>
    <row r="1795" spans="1:33">
      <c r="A1795" s="12"/>
      <c r="B1795" s="12"/>
      <c r="C1795" s="128" t="s">
        <v>121</v>
      </c>
      <c r="D1795" s="301" t="str">
        <f t="shared" si="229"/>
        <v/>
      </c>
      <c r="E1795" s="302"/>
      <c r="F1795" s="302"/>
      <c r="G1795" s="302"/>
      <c r="H1795" s="302"/>
      <c r="I1795" s="302"/>
      <c r="J1795" s="302"/>
      <c r="K1795" s="302"/>
      <c r="L1795" s="302"/>
      <c r="M1795" s="302"/>
      <c r="N1795" s="302"/>
      <c r="O1795" s="302"/>
      <c r="P1795" s="302"/>
      <c r="Q1795" s="302"/>
      <c r="R1795" s="302"/>
      <c r="S1795" s="302"/>
      <c r="T1795" s="302"/>
      <c r="U1795" s="302"/>
      <c r="V1795" s="302"/>
      <c r="W1795" s="302"/>
      <c r="X1795" s="302"/>
      <c r="Y1795" s="304"/>
      <c r="Z1795" s="304"/>
      <c r="AA1795" s="304"/>
      <c r="AB1795" s="304"/>
      <c r="AC1795" s="304"/>
      <c r="AD1795" s="304"/>
      <c r="AG1795" s="110">
        <f t="shared" si="230"/>
        <v>0</v>
      </c>
    </row>
    <row r="1796" spans="1:33">
      <c r="A1796" s="12"/>
      <c r="B1796" s="12"/>
      <c r="C1796" s="128" t="s">
        <v>122</v>
      </c>
      <c r="D1796" s="301" t="str">
        <f t="shared" si="229"/>
        <v/>
      </c>
      <c r="E1796" s="302"/>
      <c r="F1796" s="302"/>
      <c r="G1796" s="302"/>
      <c r="H1796" s="302"/>
      <c r="I1796" s="302"/>
      <c r="J1796" s="302"/>
      <c r="K1796" s="302"/>
      <c r="L1796" s="302"/>
      <c r="M1796" s="302"/>
      <c r="N1796" s="302"/>
      <c r="O1796" s="302"/>
      <c r="P1796" s="302"/>
      <c r="Q1796" s="302"/>
      <c r="R1796" s="302"/>
      <c r="S1796" s="302"/>
      <c r="T1796" s="302"/>
      <c r="U1796" s="302"/>
      <c r="V1796" s="302"/>
      <c r="W1796" s="302"/>
      <c r="X1796" s="302"/>
      <c r="Y1796" s="304"/>
      <c r="Z1796" s="304"/>
      <c r="AA1796" s="304"/>
      <c r="AB1796" s="304"/>
      <c r="AC1796" s="304"/>
      <c r="AD1796" s="304"/>
      <c r="AG1796" s="110">
        <f t="shared" si="230"/>
        <v>0</v>
      </c>
    </row>
    <row r="1797" spans="1:33">
      <c r="A1797" s="12"/>
      <c r="B1797" s="12"/>
      <c r="C1797" s="128" t="s">
        <v>123</v>
      </c>
      <c r="D1797" s="301" t="str">
        <f t="shared" si="229"/>
        <v/>
      </c>
      <c r="E1797" s="302"/>
      <c r="F1797" s="302"/>
      <c r="G1797" s="302"/>
      <c r="H1797" s="302"/>
      <c r="I1797" s="302"/>
      <c r="J1797" s="302"/>
      <c r="K1797" s="302"/>
      <c r="L1797" s="302"/>
      <c r="M1797" s="302"/>
      <c r="N1797" s="302"/>
      <c r="O1797" s="302"/>
      <c r="P1797" s="302"/>
      <c r="Q1797" s="302"/>
      <c r="R1797" s="302"/>
      <c r="S1797" s="302"/>
      <c r="T1797" s="302"/>
      <c r="U1797" s="302"/>
      <c r="V1797" s="302"/>
      <c r="W1797" s="302"/>
      <c r="X1797" s="302"/>
      <c r="Y1797" s="304"/>
      <c r="Z1797" s="304"/>
      <c r="AA1797" s="304"/>
      <c r="AB1797" s="304"/>
      <c r="AC1797" s="304"/>
      <c r="AD1797" s="304"/>
      <c r="AG1797" s="110">
        <f t="shared" si="230"/>
        <v>0</v>
      </c>
    </row>
    <row r="1798" spans="1:33">
      <c r="A1798" s="12"/>
      <c r="B1798" s="12"/>
      <c r="C1798" s="128" t="s">
        <v>124</v>
      </c>
      <c r="D1798" s="301" t="str">
        <f t="shared" si="229"/>
        <v/>
      </c>
      <c r="E1798" s="302"/>
      <c r="F1798" s="302"/>
      <c r="G1798" s="302"/>
      <c r="H1798" s="302"/>
      <c r="I1798" s="302"/>
      <c r="J1798" s="302"/>
      <c r="K1798" s="302"/>
      <c r="L1798" s="302"/>
      <c r="M1798" s="302"/>
      <c r="N1798" s="302"/>
      <c r="O1798" s="302"/>
      <c r="P1798" s="302"/>
      <c r="Q1798" s="302"/>
      <c r="R1798" s="302"/>
      <c r="S1798" s="302"/>
      <c r="T1798" s="302"/>
      <c r="U1798" s="302"/>
      <c r="V1798" s="302"/>
      <c r="W1798" s="302"/>
      <c r="X1798" s="302"/>
      <c r="Y1798" s="304"/>
      <c r="Z1798" s="304"/>
      <c r="AA1798" s="304"/>
      <c r="AB1798" s="304"/>
      <c r="AC1798" s="304"/>
      <c r="AD1798" s="304"/>
      <c r="AG1798" s="110">
        <f t="shared" si="230"/>
        <v>0</v>
      </c>
    </row>
    <row r="1799" spans="1:33">
      <c r="A1799" s="12"/>
      <c r="B1799" s="12"/>
      <c r="C1799" s="128" t="s">
        <v>125</v>
      </c>
      <c r="D1799" s="301" t="str">
        <f t="shared" ref="D1799:D1853" si="231">IF(D98="", "", D98)</f>
        <v/>
      </c>
      <c r="E1799" s="302"/>
      <c r="F1799" s="302"/>
      <c r="G1799" s="302"/>
      <c r="H1799" s="302"/>
      <c r="I1799" s="302"/>
      <c r="J1799" s="302"/>
      <c r="K1799" s="302"/>
      <c r="L1799" s="302"/>
      <c r="M1799" s="302"/>
      <c r="N1799" s="302"/>
      <c r="O1799" s="302"/>
      <c r="P1799" s="302"/>
      <c r="Q1799" s="302"/>
      <c r="R1799" s="302"/>
      <c r="S1799" s="302"/>
      <c r="T1799" s="302"/>
      <c r="U1799" s="302"/>
      <c r="V1799" s="302"/>
      <c r="W1799" s="302"/>
      <c r="X1799" s="302"/>
      <c r="Y1799" s="304"/>
      <c r="Z1799" s="304"/>
      <c r="AA1799" s="304"/>
      <c r="AB1799" s="304"/>
      <c r="AC1799" s="304"/>
      <c r="AD1799" s="304"/>
      <c r="AG1799" s="110">
        <f t="shared" ref="AG1799:AG1853" si="232">IF(
OR(
AND(D1799="", Y1799&lt;&gt;""),
AND(D1799&lt;&gt;"", Y1799="")
), 1, 0
)</f>
        <v>0</v>
      </c>
    </row>
    <row r="1800" spans="1:33">
      <c r="A1800" s="12"/>
      <c r="B1800" s="12"/>
      <c r="C1800" s="128" t="s">
        <v>126</v>
      </c>
      <c r="D1800" s="301" t="str">
        <f t="shared" si="231"/>
        <v/>
      </c>
      <c r="E1800" s="302"/>
      <c r="F1800" s="302"/>
      <c r="G1800" s="302"/>
      <c r="H1800" s="302"/>
      <c r="I1800" s="302"/>
      <c r="J1800" s="302"/>
      <c r="K1800" s="302"/>
      <c r="L1800" s="302"/>
      <c r="M1800" s="302"/>
      <c r="N1800" s="302"/>
      <c r="O1800" s="302"/>
      <c r="P1800" s="302"/>
      <c r="Q1800" s="302"/>
      <c r="R1800" s="302"/>
      <c r="S1800" s="302"/>
      <c r="T1800" s="302"/>
      <c r="U1800" s="302"/>
      <c r="V1800" s="302"/>
      <c r="W1800" s="302"/>
      <c r="X1800" s="302"/>
      <c r="Y1800" s="304"/>
      <c r="Z1800" s="304"/>
      <c r="AA1800" s="304"/>
      <c r="AB1800" s="304"/>
      <c r="AC1800" s="304"/>
      <c r="AD1800" s="304"/>
      <c r="AG1800" s="110">
        <f t="shared" si="232"/>
        <v>0</v>
      </c>
    </row>
    <row r="1801" spans="1:33">
      <c r="A1801" s="12"/>
      <c r="B1801" s="12"/>
      <c r="C1801" s="128" t="s">
        <v>127</v>
      </c>
      <c r="D1801" s="301" t="str">
        <f t="shared" si="231"/>
        <v/>
      </c>
      <c r="E1801" s="302"/>
      <c r="F1801" s="302"/>
      <c r="G1801" s="302"/>
      <c r="H1801" s="302"/>
      <c r="I1801" s="302"/>
      <c r="J1801" s="302"/>
      <c r="K1801" s="302"/>
      <c r="L1801" s="302"/>
      <c r="M1801" s="302"/>
      <c r="N1801" s="302"/>
      <c r="O1801" s="302"/>
      <c r="P1801" s="302"/>
      <c r="Q1801" s="302"/>
      <c r="R1801" s="302"/>
      <c r="S1801" s="302"/>
      <c r="T1801" s="302"/>
      <c r="U1801" s="302"/>
      <c r="V1801" s="302"/>
      <c r="W1801" s="302"/>
      <c r="X1801" s="302"/>
      <c r="Y1801" s="304"/>
      <c r="Z1801" s="304"/>
      <c r="AA1801" s="304"/>
      <c r="AB1801" s="304"/>
      <c r="AC1801" s="304"/>
      <c r="AD1801" s="304"/>
      <c r="AG1801" s="110">
        <f t="shared" si="232"/>
        <v>0</v>
      </c>
    </row>
    <row r="1802" spans="1:33">
      <c r="A1802" s="12"/>
      <c r="B1802" s="12"/>
      <c r="C1802" s="128" t="s">
        <v>128</v>
      </c>
      <c r="D1802" s="301" t="str">
        <f t="shared" si="231"/>
        <v/>
      </c>
      <c r="E1802" s="302"/>
      <c r="F1802" s="302"/>
      <c r="G1802" s="302"/>
      <c r="H1802" s="302"/>
      <c r="I1802" s="302"/>
      <c r="J1802" s="302"/>
      <c r="K1802" s="302"/>
      <c r="L1802" s="302"/>
      <c r="M1802" s="302"/>
      <c r="N1802" s="302"/>
      <c r="O1802" s="302"/>
      <c r="P1802" s="302"/>
      <c r="Q1802" s="302"/>
      <c r="R1802" s="302"/>
      <c r="S1802" s="302"/>
      <c r="T1802" s="302"/>
      <c r="U1802" s="302"/>
      <c r="V1802" s="302"/>
      <c r="W1802" s="302"/>
      <c r="X1802" s="302"/>
      <c r="Y1802" s="304"/>
      <c r="Z1802" s="304"/>
      <c r="AA1802" s="304"/>
      <c r="AB1802" s="304"/>
      <c r="AC1802" s="304"/>
      <c r="AD1802" s="304"/>
      <c r="AG1802" s="110">
        <f t="shared" si="232"/>
        <v>0</v>
      </c>
    </row>
    <row r="1803" spans="1:33">
      <c r="A1803" s="12"/>
      <c r="B1803" s="12"/>
      <c r="C1803" s="128" t="s">
        <v>129</v>
      </c>
      <c r="D1803" s="301" t="str">
        <f t="shared" si="231"/>
        <v/>
      </c>
      <c r="E1803" s="302"/>
      <c r="F1803" s="302"/>
      <c r="G1803" s="302"/>
      <c r="H1803" s="302"/>
      <c r="I1803" s="302"/>
      <c r="J1803" s="302"/>
      <c r="K1803" s="302"/>
      <c r="L1803" s="302"/>
      <c r="M1803" s="302"/>
      <c r="N1803" s="302"/>
      <c r="O1803" s="302"/>
      <c r="P1803" s="302"/>
      <c r="Q1803" s="302"/>
      <c r="R1803" s="302"/>
      <c r="S1803" s="302"/>
      <c r="T1803" s="302"/>
      <c r="U1803" s="302"/>
      <c r="V1803" s="302"/>
      <c r="W1803" s="302"/>
      <c r="X1803" s="302"/>
      <c r="Y1803" s="304"/>
      <c r="Z1803" s="304"/>
      <c r="AA1803" s="304"/>
      <c r="AB1803" s="304"/>
      <c r="AC1803" s="304"/>
      <c r="AD1803" s="304"/>
      <c r="AG1803" s="110">
        <f t="shared" si="232"/>
        <v>0</v>
      </c>
    </row>
    <row r="1804" spans="1:33">
      <c r="A1804" s="12"/>
      <c r="B1804" s="12"/>
      <c r="C1804" s="128" t="s">
        <v>130</v>
      </c>
      <c r="D1804" s="301" t="str">
        <f t="shared" si="231"/>
        <v/>
      </c>
      <c r="E1804" s="302"/>
      <c r="F1804" s="302"/>
      <c r="G1804" s="302"/>
      <c r="H1804" s="302"/>
      <c r="I1804" s="302"/>
      <c r="J1804" s="302"/>
      <c r="K1804" s="302"/>
      <c r="L1804" s="302"/>
      <c r="M1804" s="302"/>
      <c r="N1804" s="302"/>
      <c r="O1804" s="302"/>
      <c r="P1804" s="302"/>
      <c r="Q1804" s="302"/>
      <c r="R1804" s="302"/>
      <c r="S1804" s="302"/>
      <c r="T1804" s="302"/>
      <c r="U1804" s="302"/>
      <c r="V1804" s="302"/>
      <c r="W1804" s="302"/>
      <c r="X1804" s="302"/>
      <c r="Y1804" s="304"/>
      <c r="Z1804" s="304"/>
      <c r="AA1804" s="304"/>
      <c r="AB1804" s="304"/>
      <c r="AC1804" s="304"/>
      <c r="AD1804" s="304"/>
      <c r="AG1804" s="110">
        <f t="shared" si="232"/>
        <v>0</v>
      </c>
    </row>
    <row r="1805" spans="1:33">
      <c r="A1805" s="12"/>
      <c r="B1805" s="12"/>
      <c r="C1805" s="128" t="s">
        <v>131</v>
      </c>
      <c r="D1805" s="301" t="str">
        <f t="shared" si="231"/>
        <v/>
      </c>
      <c r="E1805" s="302"/>
      <c r="F1805" s="302"/>
      <c r="G1805" s="302"/>
      <c r="H1805" s="302"/>
      <c r="I1805" s="302"/>
      <c r="J1805" s="302"/>
      <c r="K1805" s="302"/>
      <c r="L1805" s="302"/>
      <c r="M1805" s="302"/>
      <c r="N1805" s="302"/>
      <c r="O1805" s="302"/>
      <c r="P1805" s="302"/>
      <c r="Q1805" s="302"/>
      <c r="R1805" s="302"/>
      <c r="S1805" s="302"/>
      <c r="T1805" s="302"/>
      <c r="U1805" s="302"/>
      <c r="V1805" s="302"/>
      <c r="W1805" s="302"/>
      <c r="X1805" s="302"/>
      <c r="Y1805" s="304"/>
      <c r="Z1805" s="304"/>
      <c r="AA1805" s="304"/>
      <c r="AB1805" s="304"/>
      <c r="AC1805" s="304"/>
      <c r="AD1805" s="304"/>
      <c r="AG1805" s="110">
        <f t="shared" si="232"/>
        <v>0</v>
      </c>
    </row>
    <row r="1806" spans="1:33">
      <c r="A1806" s="12"/>
      <c r="B1806" s="12"/>
      <c r="C1806" s="128" t="s">
        <v>132</v>
      </c>
      <c r="D1806" s="301" t="str">
        <f t="shared" si="231"/>
        <v/>
      </c>
      <c r="E1806" s="302"/>
      <c r="F1806" s="302"/>
      <c r="G1806" s="302"/>
      <c r="H1806" s="302"/>
      <c r="I1806" s="302"/>
      <c r="J1806" s="302"/>
      <c r="K1806" s="302"/>
      <c r="L1806" s="302"/>
      <c r="M1806" s="302"/>
      <c r="N1806" s="302"/>
      <c r="O1806" s="302"/>
      <c r="P1806" s="302"/>
      <c r="Q1806" s="302"/>
      <c r="R1806" s="302"/>
      <c r="S1806" s="302"/>
      <c r="T1806" s="302"/>
      <c r="U1806" s="302"/>
      <c r="V1806" s="302"/>
      <c r="W1806" s="302"/>
      <c r="X1806" s="302"/>
      <c r="Y1806" s="304"/>
      <c r="Z1806" s="304"/>
      <c r="AA1806" s="304"/>
      <c r="AB1806" s="304"/>
      <c r="AC1806" s="304"/>
      <c r="AD1806" s="304"/>
      <c r="AG1806" s="110">
        <f t="shared" si="232"/>
        <v>0</v>
      </c>
    </row>
    <row r="1807" spans="1:33">
      <c r="A1807" s="12"/>
      <c r="B1807" s="12"/>
      <c r="C1807" s="128" t="s">
        <v>133</v>
      </c>
      <c r="D1807" s="301" t="str">
        <f t="shared" si="231"/>
        <v/>
      </c>
      <c r="E1807" s="302"/>
      <c r="F1807" s="302"/>
      <c r="G1807" s="302"/>
      <c r="H1807" s="302"/>
      <c r="I1807" s="302"/>
      <c r="J1807" s="302"/>
      <c r="K1807" s="302"/>
      <c r="L1807" s="302"/>
      <c r="M1807" s="302"/>
      <c r="N1807" s="302"/>
      <c r="O1807" s="302"/>
      <c r="P1807" s="302"/>
      <c r="Q1807" s="302"/>
      <c r="R1807" s="302"/>
      <c r="S1807" s="302"/>
      <c r="T1807" s="302"/>
      <c r="U1807" s="302"/>
      <c r="V1807" s="302"/>
      <c r="W1807" s="302"/>
      <c r="X1807" s="302"/>
      <c r="Y1807" s="304"/>
      <c r="Z1807" s="304"/>
      <c r="AA1807" s="304"/>
      <c r="AB1807" s="304"/>
      <c r="AC1807" s="304"/>
      <c r="AD1807" s="304"/>
      <c r="AG1807" s="110">
        <f t="shared" si="232"/>
        <v>0</v>
      </c>
    </row>
    <row r="1808" spans="1:33">
      <c r="A1808" s="12"/>
      <c r="B1808" s="12"/>
      <c r="C1808" s="128" t="s">
        <v>134</v>
      </c>
      <c r="D1808" s="301" t="str">
        <f t="shared" si="231"/>
        <v/>
      </c>
      <c r="E1808" s="302"/>
      <c r="F1808" s="302"/>
      <c r="G1808" s="302"/>
      <c r="H1808" s="302"/>
      <c r="I1808" s="302"/>
      <c r="J1808" s="302"/>
      <c r="K1808" s="302"/>
      <c r="L1808" s="302"/>
      <c r="M1808" s="302"/>
      <c r="N1808" s="302"/>
      <c r="O1808" s="302"/>
      <c r="P1808" s="302"/>
      <c r="Q1808" s="302"/>
      <c r="R1808" s="302"/>
      <c r="S1808" s="302"/>
      <c r="T1808" s="302"/>
      <c r="U1808" s="302"/>
      <c r="V1808" s="302"/>
      <c r="W1808" s="302"/>
      <c r="X1808" s="302"/>
      <c r="Y1808" s="304"/>
      <c r="Z1808" s="304"/>
      <c r="AA1808" s="304"/>
      <c r="AB1808" s="304"/>
      <c r="AC1808" s="304"/>
      <c r="AD1808" s="304"/>
      <c r="AG1808" s="110">
        <f t="shared" si="232"/>
        <v>0</v>
      </c>
    </row>
    <row r="1809" spans="1:33">
      <c r="A1809" s="12"/>
      <c r="B1809" s="12"/>
      <c r="C1809" s="128" t="s">
        <v>135</v>
      </c>
      <c r="D1809" s="301" t="str">
        <f t="shared" si="231"/>
        <v/>
      </c>
      <c r="E1809" s="302"/>
      <c r="F1809" s="302"/>
      <c r="G1809" s="302"/>
      <c r="H1809" s="302"/>
      <c r="I1809" s="302"/>
      <c r="J1809" s="302"/>
      <c r="K1809" s="302"/>
      <c r="L1809" s="302"/>
      <c r="M1809" s="302"/>
      <c r="N1809" s="302"/>
      <c r="O1809" s="302"/>
      <c r="P1809" s="302"/>
      <c r="Q1809" s="302"/>
      <c r="R1809" s="302"/>
      <c r="S1809" s="302"/>
      <c r="T1809" s="302"/>
      <c r="U1809" s="302"/>
      <c r="V1809" s="302"/>
      <c r="W1809" s="302"/>
      <c r="X1809" s="302"/>
      <c r="Y1809" s="304"/>
      <c r="Z1809" s="304"/>
      <c r="AA1809" s="304"/>
      <c r="AB1809" s="304"/>
      <c r="AC1809" s="304"/>
      <c r="AD1809" s="304"/>
      <c r="AG1809" s="110">
        <f t="shared" si="232"/>
        <v>0</v>
      </c>
    </row>
    <row r="1810" spans="1:33">
      <c r="A1810" s="12"/>
      <c r="B1810" s="12"/>
      <c r="C1810" s="128" t="s">
        <v>136</v>
      </c>
      <c r="D1810" s="301" t="str">
        <f t="shared" si="231"/>
        <v/>
      </c>
      <c r="E1810" s="302"/>
      <c r="F1810" s="302"/>
      <c r="G1810" s="302"/>
      <c r="H1810" s="302"/>
      <c r="I1810" s="302"/>
      <c r="J1810" s="302"/>
      <c r="K1810" s="302"/>
      <c r="L1810" s="302"/>
      <c r="M1810" s="302"/>
      <c r="N1810" s="302"/>
      <c r="O1810" s="302"/>
      <c r="P1810" s="302"/>
      <c r="Q1810" s="302"/>
      <c r="R1810" s="302"/>
      <c r="S1810" s="302"/>
      <c r="T1810" s="302"/>
      <c r="U1810" s="302"/>
      <c r="V1810" s="302"/>
      <c r="W1810" s="302"/>
      <c r="X1810" s="302"/>
      <c r="Y1810" s="304"/>
      <c r="Z1810" s="304"/>
      <c r="AA1810" s="304"/>
      <c r="AB1810" s="304"/>
      <c r="AC1810" s="304"/>
      <c r="AD1810" s="304"/>
      <c r="AG1810" s="110">
        <f t="shared" si="232"/>
        <v>0</v>
      </c>
    </row>
    <row r="1811" spans="1:33">
      <c r="A1811" s="12"/>
      <c r="B1811" s="12"/>
      <c r="C1811" s="128" t="s">
        <v>137</v>
      </c>
      <c r="D1811" s="301" t="str">
        <f t="shared" si="231"/>
        <v/>
      </c>
      <c r="E1811" s="302"/>
      <c r="F1811" s="302"/>
      <c r="G1811" s="302"/>
      <c r="H1811" s="302"/>
      <c r="I1811" s="302"/>
      <c r="J1811" s="302"/>
      <c r="K1811" s="302"/>
      <c r="L1811" s="302"/>
      <c r="M1811" s="302"/>
      <c r="N1811" s="302"/>
      <c r="O1811" s="302"/>
      <c r="P1811" s="302"/>
      <c r="Q1811" s="302"/>
      <c r="R1811" s="302"/>
      <c r="S1811" s="302"/>
      <c r="T1811" s="302"/>
      <c r="U1811" s="302"/>
      <c r="V1811" s="302"/>
      <c r="W1811" s="302"/>
      <c r="X1811" s="302"/>
      <c r="Y1811" s="304"/>
      <c r="Z1811" s="304"/>
      <c r="AA1811" s="304"/>
      <c r="AB1811" s="304"/>
      <c r="AC1811" s="304"/>
      <c r="AD1811" s="304"/>
      <c r="AG1811" s="110">
        <f t="shared" si="232"/>
        <v>0</v>
      </c>
    </row>
    <row r="1812" spans="1:33">
      <c r="A1812" s="12"/>
      <c r="B1812" s="12"/>
      <c r="C1812" s="128" t="s">
        <v>138</v>
      </c>
      <c r="D1812" s="301" t="str">
        <f t="shared" si="231"/>
        <v/>
      </c>
      <c r="E1812" s="302"/>
      <c r="F1812" s="302"/>
      <c r="G1812" s="302"/>
      <c r="H1812" s="302"/>
      <c r="I1812" s="302"/>
      <c r="J1812" s="302"/>
      <c r="K1812" s="302"/>
      <c r="L1812" s="302"/>
      <c r="M1812" s="302"/>
      <c r="N1812" s="302"/>
      <c r="O1812" s="302"/>
      <c r="P1812" s="302"/>
      <c r="Q1812" s="302"/>
      <c r="R1812" s="302"/>
      <c r="S1812" s="302"/>
      <c r="T1812" s="302"/>
      <c r="U1812" s="302"/>
      <c r="V1812" s="302"/>
      <c r="W1812" s="302"/>
      <c r="X1812" s="302"/>
      <c r="Y1812" s="304"/>
      <c r="Z1812" s="304"/>
      <c r="AA1812" s="304"/>
      <c r="AB1812" s="304"/>
      <c r="AC1812" s="304"/>
      <c r="AD1812" s="304"/>
      <c r="AG1812" s="110">
        <f t="shared" si="232"/>
        <v>0</v>
      </c>
    </row>
    <row r="1813" spans="1:33">
      <c r="A1813" s="12"/>
      <c r="B1813" s="12"/>
      <c r="C1813" s="128" t="s">
        <v>139</v>
      </c>
      <c r="D1813" s="301" t="str">
        <f t="shared" si="231"/>
        <v/>
      </c>
      <c r="E1813" s="302"/>
      <c r="F1813" s="302"/>
      <c r="G1813" s="302"/>
      <c r="H1813" s="302"/>
      <c r="I1813" s="302"/>
      <c r="J1813" s="302"/>
      <c r="K1813" s="302"/>
      <c r="L1813" s="302"/>
      <c r="M1813" s="302"/>
      <c r="N1813" s="302"/>
      <c r="O1813" s="302"/>
      <c r="P1813" s="302"/>
      <c r="Q1813" s="302"/>
      <c r="R1813" s="302"/>
      <c r="S1813" s="302"/>
      <c r="T1813" s="302"/>
      <c r="U1813" s="302"/>
      <c r="V1813" s="302"/>
      <c r="W1813" s="302"/>
      <c r="X1813" s="302"/>
      <c r="Y1813" s="304"/>
      <c r="Z1813" s="304"/>
      <c r="AA1813" s="304"/>
      <c r="AB1813" s="304"/>
      <c r="AC1813" s="304"/>
      <c r="AD1813" s="304"/>
      <c r="AG1813" s="110">
        <f t="shared" si="232"/>
        <v>0</v>
      </c>
    </row>
    <row r="1814" spans="1:33">
      <c r="A1814" s="12"/>
      <c r="B1814" s="12"/>
      <c r="C1814" s="128" t="s">
        <v>140</v>
      </c>
      <c r="D1814" s="301" t="str">
        <f t="shared" si="231"/>
        <v/>
      </c>
      <c r="E1814" s="302"/>
      <c r="F1814" s="302"/>
      <c r="G1814" s="302"/>
      <c r="H1814" s="302"/>
      <c r="I1814" s="302"/>
      <c r="J1814" s="302"/>
      <c r="K1814" s="302"/>
      <c r="L1814" s="302"/>
      <c r="M1814" s="302"/>
      <c r="N1814" s="302"/>
      <c r="O1814" s="302"/>
      <c r="P1814" s="302"/>
      <c r="Q1814" s="302"/>
      <c r="R1814" s="302"/>
      <c r="S1814" s="302"/>
      <c r="T1814" s="302"/>
      <c r="U1814" s="302"/>
      <c r="V1814" s="302"/>
      <c r="W1814" s="302"/>
      <c r="X1814" s="302"/>
      <c r="Y1814" s="304"/>
      <c r="Z1814" s="304"/>
      <c r="AA1814" s="304"/>
      <c r="AB1814" s="304"/>
      <c r="AC1814" s="304"/>
      <c r="AD1814" s="304"/>
      <c r="AG1814" s="110">
        <f t="shared" si="232"/>
        <v>0</v>
      </c>
    </row>
    <row r="1815" spans="1:33">
      <c r="A1815" s="12"/>
      <c r="B1815" s="12"/>
      <c r="C1815" s="128" t="s">
        <v>141</v>
      </c>
      <c r="D1815" s="301" t="str">
        <f t="shared" si="231"/>
        <v/>
      </c>
      <c r="E1815" s="302"/>
      <c r="F1815" s="302"/>
      <c r="G1815" s="302"/>
      <c r="H1815" s="302"/>
      <c r="I1815" s="302"/>
      <c r="J1815" s="302"/>
      <c r="K1815" s="302"/>
      <c r="L1815" s="302"/>
      <c r="M1815" s="302"/>
      <c r="N1815" s="302"/>
      <c r="O1815" s="302"/>
      <c r="P1815" s="302"/>
      <c r="Q1815" s="302"/>
      <c r="R1815" s="302"/>
      <c r="S1815" s="302"/>
      <c r="T1815" s="302"/>
      <c r="U1815" s="302"/>
      <c r="V1815" s="302"/>
      <c r="W1815" s="302"/>
      <c r="X1815" s="302"/>
      <c r="Y1815" s="304"/>
      <c r="Z1815" s="304"/>
      <c r="AA1815" s="304"/>
      <c r="AB1815" s="304"/>
      <c r="AC1815" s="304"/>
      <c r="AD1815" s="304"/>
      <c r="AG1815" s="110">
        <f t="shared" si="232"/>
        <v>0</v>
      </c>
    </row>
    <row r="1816" spans="1:33">
      <c r="A1816" s="12"/>
      <c r="B1816" s="12"/>
      <c r="C1816" s="128" t="s">
        <v>142</v>
      </c>
      <c r="D1816" s="301" t="str">
        <f t="shared" si="231"/>
        <v/>
      </c>
      <c r="E1816" s="302"/>
      <c r="F1816" s="302"/>
      <c r="G1816" s="302"/>
      <c r="H1816" s="302"/>
      <c r="I1816" s="302"/>
      <c r="J1816" s="302"/>
      <c r="K1816" s="302"/>
      <c r="L1816" s="302"/>
      <c r="M1816" s="302"/>
      <c r="N1816" s="302"/>
      <c r="O1816" s="302"/>
      <c r="P1816" s="302"/>
      <c r="Q1816" s="302"/>
      <c r="R1816" s="302"/>
      <c r="S1816" s="302"/>
      <c r="T1816" s="302"/>
      <c r="U1816" s="302"/>
      <c r="V1816" s="302"/>
      <c r="W1816" s="302"/>
      <c r="X1816" s="302"/>
      <c r="Y1816" s="304"/>
      <c r="Z1816" s="304"/>
      <c r="AA1816" s="304"/>
      <c r="AB1816" s="304"/>
      <c r="AC1816" s="304"/>
      <c r="AD1816" s="304"/>
      <c r="AG1816" s="110">
        <f t="shared" si="232"/>
        <v>0</v>
      </c>
    </row>
    <row r="1817" spans="1:33">
      <c r="A1817" s="12"/>
      <c r="B1817" s="12"/>
      <c r="C1817" s="128" t="s">
        <v>143</v>
      </c>
      <c r="D1817" s="301" t="str">
        <f t="shared" si="231"/>
        <v/>
      </c>
      <c r="E1817" s="302"/>
      <c r="F1817" s="302"/>
      <c r="G1817" s="302"/>
      <c r="H1817" s="302"/>
      <c r="I1817" s="302"/>
      <c r="J1817" s="302"/>
      <c r="K1817" s="302"/>
      <c r="L1817" s="302"/>
      <c r="M1817" s="302"/>
      <c r="N1817" s="302"/>
      <c r="O1817" s="302"/>
      <c r="P1817" s="302"/>
      <c r="Q1817" s="302"/>
      <c r="R1817" s="302"/>
      <c r="S1817" s="302"/>
      <c r="T1817" s="302"/>
      <c r="U1817" s="302"/>
      <c r="V1817" s="302"/>
      <c r="W1817" s="302"/>
      <c r="X1817" s="302"/>
      <c r="Y1817" s="304"/>
      <c r="Z1817" s="304"/>
      <c r="AA1817" s="304"/>
      <c r="AB1817" s="304"/>
      <c r="AC1817" s="304"/>
      <c r="AD1817" s="304"/>
      <c r="AG1817" s="110">
        <f t="shared" si="232"/>
        <v>0</v>
      </c>
    </row>
    <row r="1818" spans="1:33">
      <c r="A1818" s="12"/>
      <c r="B1818" s="12"/>
      <c r="C1818" s="128" t="s">
        <v>144</v>
      </c>
      <c r="D1818" s="301" t="str">
        <f t="shared" si="231"/>
        <v/>
      </c>
      <c r="E1818" s="302"/>
      <c r="F1818" s="302"/>
      <c r="G1818" s="302"/>
      <c r="H1818" s="302"/>
      <c r="I1818" s="302"/>
      <c r="J1818" s="302"/>
      <c r="K1818" s="302"/>
      <c r="L1818" s="302"/>
      <c r="M1818" s="302"/>
      <c r="N1818" s="302"/>
      <c r="O1818" s="302"/>
      <c r="P1818" s="302"/>
      <c r="Q1818" s="302"/>
      <c r="R1818" s="302"/>
      <c r="S1818" s="302"/>
      <c r="T1818" s="302"/>
      <c r="U1818" s="302"/>
      <c r="V1818" s="302"/>
      <c r="W1818" s="302"/>
      <c r="X1818" s="302"/>
      <c r="Y1818" s="304"/>
      <c r="Z1818" s="304"/>
      <c r="AA1818" s="304"/>
      <c r="AB1818" s="304"/>
      <c r="AC1818" s="304"/>
      <c r="AD1818" s="304"/>
      <c r="AG1818" s="110">
        <f t="shared" si="232"/>
        <v>0</v>
      </c>
    </row>
    <row r="1819" spans="1:33">
      <c r="A1819" s="12"/>
      <c r="B1819" s="12"/>
      <c r="C1819" s="128" t="s">
        <v>145</v>
      </c>
      <c r="D1819" s="301" t="str">
        <f t="shared" si="231"/>
        <v/>
      </c>
      <c r="E1819" s="302"/>
      <c r="F1819" s="302"/>
      <c r="G1819" s="302"/>
      <c r="H1819" s="302"/>
      <c r="I1819" s="302"/>
      <c r="J1819" s="302"/>
      <c r="K1819" s="302"/>
      <c r="L1819" s="302"/>
      <c r="M1819" s="302"/>
      <c r="N1819" s="302"/>
      <c r="O1819" s="302"/>
      <c r="P1819" s="302"/>
      <c r="Q1819" s="302"/>
      <c r="R1819" s="302"/>
      <c r="S1819" s="302"/>
      <c r="T1819" s="302"/>
      <c r="U1819" s="302"/>
      <c r="V1819" s="302"/>
      <c r="W1819" s="302"/>
      <c r="X1819" s="302"/>
      <c r="Y1819" s="304"/>
      <c r="Z1819" s="304"/>
      <c r="AA1819" s="304"/>
      <c r="AB1819" s="304"/>
      <c r="AC1819" s="304"/>
      <c r="AD1819" s="304"/>
      <c r="AG1819" s="110">
        <f t="shared" si="232"/>
        <v>0</v>
      </c>
    </row>
    <row r="1820" spans="1:33">
      <c r="A1820" s="12"/>
      <c r="B1820" s="12"/>
      <c r="C1820" s="128" t="s">
        <v>146</v>
      </c>
      <c r="D1820" s="301" t="str">
        <f t="shared" si="231"/>
        <v/>
      </c>
      <c r="E1820" s="302"/>
      <c r="F1820" s="302"/>
      <c r="G1820" s="302"/>
      <c r="H1820" s="302"/>
      <c r="I1820" s="302"/>
      <c r="J1820" s="302"/>
      <c r="K1820" s="302"/>
      <c r="L1820" s="302"/>
      <c r="M1820" s="302"/>
      <c r="N1820" s="302"/>
      <c r="O1820" s="302"/>
      <c r="P1820" s="302"/>
      <c r="Q1820" s="302"/>
      <c r="R1820" s="302"/>
      <c r="S1820" s="302"/>
      <c r="T1820" s="302"/>
      <c r="U1820" s="302"/>
      <c r="V1820" s="302"/>
      <c r="W1820" s="302"/>
      <c r="X1820" s="302"/>
      <c r="Y1820" s="304"/>
      <c r="Z1820" s="304"/>
      <c r="AA1820" s="304"/>
      <c r="AB1820" s="304"/>
      <c r="AC1820" s="304"/>
      <c r="AD1820" s="304"/>
      <c r="AG1820" s="110">
        <f t="shared" si="232"/>
        <v>0</v>
      </c>
    </row>
    <row r="1821" spans="1:33">
      <c r="A1821" s="12"/>
      <c r="B1821" s="12"/>
      <c r="C1821" s="128" t="s">
        <v>147</v>
      </c>
      <c r="D1821" s="301" t="str">
        <f t="shared" si="231"/>
        <v/>
      </c>
      <c r="E1821" s="302"/>
      <c r="F1821" s="302"/>
      <c r="G1821" s="302"/>
      <c r="H1821" s="302"/>
      <c r="I1821" s="302"/>
      <c r="J1821" s="302"/>
      <c r="K1821" s="302"/>
      <c r="L1821" s="302"/>
      <c r="M1821" s="302"/>
      <c r="N1821" s="302"/>
      <c r="O1821" s="302"/>
      <c r="P1821" s="302"/>
      <c r="Q1821" s="302"/>
      <c r="R1821" s="302"/>
      <c r="S1821" s="302"/>
      <c r="T1821" s="302"/>
      <c r="U1821" s="302"/>
      <c r="V1821" s="302"/>
      <c r="W1821" s="302"/>
      <c r="X1821" s="302"/>
      <c r="Y1821" s="304"/>
      <c r="Z1821" s="304"/>
      <c r="AA1821" s="304"/>
      <c r="AB1821" s="304"/>
      <c r="AC1821" s="304"/>
      <c r="AD1821" s="304"/>
      <c r="AG1821" s="110">
        <f t="shared" si="232"/>
        <v>0</v>
      </c>
    </row>
    <row r="1822" spans="1:33">
      <c r="A1822" s="12"/>
      <c r="B1822" s="12"/>
      <c r="C1822" s="128" t="s">
        <v>148</v>
      </c>
      <c r="D1822" s="301" t="str">
        <f t="shared" si="231"/>
        <v/>
      </c>
      <c r="E1822" s="302"/>
      <c r="F1822" s="302"/>
      <c r="G1822" s="302"/>
      <c r="H1822" s="302"/>
      <c r="I1822" s="302"/>
      <c r="J1822" s="302"/>
      <c r="K1822" s="302"/>
      <c r="L1822" s="302"/>
      <c r="M1822" s="302"/>
      <c r="N1822" s="302"/>
      <c r="O1822" s="302"/>
      <c r="P1822" s="302"/>
      <c r="Q1822" s="302"/>
      <c r="R1822" s="302"/>
      <c r="S1822" s="302"/>
      <c r="T1822" s="302"/>
      <c r="U1822" s="302"/>
      <c r="V1822" s="302"/>
      <c r="W1822" s="302"/>
      <c r="X1822" s="302"/>
      <c r="Y1822" s="304"/>
      <c r="Z1822" s="304"/>
      <c r="AA1822" s="304"/>
      <c r="AB1822" s="304"/>
      <c r="AC1822" s="304"/>
      <c r="AD1822" s="304"/>
      <c r="AG1822" s="110">
        <f t="shared" si="232"/>
        <v>0</v>
      </c>
    </row>
    <row r="1823" spans="1:33">
      <c r="A1823" s="12"/>
      <c r="B1823" s="12"/>
      <c r="C1823" s="128" t="s">
        <v>149</v>
      </c>
      <c r="D1823" s="301" t="str">
        <f t="shared" si="231"/>
        <v/>
      </c>
      <c r="E1823" s="302"/>
      <c r="F1823" s="302"/>
      <c r="G1823" s="302"/>
      <c r="H1823" s="302"/>
      <c r="I1823" s="302"/>
      <c r="J1823" s="302"/>
      <c r="K1823" s="302"/>
      <c r="L1823" s="302"/>
      <c r="M1823" s="302"/>
      <c r="N1823" s="302"/>
      <c r="O1823" s="302"/>
      <c r="P1823" s="302"/>
      <c r="Q1823" s="302"/>
      <c r="R1823" s="302"/>
      <c r="S1823" s="302"/>
      <c r="T1823" s="302"/>
      <c r="U1823" s="302"/>
      <c r="V1823" s="302"/>
      <c r="W1823" s="302"/>
      <c r="X1823" s="302"/>
      <c r="Y1823" s="304"/>
      <c r="Z1823" s="304"/>
      <c r="AA1823" s="304"/>
      <c r="AB1823" s="304"/>
      <c r="AC1823" s="304"/>
      <c r="AD1823" s="304"/>
      <c r="AG1823" s="110">
        <f t="shared" si="232"/>
        <v>0</v>
      </c>
    </row>
    <row r="1824" spans="1:33">
      <c r="A1824" s="12"/>
      <c r="B1824" s="12"/>
      <c r="C1824" s="128" t="s">
        <v>150</v>
      </c>
      <c r="D1824" s="301" t="str">
        <f t="shared" si="231"/>
        <v/>
      </c>
      <c r="E1824" s="302"/>
      <c r="F1824" s="302"/>
      <c r="G1824" s="302"/>
      <c r="H1824" s="302"/>
      <c r="I1824" s="302"/>
      <c r="J1824" s="302"/>
      <c r="K1824" s="302"/>
      <c r="L1824" s="302"/>
      <c r="M1824" s="302"/>
      <c r="N1824" s="302"/>
      <c r="O1824" s="302"/>
      <c r="P1824" s="302"/>
      <c r="Q1824" s="302"/>
      <c r="R1824" s="302"/>
      <c r="S1824" s="302"/>
      <c r="T1824" s="302"/>
      <c r="U1824" s="302"/>
      <c r="V1824" s="302"/>
      <c r="W1824" s="302"/>
      <c r="X1824" s="302"/>
      <c r="Y1824" s="304"/>
      <c r="Z1824" s="304"/>
      <c r="AA1824" s="304"/>
      <c r="AB1824" s="304"/>
      <c r="AC1824" s="304"/>
      <c r="AD1824" s="304"/>
      <c r="AG1824" s="110">
        <f t="shared" si="232"/>
        <v>0</v>
      </c>
    </row>
    <row r="1825" spans="1:33">
      <c r="A1825" s="12"/>
      <c r="B1825" s="12"/>
      <c r="C1825" s="128" t="s">
        <v>151</v>
      </c>
      <c r="D1825" s="301" t="str">
        <f t="shared" si="231"/>
        <v/>
      </c>
      <c r="E1825" s="302"/>
      <c r="F1825" s="302"/>
      <c r="G1825" s="302"/>
      <c r="H1825" s="302"/>
      <c r="I1825" s="302"/>
      <c r="J1825" s="302"/>
      <c r="K1825" s="302"/>
      <c r="L1825" s="302"/>
      <c r="M1825" s="302"/>
      <c r="N1825" s="302"/>
      <c r="O1825" s="302"/>
      <c r="P1825" s="302"/>
      <c r="Q1825" s="302"/>
      <c r="R1825" s="302"/>
      <c r="S1825" s="302"/>
      <c r="T1825" s="302"/>
      <c r="U1825" s="302"/>
      <c r="V1825" s="302"/>
      <c r="W1825" s="302"/>
      <c r="X1825" s="302"/>
      <c r="Y1825" s="304"/>
      <c r="Z1825" s="304"/>
      <c r="AA1825" s="304"/>
      <c r="AB1825" s="304"/>
      <c r="AC1825" s="304"/>
      <c r="AD1825" s="304"/>
      <c r="AG1825" s="110">
        <f t="shared" si="232"/>
        <v>0</v>
      </c>
    </row>
    <row r="1826" spans="1:33">
      <c r="A1826" s="12"/>
      <c r="B1826" s="12"/>
      <c r="C1826" s="128" t="s">
        <v>152</v>
      </c>
      <c r="D1826" s="301" t="str">
        <f t="shared" si="231"/>
        <v/>
      </c>
      <c r="E1826" s="302"/>
      <c r="F1826" s="302"/>
      <c r="G1826" s="302"/>
      <c r="H1826" s="302"/>
      <c r="I1826" s="302"/>
      <c r="J1826" s="302"/>
      <c r="K1826" s="302"/>
      <c r="L1826" s="302"/>
      <c r="M1826" s="302"/>
      <c r="N1826" s="302"/>
      <c r="O1826" s="302"/>
      <c r="P1826" s="302"/>
      <c r="Q1826" s="302"/>
      <c r="R1826" s="302"/>
      <c r="S1826" s="302"/>
      <c r="T1826" s="302"/>
      <c r="U1826" s="302"/>
      <c r="V1826" s="302"/>
      <c r="W1826" s="302"/>
      <c r="X1826" s="302"/>
      <c r="Y1826" s="304"/>
      <c r="Z1826" s="304"/>
      <c r="AA1826" s="304"/>
      <c r="AB1826" s="304"/>
      <c r="AC1826" s="304"/>
      <c r="AD1826" s="304"/>
      <c r="AG1826" s="110">
        <f t="shared" si="232"/>
        <v>0</v>
      </c>
    </row>
    <row r="1827" spans="1:33">
      <c r="A1827" s="12"/>
      <c r="B1827" s="12"/>
      <c r="C1827" s="128" t="s">
        <v>153</v>
      </c>
      <c r="D1827" s="301" t="str">
        <f t="shared" si="231"/>
        <v/>
      </c>
      <c r="E1827" s="302"/>
      <c r="F1827" s="302"/>
      <c r="G1827" s="302"/>
      <c r="H1827" s="302"/>
      <c r="I1827" s="302"/>
      <c r="J1827" s="302"/>
      <c r="K1827" s="302"/>
      <c r="L1827" s="302"/>
      <c r="M1827" s="302"/>
      <c r="N1827" s="302"/>
      <c r="O1827" s="302"/>
      <c r="P1827" s="302"/>
      <c r="Q1827" s="302"/>
      <c r="R1827" s="302"/>
      <c r="S1827" s="302"/>
      <c r="T1827" s="302"/>
      <c r="U1827" s="302"/>
      <c r="V1827" s="302"/>
      <c r="W1827" s="302"/>
      <c r="X1827" s="302"/>
      <c r="Y1827" s="304"/>
      <c r="Z1827" s="304"/>
      <c r="AA1827" s="304"/>
      <c r="AB1827" s="304"/>
      <c r="AC1827" s="304"/>
      <c r="AD1827" s="304"/>
      <c r="AG1827" s="110">
        <f t="shared" si="232"/>
        <v>0</v>
      </c>
    </row>
    <row r="1828" spans="1:33">
      <c r="A1828" s="12"/>
      <c r="B1828" s="12"/>
      <c r="C1828" s="128" t="s">
        <v>154</v>
      </c>
      <c r="D1828" s="301" t="str">
        <f t="shared" si="231"/>
        <v/>
      </c>
      <c r="E1828" s="302"/>
      <c r="F1828" s="302"/>
      <c r="G1828" s="302"/>
      <c r="H1828" s="302"/>
      <c r="I1828" s="302"/>
      <c r="J1828" s="302"/>
      <c r="K1828" s="302"/>
      <c r="L1828" s="302"/>
      <c r="M1828" s="302"/>
      <c r="N1828" s="302"/>
      <c r="O1828" s="302"/>
      <c r="P1828" s="302"/>
      <c r="Q1828" s="302"/>
      <c r="R1828" s="302"/>
      <c r="S1828" s="302"/>
      <c r="T1828" s="302"/>
      <c r="U1828" s="302"/>
      <c r="V1828" s="302"/>
      <c r="W1828" s="302"/>
      <c r="X1828" s="302"/>
      <c r="Y1828" s="304"/>
      <c r="Z1828" s="304"/>
      <c r="AA1828" s="304"/>
      <c r="AB1828" s="304"/>
      <c r="AC1828" s="304"/>
      <c r="AD1828" s="304"/>
      <c r="AG1828" s="110">
        <f t="shared" si="232"/>
        <v>0</v>
      </c>
    </row>
    <row r="1829" spans="1:33">
      <c r="A1829" s="12"/>
      <c r="B1829" s="12"/>
      <c r="C1829" s="128" t="s">
        <v>155</v>
      </c>
      <c r="D1829" s="301" t="str">
        <f t="shared" si="231"/>
        <v/>
      </c>
      <c r="E1829" s="302"/>
      <c r="F1829" s="302"/>
      <c r="G1829" s="302"/>
      <c r="H1829" s="302"/>
      <c r="I1829" s="302"/>
      <c r="J1829" s="302"/>
      <c r="K1829" s="302"/>
      <c r="L1829" s="302"/>
      <c r="M1829" s="302"/>
      <c r="N1829" s="302"/>
      <c r="O1829" s="302"/>
      <c r="P1829" s="302"/>
      <c r="Q1829" s="302"/>
      <c r="R1829" s="302"/>
      <c r="S1829" s="302"/>
      <c r="T1829" s="302"/>
      <c r="U1829" s="302"/>
      <c r="V1829" s="302"/>
      <c r="W1829" s="302"/>
      <c r="X1829" s="302"/>
      <c r="Y1829" s="304"/>
      <c r="Z1829" s="304"/>
      <c r="AA1829" s="304"/>
      <c r="AB1829" s="304"/>
      <c r="AC1829" s="304"/>
      <c r="AD1829" s="304"/>
      <c r="AG1829" s="110">
        <f t="shared" si="232"/>
        <v>0</v>
      </c>
    </row>
    <row r="1830" spans="1:33">
      <c r="A1830" s="12"/>
      <c r="B1830" s="12"/>
      <c r="C1830" s="128" t="s">
        <v>156</v>
      </c>
      <c r="D1830" s="301" t="str">
        <f t="shared" si="231"/>
        <v/>
      </c>
      <c r="E1830" s="302"/>
      <c r="F1830" s="302"/>
      <c r="G1830" s="302"/>
      <c r="H1830" s="302"/>
      <c r="I1830" s="302"/>
      <c r="J1830" s="302"/>
      <c r="K1830" s="302"/>
      <c r="L1830" s="302"/>
      <c r="M1830" s="302"/>
      <c r="N1830" s="302"/>
      <c r="O1830" s="302"/>
      <c r="P1830" s="302"/>
      <c r="Q1830" s="302"/>
      <c r="R1830" s="302"/>
      <c r="S1830" s="302"/>
      <c r="T1830" s="302"/>
      <c r="U1830" s="302"/>
      <c r="V1830" s="302"/>
      <c r="W1830" s="302"/>
      <c r="X1830" s="302"/>
      <c r="Y1830" s="304"/>
      <c r="Z1830" s="304"/>
      <c r="AA1830" s="304"/>
      <c r="AB1830" s="304"/>
      <c r="AC1830" s="304"/>
      <c r="AD1830" s="304"/>
      <c r="AG1830" s="110">
        <f t="shared" si="232"/>
        <v>0</v>
      </c>
    </row>
    <row r="1831" spans="1:33">
      <c r="A1831" s="12"/>
      <c r="B1831" s="12"/>
      <c r="C1831" s="128" t="s">
        <v>157</v>
      </c>
      <c r="D1831" s="301" t="str">
        <f t="shared" si="231"/>
        <v/>
      </c>
      <c r="E1831" s="302"/>
      <c r="F1831" s="302"/>
      <c r="G1831" s="302"/>
      <c r="H1831" s="302"/>
      <c r="I1831" s="302"/>
      <c r="J1831" s="302"/>
      <c r="K1831" s="302"/>
      <c r="L1831" s="302"/>
      <c r="M1831" s="302"/>
      <c r="N1831" s="302"/>
      <c r="O1831" s="302"/>
      <c r="P1831" s="302"/>
      <c r="Q1831" s="302"/>
      <c r="R1831" s="302"/>
      <c r="S1831" s="302"/>
      <c r="T1831" s="302"/>
      <c r="U1831" s="302"/>
      <c r="V1831" s="302"/>
      <c r="W1831" s="302"/>
      <c r="X1831" s="302"/>
      <c r="Y1831" s="304"/>
      <c r="Z1831" s="304"/>
      <c r="AA1831" s="304"/>
      <c r="AB1831" s="304"/>
      <c r="AC1831" s="304"/>
      <c r="AD1831" s="304"/>
      <c r="AG1831" s="110">
        <f t="shared" si="232"/>
        <v>0</v>
      </c>
    </row>
    <row r="1832" spans="1:33">
      <c r="A1832" s="12"/>
      <c r="B1832" s="12"/>
      <c r="C1832" s="128" t="s">
        <v>158</v>
      </c>
      <c r="D1832" s="301" t="str">
        <f t="shared" si="231"/>
        <v/>
      </c>
      <c r="E1832" s="302"/>
      <c r="F1832" s="302"/>
      <c r="G1832" s="302"/>
      <c r="H1832" s="302"/>
      <c r="I1832" s="302"/>
      <c r="J1832" s="302"/>
      <c r="K1832" s="302"/>
      <c r="L1832" s="302"/>
      <c r="M1832" s="302"/>
      <c r="N1832" s="302"/>
      <c r="O1832" s="302"/>
      <c r="P1832" s="302"/>
      <c r="Q1832" s="302"/>
      <c r="R1832" s="302"/>
      <c r="S1832" s="302"/>
      <c r="T1832" s="302"/>
      <c r="U1832" s="302"/>
      <c r="V1832" s="302"/>
      <c r="W1832" s="302"/>
      <c r="X1832" s="302"/>
      <c r="Y1832" s="304"/>
      <c r="Z1832" s="304"/>
      <c r="AA1832" s="304"/>
      <c r="AB1832" s="304"/>
      <c r="AC1832" s="304"/>
      <c r="AD1832" s="304"/>
      <c r="AG1832" s="110">
        <f t="shared" si="232"/>
        <v>0</v>
      </c>
    </row>
    <row r="1833" spans="1:33">
      <c r="A1833" s="12"/>
      <c r="B1833" s="12"/>
      <c r="C1833" s="121" t="s">
        <v>159</v>
      </c>
      <c r="D1833" s="301" t="str">
        <f t="shared" si="231"/>
        <v/>
      </c>
      <c r="E1833" s="302"/>
      <c r="F1833" s="302"/>
      <c r="G1833" s="302"/>
      <c r="H1833" s="302"/>
      <c r="I1833" s="302"/>
      <c r="J1833" s="302"/>
      <c r="K1833" s="302"/>
      <c r="L1833" s="302"/>
      <c r="M1833" s="302"/>
      <c r="N1833" s="302"/>
      <c r="O1833" s="302"/>
      <c r="P1833" s="302"/>
      <c r="Q1833" s="302"/>
      <c r="R1833" s="302"/>
      <c r="S1833" s="302"/>
      <c r="T1833" s="302"/>
      <c r="U1833" s="302"/>
      <c r="V1833" s="302"/>
      <c r="W1833" s="302"/>
      <c r="X1833" s="302"/>
      <c r="Y1833" s="304"/>
      <c r="Z1833" s="304"/>
      <c r="AA1833" s="304"/>
      <c r="AB1833" s="304"/>
      <c r="AC1833" s="304"/>
      <c r="AD1833" s="304"/>
      <c r="AG1833" s="110">
        <f t="shared" si="232"/>
        <v>0</v>
      </c>
    </row>
    <row r="1834" spans="1:33">
      <c r="A1834" s="12"/>
      <c r="B1834" s="12"/>
      <c r="C1834" s="121" t="s">
        <v>160</v>
      </c>
      <c r="D1834" s="301" t="str">
        <f t="shared" si="231"/>
        <v/>
      </c>
      <c r="E1834" s="302"/>
      <c r="F1834" s="302"/>
      <c r="G1834" s="302"/>
      <c r="H1834" s="302"/>
      <c r="I1834" s="302"/>
      <c r="J1834" s="302"/>
      <c r="K1834" s="302"/>
      <c r="L1834" s="302"/>
      <c r="M1834" s="302"/>
      <c r="N1834" s="302"/>
      <c r="O1834" s="302"/>
      <c r="P1834" s="302"/>
      <c r="Q1834" s="302"/>
      <c r="R1834" s="302"/>
      <c r="S1834" s="302"/>
      <c r="T1834" s="302"/>
      <c r="U1834" s="302"/>
      <c r="V1834" s="302"/>
      <c r="W1834" s="302"/>
      <c r="X1834" s="302"/>
      <c r="Y1834" s="304"/>
      <c r="Z1834" s="304"/>
      <c r="AA1834" s="304"/>
      <c r="AB1834" s="304"/>
      <c r="AC1834" s="304"/>
      <c r="AD1834" s="304"/>
      <c r="AG1834" s="110">
        <f t="shared" si="232"/>
        <v>0</v>
      </c>
    </row>
    <row r="1835" spans="1:33">
      <c r="A1835" s="12"/>
      <c r="B1835" s="12"/>
      <c r="C1835" s="121" t="s">
        <v>161</v>
      </c>
      <c r="D1835" s="301" t="str">
        <f t="shared" si="231"/>
        <v/>
      </c>
      <c r="E1835" s="302"/>
      <c r="F1835" s="302"/>
      <c r="G1835" s="302"/>
      <c r="H1835" s="302"/>
      <c r="I1835" s="302"/>
      <c r="J1835" s="302"/>
      <c r="K1835" s="302"/>
      <c r="L1835" s="302"/>
      <c r="M1835" s="302"/>
      <c r="N1835" s="302"/>
      <c r="O1835" s="302"/>
      <c r="P1835" s="302"/>
      <c r="Q1835" s="302"/>
      <c r="R1835" s="302"/>
      <c r="S1835" s="302"/>
      <c r="T1835" s="302"/>
      <c r="U1835" s="302"/>
      <c r="V1835" s="302"/>
      <c r="W1835" s="302"/>
      <c r="X1835" s="302"/>
      <c r="Y1835" s="304"/>
      <c r="Z1835" s="304"/>
      <c r="AA1835" s="304"/>
      <c r="AB1835" s="304"/>
      <c r="AC1835" s="304"/>
      <c r="AD1835" s="304"/>
      <c r="AG1835" s="110">
        <f t="shared" si="232"/>
        <v>0</v>
      </c>
    </row>
    <row r="1836" spans="1:33">
      <c r="A1836" s="12"/>
      <c r="B1836" s="12"/>
      <c r="C1836" s="121" t="s">
        <v>162</v>
      </c>
      <c r="D1836" s="301" t="str">
        <f t="shared" si="231"/>
        <v/>
      </c>
      <c r="E1836" s="302"/>
      <c r="F1836" s="302"/>
      <c r="G1836" s="302"/>
      <c r="H1836" s="302"/>
      <c r="I1836" s="302"/>
      <c r="J1836" s="302"/>
      <c r="K1836" s="302"/>
      <c r="L1836" s="302"/>
      <c r="M1836" s="302"/>
      <c r="N1836" s="302"/>
      <c r="O1836" s="302"/>
      <c r="P1836" s="302"/>
      <c r="Q1836" s="302"/>
      <c r="R1836" s="302"/>
      <c r="S1836" s="302"/>
      <c r="T1836" s="302"/>
      <c r="U1836" s="302"/>
      <c r="V1836" s="302"/>
      <c r="W1836" s="302"/>
      <c r="X1836" s="302"/>
      <c r="Y1836" s="304"/>
      <c r="Z1836" s="304"/>
      <c r="AA1836" s="304"/>
      <c r="AB1836" s="304"/>
      <c r="AC1836" s="304"/>
      <c r="AD1836" s="304"/>
      <c r="AG1836" s="110">
        <f t="shared" si="232"/>
        <v>0</v>
      </c>
    </row>
    <row r="1837" spans="1:33">
      <c r="A1837" s="12"/>
      <c r="B1837" s="12"/>
      <c r="C1837" s="121" t="s">
        <v>163</v>
      </c>
      <c r="D1837" s="301" t="str">
        <f t="shared" si="231"/>
        <v/>
      </c>
      <c r="E1837" s="302"/>
      <c r="F1837" s="302"/>
      <c r="G1837" s="302"/>
      <c r="H1837" s="302"/>
      <c r="I1837" s="302"/>
      <c r="J1837" s="302"/>
      <c r="K1837" s="302"/>
      <c r="L1837" s="302"/>
      <c r="M1837" s="302"/>
      <c r="N1837" s="302"/>
      <c r="O1837" s="302"/>
      <c r="P1837" s="302"/>
      <c r="Q1837" s="302"/>
      <c r="R1837" s="302"/>
      <c r="S1837" s="302"/>
      <c r="T1837" s="302"/>
      <c r="U1837" s="302"/>
      <c r="V1837" s="302"/>
      <c r="W1837" s="302"/>
      <c r="X1837" s="302"/>
      <c r="Y1837" s="304"/>
      <c r="Z1837" s="304"/>
      <c r="AA1837" s="304"/>
      <c r="AB1837" s="304"/>
      <c r="AC1837" s="304"/>
      <c r="AD1837" s="304"/>
      <c r="AG1837" s="110">
        <f t="shared" si="232"/>
        <v>0</v>
      </c>
    </row>
    <row r="1838" spans="1:33">
      <c r="A1838" s="12"/>
      <c r="B1838" s="12"/>
      <c r="C1838" s="121" t="s">
        <v>164</v>
      </c>
      <c r="D1838" s="301" t="str">
        <f t="shared" si="231"/>
        <v/>
      </c>
      <c r="E1838" s="302"/>
      <c r="F1838" s="302"/>
      <c r="G1838" s="302"/>
      <c r="H1838" s="302"/>
      <c r="I1838" s="302"/>
      <c r="J1838" s="302"/>
      <c r="K1838" s="302"/>
      <c r="L1838" s="302"/>
      <c r="M1838" s="302"/>
      <c r="N1838" s="302"/>
      <c r="O1838" s="302"/>
      <c r="P1838" s="302"/>
      <c r="Q1838" s="302"/>
      <c r="R1838" s="302"/>
      <c r="S1838" s="302"/>
      <c r="T1838" s="302"/>
      <c r="U1838" s="302"/>
      <c r="V1838" s="302"/>
      <c r="W1838" s="302"/>
      <c r="X1838" s="302"/>
      <c r="Y1838" s="304"/>
      <c r="Z1838" s="304"/>
      <c r="AA1838" s="304"/>
      <c r="AB1838" s="304"/>
      <c r="AC1838" s="304"/>
      <c r="AD1838" s="304"/>
      <c r="AG1838" s="110">
        <f t="shared" si="232"/>
        <v>0</v>
      </c>
    </row>
    <row r="1839" spans="1:33">
      <c r="A1839" s="12"/>
      <c r="B1839" s="12"/>
      <c r="C1839" s="121" t="s">
        <v>165</v>
      </c>
      <c r="D1839" s="301" t="str">
        <f t="shared" si="231"/>
        <v/>
      </c>
      <c r="E1839" s="302"/>
      <c r="F1839" s="302"/>
      <c r="G1839" s="302"/>
      <c r="H1839" s="302"/>
      <c r="I1839" s="302"/>
      <c r="J1839" s="302"/>
      <c r="K1839" s="302"/>
      <c r="L1839" s="302"/>
      <c r="M1839" s="302"/>
      <c r="N1839" s="302"/>
      <c r="O1839" s="302"/>
      <c r="P1839" s="302"/>
      <c r="Q1839" s="302"/>
      <c r="R1839" s="302"/>
      <c r="S1839" s="302"/>
      <c r="T1839" s="302"/>
      <c r="U1839" s="302"/>
      <c r="V1839" s="302"/>
      <c r="W1839" s="302"/>
      <c r="X1839" s="302"/>
      <c r="Y1839" s="304"/>
      <c r="Z1839" s="304"/>
      <c r="AA1839" s="304"/>
      <c r="AB1839" s="304"/>
      <c r="AC1839" s="304"/>
      <c r="AD1839" s="304"/>
      <c r="AG1839" s="110">
        <f t="shared" si="232"/>
        <v>0</v>
      </c>
    </row>
    <row r="1840" spans="1:33">
      <c r="A1840" s="12"/>
      <c r="B1840" s="12"/>
      <c r="C1840" s="121" t="s">
        <v>166</v>
      </c>
      <c r="D1840" s="301" t="str">
        <f t="shared" si="231"/>
        <v/>
      </c>
      <c r="E1840" s="302"/>
      <c r="F1840" s="302"/>
      <c r="G1840" s="302"/>
      <c r="H1840" s="302"/>
      <c r="I1840" s="302"/>
      <c r="J1840" s="302"/>
      <c r="K1840" s="302"/>
      <c r="L1840" s="302"/>
      <c r="M1840" s="302"/>
      <c r="N1840" s="302"/>
      <c r="O1840" s="302"/>
      <c r="P1840" s="302"/>
      <c r="Q1840" s="302"/>
      <c r="R1840" s="302"/>
      <c r="S1840" s="302"/>
      <c r="T1840" s="302"/>
      <c r="U1840" s="302"/>
      <c r="V1840" s="302"/>
      <c r="W1840" s="302"/>
      <c r="X1840" s="302"/>
      <c r="Y1840" s="304"/>
      <c r="Z1840" s="304"/>
      <c r="AA1840" s="304"/>
      <c r="AB1840" s="304"/>
      <c r="AC1840" s="304"/>
      <c r="AD1840" s="304"/>
      <c r="AG1840" s="110">
        <f t="shared" si="232"/>
        <v>0</v>
      </c>
    </row>
    <row r="1841" spans="1:33">
      <c r="A1841" s="12"/>
      <c r="B1841" s="12"/>
      <c r="C1841" s="121" t="s">
        <v>167</v>
      </c>
      <c r="D1841" s="301" t="str">
        <f t="shared" si="231"/>
        <v/>
      </c>
      <c r="E1841" s="302"/>
      <c r="F1841" s="302"/>
      <c r="G1841" s="302"/>
      <c r="H1841" s="302"/>
      <c r="I1841" s="302"/>
      <c r="J1841" s="302"/>
      <c r="K1841" s="302"/>
      <c r="L1841" s="302"/>
      <c r="M1841" s="302"/>
      <c r="N1841" s="302"/>
      <c r="O1841" s="302"/>
      <c r="P1841" s="302"/>
      <c r="Q1841" s="302"/>
      <c r="R1841" s="302"/>
      <c r="S1841" s="302"/>
      <c r="T1841" s="302"/>
      <c r="U1841" s="302"/>
      <c r="V1841" s="302"/>
      <c r="W1841" s="302"/>
      <c r="X1841" s="302"/>
      <c r="Y1841" s="304"/>
      <c r="Z1841" s="304"/>
      <c r="AA1841" s="304"/>
      <c r="AB1841" s="304"/>
      <c r="AC1841" s="304"/>
      <c r="AD1841" s="304"/>
      <c r="AG1841" s="110">
        <f t="shared" si="232"/>
        <v>0</v>
      </c>
    </row>
    <row r="1842" spans="1:33">
      <c r="A1842" s="12"/>
      <c r="B1842" s="12"/>
      <c r="C1842" s="121" t="s">
        <v>168</v>
      </c>
      <c r="D1842" s="301" t="str">
        <f t="shared" si="231"/>
        <v/>
      </c>
      <c r="E1842" s="302"/>
      <c r="F1842" s="302"/>
      <c r="G1842" s="302"/>
      <c r="H1842" s="302"/>
      <c r="I1842" s="302"/>
      <c r="J1842" s="302"/>
      <c r="K1842" s="302"/>
      <c r="L1842" s="302"/>
      <c r="M1842" s="302"/>
      <c r="N1842" s="302"/>
      <c r="O1842" s="302"/>
      <c r="P1842" s="302"/>
      <c r="Q1842" s="302"/>
      <c r="R1842" s="302"/>
      <c r="S1842" s="302"/>
      <c r="T1842" s="302"/>
      <c r="U1842" s="302"/>
      <c r="V1842" s="302"/>
      <c r="W1842" s="302"/>
      <c r="X1842" s="302"/>
      <c r="Y1842" s="304"/>
      <c r="Z1842" s="304"/>
      <c r="AA1842" s="304"/>
      <c r="AB1842" s="304"/>
      <c r="AC1842" s="304"/>
      <c r="AD1842" s="304"/>
      <c r="AG1842" s="110">
        <f t="shared" si="232"/>
        <v>0</v>
      </c>
    </row>
    <row r="1843" spans="1:33">
      <c r="A1843" s="12"/>
      <c r="B1843" s="12"/>
      <c r="C1843" s="121" t="s">
        <v>169</v>
      </c>
      <c r="D1843" s="301" t="str">
        <f t="shared" si="231"/>
        <v/>
      </c>
      <c r="E1843" s="302"/>
      <c r="F1843" s="302"/>
      <c r="G1843" s="302"/>
      <c r="H1843" s="302"/>
      <c r="I1843" s="302"/>
      <c r="J1843" s="302"/>
      <c r="K1843" s="302"/>
      <c r="L1843" s="302"/>
      <c r="M1843" s="302"/>
      <c r="N1843" s="302"/>
      <c r="O1843" s="302"/>
      <c r="P1843" s="302"/>
      <c r="Q1843" s="302"/>
      <c r="R1843" s="302"/>
      <c r="S1843" s="302"/>
      <c r="T1843" s="302"/>
      <c r="U1843" s="302"/>
      <c r="V1843" s="302"/>
      <c r="W1843" s="302"/>
      <c r="X1843" s="302"/>
      <c r="Y1843" s="304"/>
      <c r="Z1843" s="304"/>
      <c r="AA1843" s="304"/>
      <c r="AB1843" s="304"/>
      <c r="AC1843" s="304"/>
      <c r="AD1843" s="304"/>
      <c r="AG1843" s="110">
        <f t="shared" si="232"/>
        <v>0</v>
      </c>
    </row>
    <row r="1844" spans="1:33">
      <c r="A1844" s="12"/>
      <c r="B1844" s="12"/>
      <c r="C1844" s="121" t="s">
        <v>170</v>
      </c>
      <c r="D1844" s="301" t="str">
        <f t="shared" si="231"/>
        <v/>
      </c>
      <c r="E1844" s="302"/>
      <c r="F1844" s="302"/>
      <c r="G1844" s="302"/>
      <c r="H1844" s="302"/>
      <c r="I1844" s="302"/>
      <c r="J1844" s="302"/>
      <c r="K1844" s="302"/>
      <c r="L1844" s="302"/>
      <c r="M1844" s="302"/>
      <c r="N1844" s="302"/>
      <c r="O1844" s="302"/>
      <c r="P1844" s="302"/>
      <c r="Q1844" s="302"/>
      <c r="R1844" s="302"/>
      <c r="S1844" s="302"/>
      <c r="T1844" s="302"/>
      <c r="U1844" s="302"/>
      <c r="V1844" s="302"/>
      <c r="W1844" s="302"/>
      <c r="X1844" s="302"/>
      <c r="Y1844" s="304"/>
      <c r="Z1844" s="304"/>
      <c r="AA1844" s="304"/>
      <c r="AB1844" s="304"/>
      <c r="AC1844" s="304"/>
      <c r="AD1844" s="304"/>
      <c r="AG1844" s="110">
        <f t="shared" si="232"/>
        <v>0</v>
      </c>
    </row>
    <row r="1845" spans="1:33">
      <c r="A1845" s="12"/>
      <c r="B1845" s="12"/>
      <c r="C1845" s="121" t="s">
        <v>171</v>
      </c>
      <c r="D1845" s="301" t="str">
        <f t="shared" si="231"/>
        <v/>
      </c>
      <c r="E1845" s="302"/>
      <c r="F1845" s="302"/>
      <c r="G1845" s="302"/>
      <c r="H1845" s="302"/>
      <c r="I1845" s="302"/>
      <c r="J1845" s="302"/>
      <c r="K1845" s="302"/>
      <c r="L1845" s="302"/>
      <c r="M1845" s="302"/>
      <c r="N1845" s="302"/>
      <c r="O1845" s="302"/>
      <c r="P1845" s="302"/>
      <c r="Q1845" s="302"/>
      <c r="R1845" s="302"/>
      <c r="S1845" s="302"/>
      <c r="T1845" s="302"/>
      <c r="U1845" s="302"/>
      <c r="V1845" s="302"/>
      <c r="W1845" s="302"/>
      <c r="X1845" s="302"/>
      <c r="Y1845" s="304"/>
      <c r="Z1845" s="304"/>
      <c r="AA1845" s="304"/>
      <c r="AB1845" s="304"/>
      <c r="AC1845" s="304"/>
      <c r="AD1845" s="304"/>
      <c r="AG1845" s="110">
        <f t="shared" si="232"/>
        <v>0</v>
      </c>
    </row>
    <row r="1846" spans="1:33">
      <c r="A1846" s="12"/>
      <c r="B1846" s="12"/>
      <c r="C1846" s="121" t="s">
        <v>172</v>
      </c>
      <c r="D1846" s="301" t="str">
        <f t="shared" si="231"/>
        <v/>
      </c>
      <c r="E1846" s="302"/>
      <c r="F1846" s="302"/>
      <c r="G1846" s="302"/>
      <c r="H1846" s="302"/>
      <c r="I1846" s="302"/>
      <c r="J1846" s="302"/>
      <c r="K1846" s="302"/>
      <c r="L1846" s="302"/>
      <c r="M1846" s="302"/>
      <c r="N1846" s="302"/>
      <c r="O1846" s="302"/>
      <c r="P1846" s="302"/>
      <c r="Q1846" s="302"/>
      <c r="R1846" s="302"/>
      <c r="S1846" s="302"/>
      <c r="T1846" s="302"/>
      <c r="U1846" s="302"/>
      <c r="V1846" s="302"/>
      <c r="W1846" s="302"/>
      <c r="X1846" s="302"/>
      <c r="Y1846" s="304"/>
      <c r="Z1846" s="304"/>
      <c r="AA1846" s="304"/>
      <c r="AB1846" s="304"/>
      <c r="AC1846" s="304"/>
      <c r="AD1846" s="304"/>
      <c r="AG1846" s="110">
        <f t="shared" si="232"/>
        <v>0</v>
      </c>
    </row>
    <row r="1847" spans="1:33">
      <c r="A1847" s="12"/>
      <c r="B1847" s="12"/>
      <c r="C1847" s="121" t="s">
        <v>173</v>
      </c>
      <c r="D1847" s="301" t="str">
        <f t="shared" si="231"/>
        <v/>
      </c>
      <c r="E1847" s="302"/>
      <c r="F1847" s="302"/>
      <c r="G1847" s="302"/>
      <c r="H1847" s="302"/>
      <c r="I1847" s="302"/>
      <c r="J1847" s="302"/>
      <c r="K1847" s="302"/>
      <c r="L1847" s="302"/>
      <c r="M1847" s="302"/>
      <c r="N1847" s="302"/>
      <c r="O1847" s="302"/>
      <c r="P1847" s="302"/>
      <c r="Q1847" s="302"/>
      <c r="R1847" s="302"/>
      <c r="S1847" s="302"/>
      <c r="T1847" s="302"/>
      <c r="U1847" s="302"/>
      <c r="V1847" s="302"/>
      <c r="W1847" s="302"/>
      <c r="X1847" s="302"/>
      <c r="Y1847" s="304"/>
      <c r="Z1847" s="304"/>
      <c r="AA1847" s="304"/>
      <c r="AB1847" s="304"/>
      <c r="AC1847" s="304"/>
      <c r="AD1847" s="304"/>
      <c r="AG1847" s="110">
        <f t="shared" si="232"/>
        <v>0</v>
      </c>
    </row>
    <row r="1848" spans="1:33">
      <c r="A1848" s="12"/>
      <c r="B1848" s="12"/>
      <c r="C1848" s="121" t="s">
        <v>174</v>
      </c>
      <c r="D1848" s="301" t="str">
        <f t="shared" si="231"/>
        <v/>
      </c>
      <c r="E1848" s="302"/>
      <c r="F1848" s="302"/>
      <c r="G1848" s="302"/>
      <c r="H1848" s="302"/>
      <c r="I1848" s="302"/>
      <c r="J1848" s="302"/>
      <c r="K1848" s="302"/>
      <c r="L1848" s="302"/>
      <c r="M1848" s="302"/>
      <c r="N1848" s="302"/>
      <c r="O1848" s="302"/>
      <c r="P1848" s="302"/>
      <c r="Q1848" s="302"/>
      <c r="R1848" s="302"/>
      <c r="S1848" s="302"/>
      <c r="T1848" s="302"/>
      <c r="U1848" s="302"/>
      <c r="V1848" s="302"/>
      <c r="W1848" s="302"/>
      <c r="X1848" s="302"/>
      <c r="Y1848" s="304"/>
      <c r="Z1848" s="304"/>
      <c r="AA1848" s="304"/>
      <c r="AB1848" s="304"/>
      <c r="AC1848" s="304"/>
      <c r="AD1848" s="304"/>
      <c r="AG1848" s="110">
        <f t="shared" si="232"/>
        <v>0</v>
      </c>
    </row>
    <row r="1849" spans="1:33">
      <c r="A1849" s="12"/>
      <c r="B1849" s="12"/>
      <c r="C1849" s="121" t="s">
        <v>175</v>
      </c>
      <c r="D1849" s="301" t="str">
        <f t="shared" si="231"/>
        <v/>
      </c>
      <c r="E1849" s="302"/>
      <c r="F1849" s="302"/>
      <c r="G1849" s="302"/>
      <c r="H1849" s="302"/>
      <c r="I1849" s="302"/>
      <c r="J1849" s="302"/>
      <c r="K1849" s="302"/>
      <c r="L1849" s="302"/>
      <c r="M1849" s="302"/>
      <c r="N1849" s="302"/>
      <c r="O1849" s="302"/>
      <c r="P1849" s="302"/>
      <c r="Q1849" s="302"/>
      <c r="R1849" s="302"/>
      <c r="S1849" s="302"/>
      <c r="T1849" s="302"/>
      <c r="U1849" s="302"/>
      <c r="V1849" s="302"/>
      <c r="W1849" s="302"/>
      <c r="X1849" s="302"/>
      <c r="Y1849" s="304"/>
      <c r="Z1849" s="304"/>
      <c r="AA1849" s="304"/>
      <c r="AB1849" s="304"/>
      <c r="AC1849" s="304"/>
      <c r="AD1849" s="304"/>
      <c r="AG1849" s="110">
        <f t="shared" si="232"/>
        <v>0</v>
      </c>
    </row>
    <row r="1850" spans="1:33">
      <c r="A1850" s="12"/>
      <c r="B1850" s="12"/>
      <c r="C1850" s="121" t="s">
        <v>176</v>
      </c>
      <c r="D1850" s="301" t="str">
        <f t="shared" si="231"/>
        <v/>
      </c>
      <c r="E1850" s="302"/>
      <c r="F1850" s="302"/>
      <c r="G1850" s="302"/>
      <c r="H1850" s="302"/>
      <c r="I1850" s="302"/>
      <c r="J1850" s="302"/>
      <c r="K1850" s="302"/>
      <c r="L1850" s="302"/>
      <c r="M1850" s="302"/>
      <c r="N1850" s="302"/>
      <c r="O1850" s="302"/>
      <c r="P1850" s="302"/>
      <c r="Q1850" s="302"/>
      <c r="R1850" s="302"/>
      <c r="S1850" s="302"/>
      <c r="T1850" s="302"/>
      <c r="U1850" s="302"/>
      <c r="V1850" s="302"/>
      <c r="W1850" s="302"/>
      <c r="X1850" s="302"/>
      <c r="Y1850" s="304"/>
      <c r="Z1850" s="304"/>
      <c r="AA1850" s="304"/>
      <c r="AB1850" s="304"/>
      <c r="AC1850" s="304"/>
      <c r="AD1850" s="304"/>
      <c r="AG1850" s="110">
        <f t="shared" si="232"/>
        <v>0</v>
      </c>
    </row>
    <row r="1851" spans="1:33">
      <c r="A1851" s="12"/>
      <c r="B1851" s="12"/>
      <c r="C1851" s="121" t="s">
        <v>177</v>
      </c>
      <c r="D1851" s="301" t="str">
        <f t="shared" si="231"/>
        <v/>
      </c>
      <c r="E1851" s="302"/>
      <c r="F1851" s="302"/>
      <c r="G1851" s="302"/>
      <c r="H1851" s="302"/>
      <c r="I1851" s="302"/>
      <c r="J1851" s="302"/>
      <c r="K1851" s="302"/>
      <c r="L1851" s="302"/>
      <c r="M1851" s="302"/>
      <c r="N1851" s="302"/>
      <c r="O1851" s="302"/>
      <c r="P1851" s="302"/>
      <c r="Q1851" s="302"/>
      <c r="R1851" s="302"/>
      <c r="S1851" s="302"/>
      <c r="T1851" s="302"/>
      <c r="U1851" s="302"/>
      <c r="V1851" s="302"/>
      <c r="W1851" s="302"/>
      <c r="X1851" s="302"/>
      <c r="Y1851" s="304"/>
      <c r="Z1851" s="304"/>
      <c r="AA1851" s="304"/>
      <c r="AB1851" s="304"/>
      <c r="AC1851" s="304"/>
      <c r="AD1851" s="304"/>
      <c r="AG1851" s="110">
        <f t="shared" si="232"/>
        <v>0</v>
      </c>
    </row>
    <row r="1852" spans="1:33">
      <c r="A1852" s="12"/>
      <c r="B1852" s="12"/>
      <c r="C1852" s="121" t="s">
        <v>178</v>
      </c>
      <c r="D1852" s="301" t="str">
        <f t="shared" si="231"/>
        <v/>
      </c>
      <c r="E1852" s="302"/>
      <c r="F1852" s="302"/>
      <c r="G1852" s="302"/>
      <c r="H1852" s="302"/>
      <c r="I1852" s="302"/>
      <c r="J1852" s="302"/>
      <c r="K1852" s="302"/>
      <c r="L1852" s="302"/>
      <c r="M1852" s="302"/>
      <c r="N1852" s="302"/>
      <c r="O1852" s="302"/>
      <c r="P1852" s="302"/>
      <c r="Q1852" s="302"/>
      <c r="R1852" s="302"/>
      <c r="S1852" s="302"/>
      <c r="T1852" s="302"/>
      <c r="U1852" s="302"/>
      <c r="V1852" s="302"/>
      <c r="W1852" s="302"/>
      <c r="X1852" s="302"/>
      <c r="Y1852" s="304"/>
      <c r="Z1852" s="304"/>
      <c r="AA1852" s="304"/>
      <c r="AB1852" s="304"/>
      <c r="AC1852" s="304"/>
      <c r="AD1852" s="304"/>
      <c r="AG1852" s="110">
        <f t="shared" si="232"/>
        <v>0</v>
      </c>
    </row>
    <row r="1853" spans="1:33">
      <c r="A1853" s="12"/>
      <c r="B1853" s="12"/>
      <c r="C1853" s="121" t="s">
        <v>179</v>
      </c>
      <c r="D1853" s="301" t="str">
        <f t="shared" si="231"/>
        <v/>
      </c>
      <c r="E1853" s="302"/>
      <c r="F1853" s="302"/>
      <c r="G1853" s="302"/>
      <c r="H1853" s="302"/>
      <c r="I1853" s="302"/>
      <c r="J1853" s="302"/>
      <c r="K1853" s="302"/>
      <c r="L1853" s="302"/>
      <c r="M1853" s="302"/>
      <c r="N1853" s="302"/>
      <c r="O1853" s="302"/>
      <c r="P1853" s="302"/>
      <c r="Q1853" s="302"/>
      <c r="R1853" s="302"/>
      <c r="S1853" s="302"/>
      <c r="T1853" s="302"/>
      <c r="U1853" s="302"/>
      <c r="V1853" s="302"/>
      <c r="W1853" s="302"/>
      <c r="X1853" s="302"/>
      <c r="Y1853" s="304"/>
      <c r="Z1853" s="304"/>
      <c r="AA1853" s="304"/>
      <c r="AB1853" s="304"/>
      <c r="AC1853" s="304"/>
      <c r="AD1853" s="304"/>
      <c r="AG1853" s="110">
        <f t="shared" si="232"/>
        <v>0</v>
      </c>
    </row>
    <row r="1854" spans="1:33" ht="15.05" customHeight="1">
      <c r="AG1854" s="87">
        <f>SUM(AG1734:AG1853)</f>
        <v>0</v>
      </c>
    </row>
    <row r="1855" spans="1:33" ht="24.05" customHeight="1">
      <c r="A1855" s="123"/>
      <c r="B1855" s="124"/>
      <c r="C1855" s="348" t="s">
        <v>284</v>
      </c>
      <c r="D1855" s="348"/>
      <c r="E1855" s="348"/>
      <c r="F1855" s="348"/>
      <c r="G1855" s="348"/>
      <c r="H1855" s="348"/>
      <c r="I1855" s="348"/>
      <c r="J1855" s="348"/>
      <c r="K1855" s="348"/>
      <c r="L1855" s="348"/>
      <c r="M1855" s="348"/>
      <c r="N1855" s="348"/>
      <c r="O1855" s="348"/>
      <c r="P1855" s="348"/>
      <c r="Q1855" s="348"/>
      <c r="R1855" s="348"/>
      <c r="S1855" s="348"/>
      <c r="T1855" s="348"/>
      <c r="U1855" s="348"/>
      <c r="V1855" s="348"/>
      <c r="W1855" s="348"/>
      <c r="X1855" s="348"/>
      <c r="Y1855" s="348"/>
      <c r="Z1855" s="348"/>
      <c r="AA1855" s="348"/>
      <c r="AB1855" s="348"/>
      <c r="AC1855" s="348"/>
      <c r="AD1855" s="348"/>
      <c r="AE1855" s="124"/>
      <c r="AF1855" s="125"/>
    </row>
    <row r="1856" spans="1:33" ht="60.05" customHeight="1">
      <c r="A1856" s="123"/>
      <c r="B1856" s="124"/>
      <c r="C1856" s="357"/>
      <c r="D1856" s="358"/>
      <c r="E1856" s="358"/>
      <c r="F1856" s="358"/>
      <c r="G1856" s="358"/>
      <c r="H1856" s="358"/>
      <c r="I1856" s="358"/>
      <c r="J1856" s="358"/>
      <c r="K1856" s="358"/>
      <c r="L1856" s="358"/>
      <c r="M1856" s="358"/>
      <c r="N1856" s="358"/>
      <c r="O1856" s="358"/>
      <c r="P1856" s="358"/>
      <c r="Q1856" s="358"/>
      <c r="R1856" s="358"/>
      <c r="S1856" s="358"/>
      <c r="T1856" s="358"/>
      <c r="U1856" s="358"/>
      <c r="V1856" s="358"/>
      <c r="W1856" s="358"/>
      <c r="X1856" s="358"/>
      <c r="Y1856" s="358"/>
      <c r="Z1856" s="358"/>
      <c r="AA1856" s="358"/>
      <c r="AB1856" s="358"/>
      <c r="AC1856" s="358"/>
      <c r="AD1856" s="359"/>
      <c r="AE1856" s="124"/>
      <c r="AF1856" s="125"/>
    </row>
    <row r="1857" spans="2:30" ht="15.05" customHeight="1">
      <c r="B1857" s="423" t="str">
        <f>IF(AG1854=0, "", "Error: debe completar toda la información requerida.")</f>
        <v/>
      </c>
      <c r="C1857" s="423"/>
      <c r="D1857" s="423"/>
      <c r="E1857" s="423"/>
      <c r="F1857" s="423"/>
      <c r="G1857" s="423"/>
      <c r="H1857" s="423"/>
      <c r="I1857" s="423"/>
      <c r="J1857" s="423"/>
      <c r="K1857" s="423"/>
      <c r="L1857" s="423"/>
      <c r="M1857" s="423"/>
      <c r="N1857" s="423"/>
      <c r="O1857" s="423"/>
      <c r="P1857" s="423"/>
      <c r="Q1857" s="423"/>
      <c r="R1857" s="423"/>
      <c r="S1857" s="423"/>
      <c r="T1857" s="423"/>
      <c r="U1857" s="423"/>
      <c r="V1857" s="423"/>
      <c r="W1857" s="423"/>
      <c r="X1857" s="423"/>
      <c r="Y1857" s="423"/>
      <c r="Z1857" s="423"/>
      <c r="AA1857" s="423"/>
      <c r="AB1857" s="423"/>
      <c r="AC1857" s="423"/>
      <c r="AD1857" s="423"/>
    </row>
    <row r="1858" spans="2:30" ht="15.05" customHeight="1"/>
    <row r="1859" spans="2:30" ht="15.05" customHeight="1"/>
    <row r="1860" spans="2:30" ht="15.05" customHeight="1"/>
    <row r="1861" spans="2:30" ht="15.05" customHeight="1"/>
    <row r="1862" spans="2:30" ht="15.05" customHeight="1"/>
  </sheetData>
  <sheetProtection algorithmName="SHA-512" hashValue="7XslRH13XSytduM/gX08NWsD/wZ3zTGFYF8PynwaAxzX/gRwzsHhsJ1mlSU6315XWuX+EyNhVtD/Sp0XEo/pJw==" saltValue="UDeOMJ0KZOvY4ovvi/DHaw==" spinCount="100000" sheet="1" objects="1" scenarios="1"/>
  <mergeCells count="9336">
    <mergeCell ref="B309:AD309"/>
    <mergeCell ref="B1726:AD1726"/>
    <mergeCell ref="B1857:AD1857"/>
    <mergeCell ref="B1167:AD1167"/>
    <mergeCell ref="B1166:O1166"/>
    <mergeCell ref="Q1166:AD1166"/>
    <mergeCell ref="B1168:AD1168"/>
    <mergeCell ref="B1300:AD1300"/>
    <mergeCell ref="B1301:AD1301"/>
    <mergeCell ref="B1302:AD1302"/>
    <mergeCell ref="B1448:AD1448"/>
    <mergeCell ref="B1450:AD1450"/>
    <mergeCell ref="B1451:AD1451"/>
    <mergeCell ref="B1452:AD1452"/>
    <mergeCell ref="B1449:AD1449"/>
    <mergeCell ref="B1588:AD1588"/>
    <mergeCell ref="B1589:AD1589"/>
    <mergeCell ref="B1587:AD1587"/>
    <mergeCell ref="B1724:AD1724"/>
    <mergeCell ref="B1725:AD1725"/>
    <mergeCell ref="D1802:X1802"/>
    <mergeCell ref="Y1802:AD1802"/>
    <mergeCell ref="D1803:X1803"/>
    <mergeCell ref="Y1803:AD1803"/>
    <mergeCell ref="D1804:X1804"/>
    <mergeCell ref="Y1804:AD1804"/>
    <mergeCell ref="D1805:X1805"/>
    <mergeCell ref="Y1805:AD1805"/>
    <mergeCell ref="D1806:X1806"/>
    <mergeCell ref="Y1806:AD1806"/>
    <mergeCell ref="D1807:X1807"/>
    <mergeCell ref="B712:AD712"/>
    <mergeCell ref="B714:AD714"/>
    <mergeCell ref="B850:AD850"/>
    <mergeCell ref="B851:AD851"/>
    <mergeCell ref="B853:AD853"/>
    <mergeCell ref="B852:AD852"/>
    <mergeCell ref="B988:AD988"/>
    <mergeCell ref="B989:AD989"/>
    <mergeCell ref="B990:AD990"/>
    <mergeCell ref="B1163:AD1163"/>
    <mergeCell ref="B1164:AD1164"/>
    <mergeCell ref="B1165:AD1165"/>
    <mergeCell ref="AL1322:AL1323"/>
    <mergeCell ref="M843:N843"/>
    <mergeCell ref="O843:P843"/>
    <mergeCell ref="Q843:R843"/>
    <mergeCell ref="S843:T843"/>
    <mergeCell ref="U843:V843"/>
    <mergeCell ref="W843:X843"/>
    <mergeCell ref="Y843:Z843"/>
    <mergeCell ref="AA843:AB843"/>
    <mergeCell ref="AC843:AD843"/>
    <mergeCell ref="D839:F839"/>
    <mergeCell ref="G839:H839"/>
    <mergeCell ref="K839:L839"/>
    <mergeCell ref="M839:N839"/>
    <mergeCell ref="O839:P839"/>
    <mergeCell ref="Q839:R839"/>
    <mergeCell ref="U844:V844"/>
    <mergeCell ref="W844:X844"/>
    <mergeCell ref="B862:C864"/>
    <mergeCell ref="Y844:Z844"/>
    <mergeCell ref="AA844:AB844"/>
    <mergeCell ref="AM1322:AM1323"/>
    <mergeCell ref="AR1322:AR1323"/>
    <mergeCell ref="D561:P561"/>
    <mergeCell ref="D562:P562"/>
    <mergeCell ref="D563:P563"/>
    <mergeCell ref="D564:P564"/>
    <mergeCell ref="D565:P565"/>
    <mergeCell ref="D566:P566"/>
    <mergeCell ref="X460:AD460"/>
    <mergeCell ref="Q460:W460"/>
    <mergeCell ref="D500:P500"/>
    <mergeCell ref="D501:P501"/>
    <mergeCell ref="D502:P502"/>
    <mergeCell ref="D503:P503"/>
    <mergeCell ref="D504:P504"/>
    <mergeCell ref="D505:P505"/>
    <mergeCell ref="D506:P506"/>
    <mergeCell ref="D507:P507"/>
    <mergeCell ref="D508:P508"/>
    <mergeCell ref="D509:P509"/>
    <mergeCell ref="D510:P510"/>
    <mergeCell ref="D511:P511"/>
    <mergeCell ref="D488:P488"/>
    <mergeCell ref="D523:P523"/>
    <mergeCell ref="D524:P524"/>
    <mergeCell ref="D525:P525"/>
    <mergeCell ref="D526:P526"/>
    <mergeCell ref="D527:P527"/>
    <mergeCell ref="D528:P528"/>
    <mergeCell ref="D843:F843"/>
    <mergeCell ref="G843:H843"/>
    <mergeCell ref="K843:L843"/>
    <mergeCell ref="AG1:AM1"/>
    <mergeCell ref="C14:AD14"/>
    <mergeCell ref="D552:P552"/>
    <mergeCell ref="D553:P553"/>
    <mergeCell ref="D554:P554"/>
    <mergeCell ref="D555:P555"/>
    <mergeCell ref="D556:P556"/>
    <mergeCell ref="D557:P557"/>
    <mergeCell ref="D558:P558"/>
    <mergeCell ref="D559:P559"/>
    <mergeCell ref="D560:P560"/>
    <mergeCell ref="B156:AD156"/>
    <mergeCell ref="B157:AD157"/>
    <mergeCell ref="B308:AD308"/>
    <mergeCell ref="B310:AD310"/>
    <mergeCell ref="B446:AD446"/>
    <mergeCell ref="B448:AD448"/>
    <mergeCell ref="B447:AD447"/>
    <mergeCell ref="D471:P471"/>
    <mergeCell ref="D472:P472"/>
    <mergeCell ref="D424:F424"/>
    <mergeCell ref="D425:F425"/>
    <mergeCell ref="D426:F426"/>
    <mergeCell ref="D427:F427"/>
    <mergeCell ref="D297:J297"/>
    <mergeCell ref="D296:J296"/>
    <mergeCell ref="D295:J295"/>
    <mergeCell ref="K299:M299"/>
    <mergeCell ref="N299:O299"/>
    <mergeCell ref="P299:R299"/>
    <mergeCell ref="S299:T299"/>
    <mergeCell ref="U299:W299"/>
    <mergeCell ref="D515:P515"/>
    <mergeCell ref="D516:P516"/>
    <mergeCell ref="D517:P517"/>
    <mergeCell ref="D518:P518"/>
    <mergeCell ref="D519:P519"/>
    <mergeCell ref="D520:P520"/>
    <mergeCell ref="D521:P521"/>
    <mergeCell ref="D522:P522"/>
    <mergeCell ref="S839:T839"/>
    <mergeCell ref="D844:F844"/>
    <mergeCell ref="G844:H844"/>
    <mergeCell ref="K844:L844"/>
    <mergeCell ref="M844:N844"/>
    <mergeCell ref="O844:P844"/>
    <mergeCell ref="Q844:R844"/>
    <mergeCell ref="S844:T844"/>
    <mergeCell ref="D837:F837"/>
    <mergeCell ref="G837:H837"/>
    <mergeCell ref="K837:L837"/>
    <mergeCell ref="M837:N837"/>
    <mergeCell ref="O837:P837"/>
    <mergeCell ref="Q837:R837"/>
    <mergeCell ref="S837:T837"/>
    <mergeCell ref="D835:F835"/>
    <mergeCell ref="G835:H835"/>
    <mergeCell ref="K835:L835"/>
    <mergeCell ref="M835:N835"/>
    <mergeCell ref="O835:P835"/>
    <mergeCell ref="B711:AD711"/>
    <mergeCell ref="B713:AD713"/>
    <mergeCell ref="B715:AD715"/>
    <mergeCell ref="B710:AD710"/>
    <mergeCell ref="AC844:AD844"/>
    <mergeCell ref="S841:T841"/>
    <mergeCell ref="U841:V841"/>
    <mergeCell ref="W841:X841"/>
    <mergeCell ref="Y841:Z841"/>
    <mergeCell ref="AA841:AB841"/>
    <mergeCell ref="AC841:AD841"/>
    <mergeCell ref="D842:F842"/>
    <mergeCell ref="G842:H842"/>
    <mergeCell ref="K842:L842"/>
    <mergeCell ref="M842:N842"/>
    <mergeCell ref="O842:P842"/>
    <mergeCell ref="Q842:R842"/>
    <mergeCell ref="S842:T842"/>
    <mergeCell ref="U842:V842"/>
    <mergeCell ref="W842:X842"/>
    <mergeCell ref="Y842:Z842"/>
    <mergeCell ref="AA842:AB842"/>
    <mergeCell ref="AC842:AD842"/>
    <mergeCell ref="U839:V839"/>
    <mergeCell ref="W839:X839"/>
    <mergeCell ref="Y839:Z839"/>
    <mergeCell ref="AA839:AB839"/>
    <mergeCell ref="AC839:AD839"/>
    <mergeCell ref="D840:F840"/>
    <mergeCell ref="G840:H840"/>
    <mergeCell ref="K840:L840"/>
    <mergeCell ref="M840:N840"/>
    <mergeCell ref="O840:P840"/>
    <mergeCell ref="Q840:R840"/>
    <mergeCell ref="S840:T840"/>
    <mergeCell ref="U840:V840"/>
    <mergeCell ref="W840:X840"/>
    <mergeCell ref="Y840:Z840"/>
    <mergeCell ref="AA840:AB840"/>
    <mergeCell ref="AC840:AD840"/>
    <mergeCell ref="U837:V837"/>
    <mergeCell ref="W837:X837"/>
    <mergeCell ref="Y837:Z837"/>
    <mergeCell ref="AA837:AB837"/>
    <mergeCell ref="AC837:AD837"/>
    <mergeCell ref="D838:F838"/>
    <mergeCell ref="G838:H838"/>
    <mergeCell ref="K838:L838"/>
    <mergeCell ref="M838:N838"/>
    <mergeCell ref="O838:P838"/>
    <mergeCell ref="Q838:R838"/>
    <mergeCell ref="S838:T838"/>
    <mergeCell ref="U838:V838"/>
    <mergeCell ref="W838:X838"/>
    <mergeCell ref="Y838:Z838"/>
    <mergeCell ref="AA838:AB838"/>
    <mergeCell ref="AC838:AD838"/>
    <mergeCell ref="Q835:R835"/>
    <mergeCell ref="S835:T835"/>
    <mergeCell ref="U835:V835"/>
    <mergeCell ref="W835:X835"/>
    <mergeCell ref="Y835:Z835"/>
    <mergeCell ref="AA835:AB835"/>
    <mergeCell ref="AC835:AD835"/>
    <mergeCell ref="D836:F836"/>
    <mergeCell ref="G836:H836"/>
    <mergeCell ref="K836:L836"/>
    <mergeCell ref="M836:N836"/>
    <mergeCell ref="O836:P836"/>
    <mergeCell ref="Q836:R836"/>
    <mergeCell ref="S836:T836"/>
    <mergeCell ref="U836:V836"/>
    <mergeCell ref="W836:X836"/>
    <mergeCell ref="Y836:Z836"/>
    <mergeCell ref="AA836:AB836"/>
    <mergeCell ref="AC836:AD836"/>
    <mergeCell ref="D833:F833"/>
    <mergeCell ref="G833:H833"/>
    <mergeCell ref="K833:L833"/>
    <mergeCell ref="M833:N833"/>
    <mergeCell ref="O833:P833"/>
    <mergeCell ref="Q833:R833"/>
    <mergeCell ref="S833:T833"/>
    <mergeCell ref="U833:V833"/>
    <mergeCell ref="W833:X833"/>
    <mergeCell ref="Y833:Z833"/>
    <mergeCell ref="AA833:AB833"/>
    <mergeCell ref="AC833:AD833"/>
    <mergeCell ref="D834:F834"/>
    <mergeCell ref="G834:H834"/>
    <mergeCell ref="K834:L834"/>
    <mergeCell ref="M834:N834"/>
    <mergeCell ref="O834:P834"/>
    <mergeCell ref="Q834:R834"/>
    <mergeCell ref="S834:T834"/>
    <mergeCell ref="U834:V834"/>
    <mergeCell ref="W834:X834"/>
    <mergeCell ref="Y834:Z834"/>
    <mergeCell ref="AA834:AB834"/>
    <mergeCell ref="AC834:AD834"/>
    <mergeCell ref="I833:J833"/>
    <mergeCell ref="I834:J834"/>
    <mergeCell ref="S831:T831"/>
    <mergeCell ref="U831:V831"/>
    <mergeCell ref="W831:X831"/>
    <mergeCell ref="Y831:Z831"/>
    <mergeCell ref="AA831:AB831"/>
    <mergeCell ref="AC831:AD831"/>
    <mergeCell ref="D832:F832"/>
    <mergeCell ref="G832:H832"/>
    <mergeCell ref="K832:L832"/>
    <mergeCell ref="M832:N832"/>
    <mergeCell ref="O832:P832"/>
    <mergeCell ref="Q832:R832"/>
    <mergeCell ref="S832:T832"/>
    <mergeCell ref="U832:V832"/>
    <mergeCell ref="W832:X832"/>
    <mergeCell ref="Y832:Z832"/>
    <mergeCell ref="AA832:AB832"/>
    <mergeCell ref="AC832:AD832"/>
    <mergeCell ref="D831:F831"/>
    <mergeCell ref="G831:H831"/>
    <mergeCell ref="K831:L831"/>
    <mergeCell ref="I832:J832"/>
    <mergeCell ref="S829:T829"/>
    <mergeCell ref="U829:V829"/>
    <mergeCell ref="W829:X829"/>
    <mergeCell ref="Y829:Z829"/>
    <mergeCell ref="AA829:AB829"/>
    <mergeCell ref="AC829:AD829"/>
    <mergeCell ref="D830:F830"/>
    <mergeCell ref="G830:H830"/>
    <mergeCell ref="K830:L830"/>
    <mergeCell ref="M830:N830"/>
    <mergeCell ref="O830:P830"/>
    <mergeCell ref="Q830:R830"/>
    <mergeCell ref="S830:T830"/>
    <mergeCell ref="U830:V830"/>
    <mergeCell ref="W830:X830"/>
    <mergeCell ref="Y830:Z830"/>
    <mergeCell ref="AA830:AB830"/>
    <mergeCell ref="AC830:AD830"/>
    <mergeCell ref="D829:F829"/>
    <mergeCell ref="G829:H829"/>
    <mergeCell ref="K829:L829"/>
    <mergeCell ref="M829:N829"/>
    <mergeCell ref="O829:P829"/>
    <mergeCell ref="Q829:R829"/>
    <mergeCell ref="D826:F826"/>
    <mergeCell ref="G826:H826"/>
    <mergeCell ref="K826:L826"/>
    <mergeCell ref="M826:N826"/>
    <mergeCell ref="O826:P826"/>
    <mergeCell ref="Q826:R826"/>
    <mergeCell ref="S826:T826"/>
    <mergeCell ref="U826:V826"/>
    <mergeCell ref="W826:X826"/>
    <mergeCell ref="Y826:Z826"/>
    <mergeCell ref="AA826:AB826"/>
    <mergeCell ref="AC826:AD826"/>
    <mergeCell ref="D827:F827"/>
    <mergeCell ref="G827:H827"/>
    <mergeCell ref="K827:L827"/>
    <mergeCell ref="M827:N827"/>
    <mergeCell ref="O827:P827"/>
    <mergeCell ref="Q827:R827"/>
    <mergeCell ref="S827:T827"/>
    <mergeCell ref="U827:V827"/>
    <mergeCell ref="W827:X827"/>
    <mergeCell ref="Y827:Z827"/>
    <mergeCell ref="AA827:AB827"/>
    <mergeCell ref="AC827:AD827"/>
    <mergeCell ref="D824:F824"/>
    <mergeCell ref="G824:H824"/>
    <mergeCell ref="K824:L824"/>
    <mergeCell ref="M824:N824"/>
    <mergeCell ref="O824:P824"/>
    <mergeCell ref="Q824:R824"/>
    <mergeCell ref="S824:T824"/>
    <mergeCell ref="U824:V824"/>
    <mergeCell ref="W824:X824"/>
    <mergeCell ref="Y824:Z824"/>
    <mergeCell ref="AA824:AB824"/>
    <mergeCell ref="AC824:AD824"/>
    <mergeCell ref="D825:F825"/>
    <mergeCell ref="G825:H825"/>
    <mergeCell ref="K825:L825"/>
    <mergeCell ref="M825:N825"/>
    <mergeCell ref="O825:P825"/>
    <mergeCell ref="Q825:R825"/>
    <mergeCell ref="S825:T825"/>
    <mergeCell ref="U825:V825"/>
    <mergeCell ref="W825:X825"/>
    <mergeCell ref="Y825:Z825"/>
    <mergeCell ref="AA825:AB825"/>
    <mergeCell ref="AC825:AD825"/>
    <mergeCell ref="I824:J824"/>
    <mergeCell ref="I825:J825"/>
    <mergeCell ref="D822:F822"/>
    <mergeCell ref="G822:H822"/>
    <mergeCell ref="K822:L822"/>
    <mergeCell ref="M822:N822"/>
    <mergeCell ref="O822:P822"/>
    <mergeCell ref="Q822:R822"/>
    <mergeCell ref="S822:T822"/>
    <mergeCell ref="U822:V822"/>
    <mergeCell ref="W822:X822"/>
    <mergeCell ref="Y822:Z822"/>
    <mergeCell ref="AA822:AB822"/>
    <mergeCell ref="AC822:AD822"/>
    <mergeCell ref="D823:F823"/>
    <mergeCell ref="G823:H823"/>
    <mergeCell ref="K823:L823"/>
    <mergeCell ref="M823:N823"/>
    <mergeCell ref="O823:P823"/>
    <mergeCell ref="Q823:R823"/>
    <mergeCell ref="S823:T823"/>
    <mergeCell ref="U823:V823"/>
    <mergeCell ref="W823:X823"/>
    <mergeCell ref="Y823:Z823"/>
    <mergeCell ref="AA823:AB823"/>
    <mergeCell ref="AC823:AD823"/>
    <mergeCell ref="I822:J822"/>
    <mergeCell ref="I823:J823"/>
    <mergeCell ref="D820:F820"/>
    <mergeCell ref="G820:H820"/>
    <mergeCell ref="K820:L820"/>
    <mergeCell ref="M820:N820"/>
    <mergeCell ref="O820:P820"/>
    <mergeCell ref="Q820:R820"/>
    <mergeCell ref="S820:T820"/>
    <mergeCell ref="U820:V820"/>
    <mergeCell ref="W820:X820"/>
    <mergeCell ref="Y820:Z820"/>
    <mergeCell ref="AA820:AB820"/>
    <mergeCell ref="AC820:AD820"/>
    <mergeCell ref="D821:F821"/>
    <mergeCell ref="G821:H821"/>
    <mergeCell ref="K821:L821"/>
    <mergeCell ref="M821:N821"/>
    <mergeCell ref="O821:P821"/>
    <mergeCell ref="Q821:R821"/>
    <mergeCell ref="S821:T821"/>
    <mergeCell ref="U821:V821"/>
    <mergeCell ref="W821:X821"/>
    <mergeCell ref="Y821:Z821"/>
    <mergeCell ref="AA821:AB821"/>
    <mergeCell ref="AC821:AD821"/>
    <mergeCell ref="I820:J820"/>
    <mergeCell ref="I821:J821"/>
    <mergeCell ref="D818:F818"/>
    <mergeCell ref="G818:H818"/>
    <mergeCell ref="K818:L818"/>
    <mergeCell ref="M818:N818"/>
    <mergeCell ref="O818:P818"/>
    <mergeCell ref="Q818:R818"/>
    <mergeCell ref="S818:T818"/>
    <mergeCell ref="U818:V818"/>
    <mergeCell ref="W818:X818"/>
    <mergeCell ref="Y818:Z818"/>
    <mergeCell ref="AA818:AB818"/>
    <mergeCell ref="AC818:AD818"/>
    <mergeCell ref="D819:F819"/>
    <mergeCell ref="G819:H819"/>
    <mergeCell ref="K819:L819"/>
    <mergeCell ref="M819:N819"/>
    <mergeCell ref="O819:P819"/>
    <mergeCell ref="Q819:R819"/>
    <mergeCell ref="S819:T819"/>
    <mergeCell ref="U819:V819"/>
    <mergeCell ref="W819:X819"/>
    <mergeCell ref="Y819:Z819"/>
    <mergeCell ref="AA819:AB819"/>
    <mergeCell ref="AC819:AD819"/>
    <mergeCell ref="I818:J818"/>
    <mergeCell ref="I819:J819"/>
    <mergeCell ref="D816:F816"/>
    <mergeCell ref="G816:H816"/>
    <mergeCell ref="K816:L816"/>
    <mergeCell ref="M816:N816"/>
    <mergeCell ref="O816:P816"/>
    <mergeCell ref="Q816:R816"/>
    <mergeCell ref="S816:T816"/>
    <mergeCell ref="U816:V816"/>
    <mergeCell ref="W816:X816"/>
    <mergeCell ref="Y816:Z816"/>
    <mergeCell ref="AA816:AB816"/>
    <mergeCell ref="AC816:AD816"/>
    <mergeCell ref="D817:F817"/>
    <mergeCell ref="G817:H817"/>
    <mergeCell ref="K817:L817"/>
    <mergeCell ref="M817:N817"/>
    <mergeCell ref="O817:P817"/>
    <mergeCell ref="Q817:R817"/>
    <mergeCell ref="S817:T817"/>
    <mergeCell ref="U817:V817"/>
    <mergeCell ref="W817:X817"/>
    <mergeCell ref="Y817:Z817"/>
    <mergeCell ref="AA817:AB817"/>
    <mergeCell ref="AC817:AD817"/>
    <mergeCell ref="I817:J817"/>
    <mergeCell ref="D814:F814"/>
    <mergeCell ref="G814:H814"/>
    <mergeCell ref="K814:L814"/>
    <mergeCell ref="M814:N814"/>
    <mergeCell ref="O814:P814"/>
    <mergeCell ref="Q814:R814"/>
    <mergeCell ref="S814:T814"/>
    <mergeCell ref="U814:V814"/>
    <mergeCell ref="W814:X814"/>
    <mergeCell ref="Y814:Z814"/>
    <mergeCell ref="AA814:AB814"/>
    <mergeCell ref="AC814:AD814"/>
    <mergeCell ref="D815:F815"/>
    <mergeCell ref="G815:H815"/>
    <mergeCell ref="K815:L815"/>
    <mergeCell ref="M815:N815"/>
    <mergeCell ref="O815:P815"/>
    <mergeCell ref="Q815:R815"/>
    <mergeCell ref="S815:T815"/>
    <mergeCell ref="U815:V815"/>
    <mergeCell ref="W815:X815"/>
    <mergeCell ref="Y815:Z815"/>
    <mergeCell ref="AA815:AB815"/>
    <mergeCell ref="AC815:AD815"/>
    <mergeCell ref="D812:F812"/>
    <mergeCell ref="G812:H812"/>
    <mergeCell ref="K812:L812"/>
    <mergeCell ref="M812:N812"/>
    <mergeCell ref="O812:P812"/>
    <mergeCell ref="Q812:R812"/>
    <mergeCell ref="S812:T812"/>
    <mergeCell ref="U812:V812"/>
    <mergeCell ref="W812:X812"/>
    <mergeCell ref="Y812:Z812"/>
    <mergeCell ref="AA812:AB812"/>
    <mergeCell ref="AC812:AD812"/>
    <mergeCell ref="D813:F813"/>
    <mergeCell ref="G813:H813"/>
    <mergeCell ref="K813:L813"/>
    <mergeCell ref="M813:N813"/>
    <mergeCell ref="O813:P813"/>
    <mergeCell ref="Q813:R813"/>
    <mergeCell ref="S813:T813"/>
    <mergeCell ref="U813:V813"/>
    <mergeCell ref="W813:X813"/>
    <mergeCell ref="Y813:Z813"/>
    <mergeCell ref="AA813:AB813"/>
    <mergeCell ref="AC813:AD813"/>
    <mergeCell ref="S810:T810"/>
    <mergeCell ref="U810:V810"/>
    <mergeCell ref="W810:X810"/>
    <mergeCell ref="Y810:Z810"/>
    <mergeCell ref="AA810:AB810"/>
    <mergeCell ref="AC810:AD810"/>
    <mergeCell ref="D811:F811"/>
    <mergeCell ref="G811:H811"/>
    <mergeCell ref="K811:L811"/>
    <mergeCell ref="M811:N811"/>
    <mergeCell ref="O811:P811"/>
    <mergeCell ref="Q811:R811"/>
    <mergeCell ref="S811:T811"/>
    <mergeCell ref="U811:V811"/>
    <mergeCell ref="W811:X811"/>
    <mergeCell ref="Y811:Z811"/>
    <mergeCell ref="AA811:AB811"/>
    <mergeCell ref="AC811:AD811"/>
    <mergeCell ref="O810:P810"/>
    <mergeCell ref="S808:T808"/>
    <mergeCell ref="U808:V808"/>
    <mergeCell ref="W808:X808"/>
    <mergeCell ref="Y808:Z808"/>
    <mergeCell ref="AA808:AB808"/>
    <mergeCell ref="AC808:AD808"/>
    <mergeCell ref="D809:F809"/>
    <mergeCell ref="G809:H809"/>
    <mergeCell ref="K809:L809"/>
    <mergeCell ref="M809:N809"/>
    <mergeCell ref="O809:P809"/>
    <mergeCell ref="Q809:R809"/>
    <mergeCell ref="S809:T809"/>
    <mergeCell ref="U809:V809"/>
    <mergeCell ref="W809:X809"/>
    <mergeCell ref="Y809:Z809"/>
    <mergeCell ref="AA809:AB809"/>
    <mergeCell ref="AC809:AD809"/>
    <mergeCell ref="G808:H808"/>
    <mergeCell ref="K808:L808"/>
    <mergeCell ref="M808:N808"/>
    <mergeCell ref="O808:P808"/>
    <mergeCell ref="Q808:R808"/>
    <mergeCell ref="D805:F805"/>
    <mergeCell ref="G805:H805"/>
    <mergeCell ref="K805:L805"/>
    <mergeCell ref="M805:N805"/>
    <mergeCell ref="O805:P805"/>
    <mergeCell ref="Q805:R805"/>
    <mergeCell ref="S805:T805"/>
    <mergeCell ref="U805:V805"/>
    <mergeCell ref="W805:X805"/>
    <mergeCell ref="Y805:Z805"/>
    <mergeCell ref="AA805:AB805"/>
    <mergeCell ref="AC805:AD805"/>
    <mergeCell ref="D806:F806"/>
    <mergeCell ref="G806:H806"/>
    <mergeCell ref="K806:L806"/>
    <mergeCell ref="M806:N806"/>
    <mergeCell ref="O806:P806"/>
    <mergeCell ref="Q806:R806"/>
    <mergeCell ref="S806:T806"/>
    <mergeCell ref="U806:V806"/>
    <mergeCell ref="W806:X806"/>
    <mergeCell ref="Y806:Z806"/>
    <mergeCell ref="AA806:AB806"/>
    <mergeCell ref="AC806:AD806"/>
    <mergeCell ref="I805:J805"/>
    <mergeCell ref="I806:J806"/>
    <mergeCell ref="D803:F803"/>
    <mergeCell ref="G803:H803"/>
    <mergeCell ref="K803:L803"/>
    <mergeCell ref="M803:N803"/>
    <mergeCell ref="O803:P803"/>
    <mergeCell ref="Q803:R803"/>
    <mergeCell ref="S803:T803"/>
    <mergeCell ref="U803:V803"/>
    <mergeCell ref="W803:X803"/>
    <mergeCell ref="Y803:Z803"/>
    <mergeCell ref="AA803:AB803"/>
    <mergeCell ref="AC803:AD803"/>
    <mergeCell ref="D804:F804"/>
    <mergeCell ref="G804:H804"/>
    <mergeCell ref="K804:L804"/>
    <mergeCell ref="M804:N804"/>
    <mergeCell ref="O804:P804"/>
    <mergeCell ref="Q804:R804"/>
    <mergeCell ref="S804:T804"/>
    <mergeCell ref="U804:V804"/>
    <mergeCell ref="W804:X804"/>
    <mergeCell ref="Y804:Z804"/>
    <mergeCell ref="AA804:AB804"/>
    <mergeCell ref="AC804:AD804"/>
    <mergeCell ref="I803:J803"/>
    <mergeCell ref="I804:J804"/>
    <mergeCell ref="D801:F801"/>
    <mergeCell ref="G801:H801"/>
    <mergeCell ref="K801:L801"/>
    <mergeCell ref="M801:N801"/>
    <mergeCell ref="O801:P801"/>
    <mergeCell ref="Q801:R801"/>
    <mergeCell ref="S801:T801"/>
    <mergeCell ref="U801:V801"/>
    <mergeCell ref="W801:X801"/>
    <mergeCell ref="Y801:Z801"/>
    <mergeCell ref="AA801:AB801"/>
    <mergeCell ref="AC801:AD801"/>
    <mergeCell ref="D802:F802"/>
    <mergeCell ref="G802:H802"/>
    <mergeCell ref="K802:L802"/>
    <mergeCell ref="M802:N802"/>
    <mergeCell ref="O802:P802"/>
    <mergeCell ref="Q802:R802"/>
    <mergeCell ref="S802:T802"/>
    <mergeCell ref="U802:V802"/>
    <mergeCell ref="W802:X802"/>
    <mergeCell ref="Y802:Z802"/>
    <mergeCell ref="AA802:AB802"/>
    <mergeCell ref="AC802:AD802"/>
    <mergeCell ref="D799:F799"/>
    <mergeCell ref="G799:H799"/>
    <mergeCell ref="K799:L799"/>
    <mergeCell ref="M799:N799"/>
    <mergeCell ref="O799:P799"/>
    <mergeCell ref="Q799:R799"/>
    <mergeCell ref="S799:T799"/>
    <mergeCell ref="U799:V799"/>
    <mergeCell ref="W799:X799"/>
    <mergeCell ref="Y799:Z799"/>
    <mergeCell ref="AA799:AB799"/>
    <mergeCell ref="AC799:AD799"/>
    <mergeCell ref="D800:F800"/>
    <mergeCell ref="G800:H800"/>
    <mergeCell ref="K800:L800"/>
    <mergeCell ref="M800:N800"/>
    <mergeCell ref="O800:P800"/>
    <mergeCell ref="Q800:R800"/>
    <mergeCell ref="S800:T800"/>
    <mergeCell ref="U800:V800"/>
    <mergeCell ref="W800:X800"/>
    <mergeCell ref="Y800:Z800"/>
    <mergeCell ref="AA800:AB800"/>
    <mergeCell ref="AC800:AD800"/>
    <mergeCell ref="D797:F797"/>
    <mergeCell ref="G797:H797"/>
    <mergeCell ref="K797:L797"/>
    <mergeCell ref="M797:N797"/>
    <mergeCell ref="O797:P797"/>
    <mergeCell ref="Q797:R797"/>
    <mergeCell ref="S797:T797"/>
    <mergeCell ref="U797:V797"/>
    <mergeCell ref="W797:X797"/>
    <mergeCell ref="Y797:Z797"/>
    <mergeCell ref="AA797:AB797"/>
    <mergeCell ref="AC797:AD797"/>
    <mergeCell ref="D798:F798"/>
    <mergeCell ref="G798:H798"/>
    <mergeCell ref="K798:L798"/>
    <mergeCell ref="M798:N798"/>
    <mergeCell ref="O798:P798"/>
    <mergeCell ref="Q798:R798"/>
    <mergeCell ref="S798:T798"/>
    <mergeCell ref="U798:V798"/>
    <mergeCell ref="W798:X798"/>
    <mergeCell ref="Y798:Z798"/>
    <mergeCell ref="AA798:AB798"/>
    <mergeCell ref="AC798:AD798"/>
    <mergeCell ref="G795:H795"/>
    <mergeCell ref="K795:L795"/>
    <mergeCell ref="M795:N795"/>
    <mergeCell ref="O795:P795"/>
    <mergeCell ref="Q795:R795"/>
    <mergeCell ref="S795:T795"/>
    <mergeCell ref="U795:V795"/>
    <mergeCell ref="W795:X795"/>
    <mergeCell ref="Y795:Z795"/>
    <mergeCell ref="AA795:AB795"/>
    <mergeCell ref="AC795:AD795"/>
    <mergeCell ref="D796:F796"/>
    <mergeCell ref="G796:H796"/>
    <mergeCell ref="K796:L796"/>
    <mergeCell ref="M796:N796"/>
    <mergeCell ref="O796:P796"/>
    <mergeCell ref="Q796:R796"/>
    <mergeCell ref="S796:T796"/>
    <mergeCell ref="U796:V796"/>
    <mergeCell ref="W796:X796"/>
    <mergeCell ref="Y796:Z796"/>
    <mergeCell ref="AA796:AB796"/>
    <mergeCell ref="AC796:AD796"/>
    <mergeCell ref="D795:F795"/>
    <mergeCell ref="I795:J795"/>
    <mergeCell ref="I796:J796"/>
    <mergeCell ref="M793:N793"/>
    <mergeCell ref="O793:P793"/>
    <mergeCell ref="Q793:R793"/>
    <mergeCell ref="S793:T793"/>
    <mergeCell ref="U793:V793"/>
    <mergeCell ref="W793:X793"/>
    <mergeCell ref="Y793:Z793"/>
    <mergeCell ref="AA793:AB793"/>
    <mergeCell ref="AC793:AD793"/>
    <mergeCell ref="D794:F794"/>
    <mergeCell ref="G794:H794"/>
    <mergeCell ref="K794:L794"/>
    <mergeCell ref="M794:N794"/>
    <mergeCell ref="O794:P794"/>
    <mergeCell ref="Q794:R794"/>
    <mergeCell ref="S794:T794"/>
    <mergeCell ref="U794:V794"/>
    <mergeCell ref="W794:X794"/>
    <mergeCell ref="Y794:Z794"/>
    <mergeCell ref="AA794:AB794"/>
    <mergeCell ref="AC794:AD794"/>
    <mergeCell ref="I793:J793"/>
    <mergeCell ref="I794:J794"/>
    <mergeCell ref="D793:F793"/>
    <mergeCell ref="G793:H793"/>
    <mergeCell ref="K793:L793"/>
    <mergeCell ref="S791:T791"/>
    <mergeCell ref="U791:V791"/>
    <mergeCell ref="W791:X791"/>
    <mergeCell ref="Y791:Z791"/>
    <mergeCell ref="AA791:AB791"/>
    <mergeCell ref="AC791:AD791"/>
    <mergeCell ref="D792:F792"/>
    <mergeCell ref="G792:H792"/>
    <mergeCell ref="K792:L792"/>
    <mergeCell ref="M792:N792"/>
    <mergeCell ref="O792:P792"/>
    <mergeCell ref="Q792:R792"/>
    <mergeCell ref="S792:T792"/>
    <mergeCell ref="U792:V792"/>
    <mergeCell ref="W792:X792"/>
    <mergeCell ref="Y792:Z792"/>
    <mergeCell ref="AA792:AB792"/>
    <mergeCell ref="AC792:AD792"/>
    <mergeCell ref="D791:F791"/>
    <mergeCell ref="G791:H791"/>
    <mergeCell ref="K791:L791"/>
    <mergeCell ref="M791:N791"/>
    <mergeCell ref="O791:P791"/>
    <mergeCell ref="Q791:R791"/>
    <mergeCell ref="S789:T789"/>
    <mergeCell ref="U789:V789"/>
    <mergeCell ref="W789:X789"/>
    <mergeCell ref="Y789:Z789"/>
    <mergeCell ref="AA789:AB789"/>
    <mergeCell ref="AC789:AD789"/>
    <mergeCell ref="D790:F790"/>
    <mergeCell ref="G790:H790"/>
    <mergeCell ref="K790:L790"/>
    <mergeCell ref="M790:N790"/>
    <mergeCell ref="O790:P790"/>
    <mergeCell ref="Q790:R790"/>
    <mergeCell ref="S790:T790"/>
    <mergeCell ref="U790:V790"/>
    <mergeCell ref="W790:X790"/>
    <mergeCell ref="Y790:Z790"/>
    <mergeCell ref="AA790:AB790"/>
    <mergeCell ref="AC790:AD790"/>
    <mergeCell ref="D786:F786"/>
    <mergeCell ref="G786:H786"/>
    <mergeCell ref="K786:L786"/>
    <mergeCell ref="M786:N786"/>
    <mergeCell ref="O786:P786"/>
    <mergeCell ref="Q786:R786"/>
    <mergeCell ref="S786:T786"/>
    <mergeCell ref="U786:V786"/>
    <mergeCell ref="W786:X786"/>
    <mergeCell ref="Y786:Z786"/>
    <mergeCell ref="AA786:AB786"/>
    <mergeCell ref="AC786:AD786"/>
    <mergeCell ref="D787:F787"/>
    <mergeCell ref="G787:H787"/>
    <mergeCell ref="K787:L787"/>
    <mergeCell ref="M787:N787"/>
    <mergeCell ref="O787:P787"/>
    <mergeCell ref="Q787:R787"/>
    <mergeCell ref="S787:T787"/>
    <mergeCell ref="U787:V787"/>
    <mergeCell ref="W787:X787"/>
    <mergeCell ref="Y787:Z787"/>
    <mergeCell ref="AA787:AB787"/>
    <mergeCell ref="AC787:AD787"/>
    <mergeCell ref="D784:F784"/>
    <mergeCell ref="G784:H784"/>
    <mergeCell ref="K784:L784"/>
    <mergeCell ref="M784:N784"/>
    <mergeCell ref="O784:P784"/>
    <mergeCell ref="Q784:R784"/>
    <mergeCell ref="S784:T784"/>
    <mergeCell ref="U784:V784"/>
    <mergeCell ref="W784:X784"/>
    <mergeCell ref="Y784:Z784"/>
    <mergeCell ref="AA784:AB784"/>
    <mergeCell ref="AC784:AD784"/>
    <mergeCell ref="D785:F785"/>
    <mergeCell ref="G785:H785"/>
    <mergeCell ref="K785:L785"/>
    <mergeCell ref="M785:N785"/>
    <mergeCell ref="O785:P785"/>
    <mergeCell ref="Q785:R785"/>
    <mergeCell ref="S785:T785"/>
    <mergeCell ref="U785:V785"/>
    <mergeCell ref="W785:X785"/>
    <mergeCell ref="Y785:Z785"/>
    <mergeCell ref="AA785:AB785"/>
    <mergeCell ref="AC785:AD785"/>
    <mergeCell ref="D782:F782"/>
    <mergeCell ref="G782:H782"/>
    <mergeCell ref="K782:L782"/>
    <mergeCell ref="M782:N782"/>
    <mergeCell ref="O782:P782"/>
    <mergeCell ref="Q782:R782"/>
    <mergeCell ref="S782:T782"/>
    <mergeCell ref="U782:V782"/>
    <mergeCell ref="W782:X782"/>
    <mergeCell ref="Y782:Z782"/>
    <mergeCell ref="AA782:AB782"/>
    <mergeCell ref="AC782:AD782"/>
    <mergeCell ref="D783:F783"/>
    <mergeCell ref="G783:H783"/>
    <mergeCell ref="K783:L783"/>
    <mergeCell ref="M783:N783"/>
    <mergeCell ref="O783:P783"/>
    <mergeCell ref="Q783:R783"/>
    <mergeCell ref="S783:T783"/>
    <mergeCell ref="U783:V783"/>
    <mergeCell ref="W783:X783"/>
    <mergeCell ref="Y783:Z783"/>
    <mergeCell ref="AA783:AB783"/>
    <mergeCell ref="AC783:AD783"/>
    <mergeCell ref="S779:T779"/>
    <mergeCell ref="U779:V779"/>
    <mergeCell ref="W779:X779"/>
    <mergeCell ref="Y779:Z779"/>
    <mergeCell ref="AA779:AB779"/>
    <mergeCell ref="AC779:AD779"/>
    <mergeCell ref="K780:L780"/>
    <mergeCell ref="M780:N780"/>
    <mergeCell ref="O780:P780"/>
    <mergeCell ref="Q780:R780"/>
    <mergeCell ref="S780:T780"/>
    <mergeCell ref="U780:V780"/>
    <mergeCell ref="W780:X780"/>
    <mergeCell ref="Y780:Z780"/>
    <mergeCell ref="AA780:AB780"/>
    <mergeCell ref="AC780:AD780"/>
    <mergeCell ref="D781:F781"/>
    <mergeCell ref="G781:H781"/>
    <mergeCell ref="K781:L781"/>
    <mergeCell ref="M781:N781"/>
    <mergeCell ref="O781:P781"/>
    <mergeCell ref="Q781:R781"/>
    <mergeCell ref="S781:T781"/>
    <mergeCell ref="U781:V781"/>
    <mergeCell ref="W781:X781"/>
    <mergeCell ref="Y781:Z781"/>
    <mergeCell ref="AA781:AB781"/>
    <mergeCell ref="AC781:AD781"/>
    <mergeCell ref="D780:F780"/>
    <mergeCell ref="I779:J779"/>
    <mergeCell ref="I780:J780"/>
    <mergeCell ref="I781:J781"/>
    <mergeCell ref="D776:F776"/>
    <mergeCell ref="G776:H776"/>
    <mergeCell ref="K776:L776"/>
    <mergeCell ref="M776:N776"/>
    <mergeCell ref="O776:P776"/>
    <mergeCell ref="Q776:R776"/>
    <mergeCell ref="S776:T776"/>
    <mergeCell ref="U776:V776"/>
    <mergeCell ref="W776:X776"/>
    <mergeCell ref="Y776:Z776"/>
    <mergeCell ref="AA776:AB776"/>
    <mergeCell ref="AC776:AD776"/>
    <mergeCell ref="I775:J775"/>
    <mergeCell ref="I776:J776"/>
    <mergeCell ref="S778:T778"/>
    <mergeCell ref="U778:V778"/>
    <mergeCell ref="W778:X778"/>
    <mergeCell ref="Y778:Z778"/>
    <mergeCell ref="AA778:AB778"/>
    <mergeCell ref="AC778:AD778"/>
    <mergeCell ref="I777:J777"/>
    <mergeCell ref="I778:J778"/>
    <mergeCell ref="D777:F777"/>
    <mergeCell ref="G777:H777"/>
    <mergeCell ref="K777:L777"/>
    <mergeCell ref="M777:N777"/>
    <mergeCell ref="O777:P777"/>
    <mergeCell ref="Q777:R777"/>
    <mergeCell ref="D778:F778"/>
    <mergeCell ref="G778:H778"/>
    <mergeCell ref="K778:L778"/>
    <mergeCell ref="M778:N778"/>
    <mergeCell ref="D774:F774"/>
    <mergeCell ref="G774:H774"/>
    <mergeCell ref="K774:L774"/>
    <mergeCell ref="M774:N774"/>
    <mergeCell ref="O774:P774"/>
    <mergeCell ref="Q774:R774"/>
    <mergeCell ref="S774:T774"/>
    <mergeCell ref="U774:V774"/>
    <mergeCell ref="W774:X774"/>
    <mergeCell ref="Y774:Z774"/>
    <mergeCell ref="AA774:AB774"/>
    <mergeCell ref="AC774:AD774"/>
    <mergeCell ref="I773:J773"/>
    <mergeCell ref="I774:J774"/>
    <mergeCell ref="D775:F775"/>
    <mergeCell ref="G775:H775"/>
    <mergeCell ref="K775:L775"/>
    <mergeCell ref="M775:N775"/>
    <mergeCell ref="O775:P775"/>
    <mergeCell ref="Q775:R775"/>
    <mergeCell ref="S775:T775"/>
    <mergeCell ref="U775:V775"/>
    <mergeCell ref="W775:X775"/>
    <mergeCell ref="Y775:Z775"/>
    <mergeCell ref="AA775:AB775"/>
    <mergeCell ref="AC775:AD775"/>
    <mergeCell ref="D772:F772"/>
    <mergeCell ref="G772:H772"/>
    <mergeCell ref="K772:L772"/>
    <mergeCell ref="M772:N772"/>
    <mergeCell ref="O772:P772"/>
    <mergeCell ref="Q772:R772"/>
    <mergeCell ref="S772:T772"/>
    <mergeCell ref="U772:V772"/>
    <mergeCell ref="W772:X772"/>
    <mergeCell ref="Y772:Z772"/>
    <mergeCell ref="AA772:AB772"/>
    <mergeCell ref="AC772:AD772"/>
    <mergeCell ref="I771:J771"/>
    <mergeCell ref="I772:J772"/>
    <mergeCell ref="D773:F773"/>
    <mergeCell ref="G773:H773"/>
    <mergeCell ref="K773:L773"/>
    <mergeCell ref="M773:N773"/>
    <mergeCell ref="O773:P773"/>
    <mergeCell ref="Q773:R773"/>
    <mergeCell ref="S773:T773"/>
    <mergeCell ref="U773:V773"/>
    <mergeCell ref="W773:X773"/>
    <mergeCell ref="Y773:Z773"/>
    <mergeCell ref="AA773:AB773"/>
    <mergeCell ref="AC773:AD773"/>
    <mergeCell ref="D770:F770"/>
    <mergeCell ref="G770:H770"/>
    <mergeCell ref="K770:L770"/>
    <mergeCell ref="M770:N770"/>
    <mergeCell ref="O770:P770"/>
    <mergeCell ref="Q770:R770"/>
    <mergeCell ref="S770:T770"/>
    <mergeCell ref="U770:V770"/>
    <mergeCell ref="W770:X770"/>
    <mergeCell ref="Y770:Z770"/>
    <mergeCell ref="AA770:AB770"/>
    <mergeCell ref="AC770:AD770"/>
    <mergeCell ref="I769:J769"/>
    <mergeCell ref="I770:J770"/>
    <mergeCell ref="D771:F771"/>
    <mergeCell ref="G771:H771"/>
    <mergeCell ref="K771:L771"/>
    <mergeCell ref="M771:N771"/>
    <mergeCell ref="O771:P771"/>
    <mergeCell ref="Q771:R771"/>
    <mergeCell ref="S771:T771"/>
    <mergeCell ref="U771:V771"/>
    <mergeCell ref="W771:X771"/>
    <mergeCell ref="Y771:Z771"/>
    <mergeCell ref="AA771:AB771"/>
    <mergeCell ref="AC771:AD771"/>
    <mergeCell ref="D768:F768"/>
    <mergeCell ref="G768:H768"/>
    <mergeCell ref="K768:L768"/>
    <mergeCell ref="M768:N768"/>
    <mergeCell ref="O768:P768"/>
    <mergeCell ref="Q768:R768"/>
    <mergeCell ref="S768:T768"/>
    <mergeCell ref="U768:V768"/>
    <mergeCell ref="W768:X768"/>
    <mergeCell ref="Y768:Z768"/>
    <mergeCell ref="AA768:AB768"/>
    <mergeCell ref="AC768:AD768"/>
    <mergeCell ref="I768:J768"/>
    <mergeCell ref="D769:F769"/>
    <mergeCell ref="G769:H769"/>
    <mergeCell ref="K769:L769"/>
    <mergeCell ref="M769:N769"/>
    <mergeCell ref="O769:P769"/>
    <mergeCell ref="Q769:R769"/>
    <mergeCell ref="S769:T769"/>
    <mergeCell ref="U769:V769"/>
    <mergeCell ref="W769:X769"/>
    <mergeCell ref="Y769:Z769"/>
    <mergeCell ref="AA769:AB769"/>
    <mergeCell ref="AC769:AD769"/>
    <mergeCell ref="D766:F766"/>
    <mergeCell ref="G766:H766"/>
    <mergeCell ref="K766:L766"/>
    <mergeCell ref="M766:N766"/>
    <mergeCell ref="O766:P766"/>
    <mergeCell ref="Q766:R766"/>
    <mergeCell ref="S766:T766"/>
    <mergeCell ref="U766:V766"/>
    <mergeCell ref="W766:X766"/>
    <mergeCell ref="Y766:Z766"/>
    <mergeCell ref="AA766:AB766"/>
    <mergeCell ref="AC766:AD766"/>
    <mergeCell ref="D765:F765"/>
    <mergeCell ref="I765:J765"/>
    <mergeCell ref="I766:J766"/>
    <mergeCell ref="D767:F767"/>
    <mergeCell ref="G767:H767"/>
    <mergeCell ref="K767:L767"/>
    <mergeCell ref="M767:N767"/>
    <mergeCell ref="O767:P767"/>
    <mergeCell ref="Q767:R767"/>
    <mergeCell ref="S767:T767"/>
    <mergeCell ref="U767:V767"/>
    <mergeCell ref="W767:X767"/>
    <mergeCell ref="Y767:Z767"/>
    <mergeCell ref="AA767:AB767"/>
    <mergeCell ref="AC767:AD767"/>
    <mergeCell ref="K764:L764"/>
    <mergeCell ref="M764:N764"/>
    <mergeCell ref="O764:P764"/>
    <mergeCell ref="Q764:R764"/>
    <mergeCell ref="S764:T764"/>
    <mergeCell ref="U764:V764"/>
    <mergeCell ref="W764:X764"/>
    <mergeCell ref="Y764:Z764"/>
    <mergeCell ref="AA764:AB764"/>
    <mergeCell ref="AC764:AD764"/>
    <mergeCell ref="I763:J763"/>
    <mergeCell ref="I764:J764"/>
    <mergeCell ref="G765:H765"/>
    <mergeCell ref="K765:L765"/>
    <mergeCell ref="M765:N765"/>
    <mergeCell ref="O765:P765"/>
    <mergeCell ref="Q765:R765"/>
    <mergeCell ref="S765:T765"/>
    <mergeCell ref="U765:V765"/>
    <mergeCell ref="W765:X765"/>
    <mergeCell ref="Y765:Z765"/>
    <mergeCell ref="AA765:AB765"/>
    <mergeCell ref="AC765:AD765"/>
    <mergeCell ref="W761:X761"/>
    <mergeCell ref="Y761:Z761"/>
    <mergeCell ref="AA761:AB761"/>
    <mergeCell ref="AC761:AD761"/>
    <mergeCell ref="D762:F762"/>
    <mergeCell ref="G762:H762"/>
    <mergeCell ref="K762:L762"/>
    <mergeCell ref="M762:N762"/>
    <mergeCell ref="O762:P762"/>
    <mergeCell ref="Q762:R762"/>
    <mergeCell ref="S762:T762"/>
    <mergeCell ref="U762:V762"/>
    <mergeCell ref="W762:X762"/>
    <mergeCell ref="Y762:Z762"/>
    <mergeCell ref="AA762:AB762"/>
    <mergeCell ref="AC762:AD762"/>
    <mergeCell ref="D763:F763"/>
    <mergeCell ref="G763:H763"/>
    <mergeCell ref="K763:L763"/>
    <mergeCell ref="M763:N763"/>
    <mergeCell ref="O763:P763"/>
    <mergeCell ref="Q763:R763"/>
    <mergeCell ref="S763:T763"/>
    <mergeCell ref="U763:V763"/>
    <mergeCell ref="W763:X763"/>
    <mergeCell ref="Y763:Z763"/>
    <mergeCell ref="AA763:AB763"/>
    <mergeCell ref="AC763:AD763"/>
    <mergeCell ref="M761:N761"/>
    <mergeCell ref="O761:P761"/>
    <mergeCell ref="Q761:R761"/>
    <mergeCell ref="O756:P756"/>
    <mergeCell ref="Q756:R756"/>
    <mergeCell ref="S756:T756"/>
    <mergeCell ref="U756:V756"/>
    <mergeCell ref="W756:X756"/>
    <mergeCell ref="Y756:Z756"/>
    <mergeCell ref="AA756:AB756"/>
    <mergeCell ref="AC756:AD756"/>
    <mergeCell ref="D757:F757"/>
    <mergeCell ref="G757:H757"/>
    <mergeCell ref="K757:L757"/>
    <mergeCell ref="M757:N757"/>
    <mergeCell ref="O757:P757"/>
    <mergeCell ref="Q757:R757"/>
    <mergeCell ref="S757:T757"/>
    <mergeCell ref="U757:V757"/>
    <mergeCell ref="W757:X757"/>
    <mergeCell ref="Y757:Z757"/>
    <mergeCell ref="AA757:AB757"/>
    <mergeCell ref="AC757:AD757"/>
    <mergeCell ref="I756:J756"/>
    <mergeCell ref="I757:J757"/>
    <mergeCell ref="S754:T754"/>
    <mergeCell ref="U754:V754"/>
    <mergeCell ref="W754:X754"/>
    <mergeCell ref="Y754:Z754"/>
    <mergeCell ref="AA754:AB754"/>
    <mergeCell ref="AC754:AD754"/>
    <mergeCell ref="D755:F755"/>
    <mergeCell ref="G755:H755"/>
    <mergeCell ref="K755:L755"/>
    <mergeCell ref="M755:N755"/>
    <mergeCell ref="O755:P755"/>
    <mergeCell ref="Q755:R755"/>
    <mergeCell ref="S755:T755"/>
    <mergeCell ref="U755:V755"/>
    <mergeCell ref="W755:X755"/>
    <mergeCell ref="Y755:Z755"/>
    <mergeCell ref="AA755:AB755"/>
    <mergeCell ref="AC755:AD755"/>
    <mergeCell ref="I754:J754"/>
    <mergeCell ref="I755:J755"/>
    <mergeCell ref="S752:T752"/>
    <mergeCell ref="U752:V752"/>
    <mergeCell ref="W752:X752"/>
    <mergeCell ref="Y752:Z752"/>
    <mergeCell ref="AA752:AB752"/>
    <mergeCell ref="AC752:AD752"/>
    <mergeCell ref="D753:F753"/>
    <mergeCell ref="G753:H753"/>
    <mergeCell ref="K753:L753"/>
    <mergeCell ref="M753:N753"/>
    <mergeCell ref="O753:P753"/>
    <mergeCell ref="Q753:R753"/>
    <mergeCell ref="S753:T753"/>
    <mergeCell ref="U753:V753"/>
    <mergeCell ref="W753:X753"/>
    <mergeCell ref="Y753:Z753"/>
    <mergeCell ref="AA753:AB753"/>
    <mergeCell ref="AC753:AD753"/>
    <mergeCell ref="I752:J752"/>
    <mergeCell ref="I753:J753"/>
    <mergeCell ref="S750:T750"/>
    <mergeCell ref="U750:V750"/>
    <mergeCell ref="W750:X750"/>
    <mergeCell ref="Y750:Z750"/>
    <mergeCell ref="AA750:AB750"/>
    <mergeCell ref="AC750:AD750"/>
    <mergeCell ref="D751:F751"/>
    <mergeCell ref="G751:H751"/>
    <mergeCell ref="K751:L751"/>
    <mergeCell ref="M751:N751"/>
    <mergeCell ref="O751:P751"/>
    <mergeCell ref="Q751:R751"/>
    <mergeCell ref="S751:T751"/>
    <mergeCell ref="U751:V751"/>
    <mergeCell ref="W751:X751"/>
    <mergeCell ref="Y751:Z751"/>
    <mergeCell ref="AA751:AB751"/>
    <mergeCell ref="AC751:AD751"/>
    <mergeCell ref="D750:F750"/>
    <mergeCell ref="I750:J750"/>
    <mergeCell ref="I751:J751"/>
    <mergeCell ref="D746:F746"/>
    <mergeCell ref="G746:H746"/>
    <mergeCell ref="K746:L746"/>
    <mergeCell ref="M746:N746"/>
    <mergeCell ref="O746:P746"/>
    <mergeCell ref="Q746:R746"/>
    <mergeCell ref="S746:T746"/>
    <mergeCell ref="U746:V746"/>
    <mergeCell ref="W746:X746"/>
    <mergeCell ref="Y746:Z746"/>
    <mergeCell ref="AA746:AB746"/>
    <mergeCell ref="AC746:AD746"/>
    <mergeCell ref="D747:F747"/>
    <mergeCell ref="G747:H747"/>
    <mergeCell ref="K747:L747"/>
    <mergeCell ref="M747:N747"/>
    <mergeCell ref="O747:P747"/>
    <mergeCell ref="Q747:R747"/>
    <mergeCell ref="S747:T747"/>
    <mergeCell ref="U747:V747"/>
    <mergeCell ref="W747:X747"/>
    <mergeCell ref="Y747:Z747"/>
    <mergeCell ref="AA747:AB747"/>
    <mergeCell ref="AC747:AD747"/>
    <mergeCell ref="I747:J747"/>
    <mergeCell ref="I746:J746"/>
    <mergeCell ref="D744:F744"/>
    <mergeCell ref="G744:H744"/>
    <mergeCell ref="K744:L744"/>
    <mergeCell ref="M744:N744"/>
    <mergeCell ref="O744:P744"/>
    <mergeCell ref="Q744:R744"/>
    <mergeCell ref="S744:T744"/>
    <mergeCell ref="U744:V744"/>
    <mergeCell ref="W744:X744"/>
    <mergeCell ref="Y744:Z744"/>
    <mergeCell ref="AA744:AB744"/>
    <mergeCell ref="AC744:AD744"/>
    <mergeCell ref="D745:F745"/>
    <mergeCell ref="G745:H745"/>
    <mergeCell ref="K745:L745"/>
    <mergeCell ref="M745:N745"/>
    <mergeCell ref="O745:P745"/>
    <mergeCell ref="Q745:R745"/>
    <mergeCell ref="S745:T745"/>
    <mergeCell ref="U745:V745"/>
    <mergeCell ref="W745:X745"/>
    <mergeCell ref="Y745:Z745"/>
    <mergeCell ref="AA745:AB745"/>
    <mergeCell ref="AC745:AD745"/>
    <mergeCell ref="I744:J744"/>
    <mergeCell ref="I745:J745"/>
    <mergeCell ref="D742:F742"/>
    <mergeCell ref="G742:H742"/>
    <mergeCell ref="K742:L742"/>
    <mergeCell ref="M742:N742"/>
    <mergeCell ref="O742:P742"/>
    <mergeCell ref="Q742:R742"/>
    <mergeCell ref="S742:T742"/>
    <mergeCell ref="U742:V742"/>
    <mergeCell ref="W742:X742"/>
    <mergeCell ref="Y742:Z742"/>
    <mergeCell ref="AA742:AB742"/>
    <mergeCell ref="AC742:AD742"/>
    <mergeCell ref="D743:F743"/>
    <mergeCell ref="G743:H743"/>
    <mergeCell ref="K743:L743"/>
    <mergeCell ref="M743:N743"/>
    <mergeCell ref="O743:P743"/>
    <mergeCell ref="Q743:R743"/>
    <mergeCell ref="S743:T743"/>
    <mergeCell ref="U743:V743"/>
    <mergeCell ref="W743:X743"/>
    <mergeCell ref="Y743:Z743"/>
    <mergeCell ref="AA743:AB743"/>
    <mergeCell ref="AC743:AD743"/>
    <mergeCell ref="I742:J742"/>
    <mergeCell ref="I743:J743"/>
    <mergeCell ref="D740:F740"/>
    <mergeCell ref="G740:H740"/>
    <mergeCell ref="K740:L740"/>
    <mergeCell ref="M740:N740"/>
    <mergeCell ref="O740:P740"/>
    <mergeCell ref="Q740:R740"/>
    <mergeCell ref="S740:T740"/>
    <mergeCell ref="U740:V740"/>
    <mergeCell ref="W740:X740"/>
    <mergeCell ref="Y740:Z740"/>
    <mergeCell ref="AA740:AB740"/>
    <mergeCell ref="AC740:AD740"/>
    <mergeCell ref="D741:F741"/>
    <mergeCell ref="G741:H741"/>
    <mergeCell ref="K741:L741"/>
    <mergeCell ref="M741:N741"/>
    <mergeCell ref="O741:P741"/>
    <mergeCell ref="Q741:R741"/>
    <mergeCell ref="S741:T741"/>
    <mergeCell ref="U741:V741"/>
    <mergeCell ref="W741:X741"/>
    <mergeCell ref="Y741:Z741"/>
    <mergeCell ref="AA741:AB741"/>
    <mergeCell ref="AC741:AD741"/>
    <mergeCell ref="I740:J740"/>
    <mergeCell ref="I741:J741"/>
    <mergeCell ref="D738:F738"/>
    <mergeCell ref="G738:H738"/>
    <mergeCell ref="K738:L738"/>
    <mergeCell ref="M738:N738"/>
    <mergeCell ref="O738:P738"/>
    <mergeCell ref="Q738:R738"/>
    <mergeCell ref="S738:T738"/>
    <mergeCell ref="U738:V738"/>
    <mergeCell ref="W738:X738"/>
    <mergeCell ref="Y738:Z738"/>
    <mergeCell ref="AA738:AB738"/>
    <mergeCell ref="AC738:AD738"/>
    <mergeCell ref="D739:F739"/>
    <mergeCell ref="G739:H739"/>
    <mergeCell ref="K739:L739"/>
    <mergeCell ref="M739:N739"/>
    <mergeCell ref="O739:P739"/>
    <mergeCell ref="Q739:R739"/>
    <mergeCell ref="S739:T739"/>
    <mergeCell ref="U739:V739"/>
    <mergeCell ref="W739:X739"/>
    <mergeCell ref="Y739:Z739"/>
    <mergeCell ref="AA739:AB739"/>
    <mergeCell ref="AC739:AD739"/>
    <mergeCell ref="I738:J738"/>
    <mergeCell ref="I739:J739"/>
    <mergeCell ref="G736:H736"/>
    <mergeCell ref="K736:L736"/>
    <mergeCell ref="M736:N736"/>
    <mergeCell ref="O736:P736"/>
    <mergeCell ref="Q736:R736"/>
    <mergeCell ref="S736:T736"/>
    <mergeCell ref="U736:V736"/>
    <mergeCell ref="W736:X736"/>
    <mergeCell ref="Y736:Z736"/>
    <mergeCell ref="AA736:AB736"/>
    <mergeCell ref="AC736:AD736"/>
    <mergeCell ref="D737:F737"/>
    <mergeCell ref="G737:H737"/>
    <mergeCell ref="K737:L737"/>
    <mergeCell ref="M737:N737"/>
    <mergeCell ref="O737:P737"/>
    <mergeCell ref="Q737:R737"/>
    <mergeCell ref="S737:T737"/>
    <mergeCell ref="U737:V737"/>
    <mergeCell ref="W737:X737"/>
    <mergeCell ref="Y737:Z737"/>
    <mergeCell ref="AA737:AB737"/>
    <mergeCell ref="AC737:AD737"/>
    <mergeCell ref="I737:J737"/>
    <mergeCell ref="D736:F736"/>
    <mergeCell ref="I736:J736"/>
    <mergeCell ref="D734:F734"/>
    <mergeCell ref="G734:H734"/>
    <mergeCell ref="K734:L734"/>
    <mergeCell ref="M734:N734"/>
    <mergeCell ref="O734:P734"/>
    <mergeCell ref="Q734:R734"/>
    <mergeCell ref="S734:T734"/>
    <mergeCell ref="U734:V734"/>
    <mergeCell ref="W734:X734"/>
    <mergeCell ref="Y734:Z734"/>
    <mergeCell ref="AA734:AB734"/>
    <mergeCell ref="AC734:AD734"/>
    <mergeCell ref="D735:F735"/>
    <mergeCell ref="G735:H735"/>
    <mergeCell ref="K735:L735"/>
    <mergeCell ref="M735:N735"/>
    <mergeCell ref="O735:P735"/>
    <mergeCell ref="Q735:R735"/>
    <mergeCell ref="S735:T735"/>
    <mergeCell ref="U735:V735"/>
    <mergeCell ref="W735:X735"/>
    <mergeCell ref="Y735:Z735"/>
    <mergeCell ref="AA735:AB735"/>
    <mergeCell ref="AC735:AD735"/>
    <mergeCell ref="I734:J734"/>
    <mergeCell ref="I735:J735"/>
    <mergeCell ref="M732:N732"/>
    <mergeCell ref="O732:P732"/>
    <mergeCell ref="Q732:R732"/>
    <mergeCell ref="S732:T732"/>
    <mergeCell ref="U732:V732"/>
    <mergeCell ref="W732:X732"/>
    <mergeCell ref="Y732:Z732"/>
    <mergeCell ref="AA732:AB732"/>
    <mergeCell ref="AC732:AD732"/>
    <mergeCell ref="D733:F733"/>
    <mergeCell ref="G733:H733"/>
    <mergeCell ref="K733:L733"/>
    <mergeCell ref="M733:N733"/>
    <mergeCell ref="O733:P733"/>
    <mergeCell ref="Q733:R733"/>
    <mergeCell ref="S733:T733"/>
    <mergeCell ref="U733:V733"/>
    <mergeCell ref="W733:X733"/>
    <mergeCell ref="Y733:Z733"/>
    <mergeCell ref="AA733:AB733"/>
    <mergeCell ref="AC733:AD733"/>
    <mergeCell ref="I732:J732"/>
    <mergeCell ref="D732:F732"/>
    <mergeCell ref="G732:H732"/>
    <mergeCell ref="K732:L732"/>
    <mergeCell ref="I733:J733"/>
    <mergeCell ref="D731:F731"/>
    <mergeCell ref="G731:H731"/>
    <mergeCell ref="K731:L731"/>
    <mergeCell ref="M731:N731"/>
    <mergeCell ref="O731:P731"/>
    <mergeCell ref="Q731:R731"/>
    <mergeCell ref="S731:T731"/>
    <mergeCell ref="U731:V731"/>
    <mergeCell ref="W731:X731"/>
    <mergeCell ref="Y731:Z731"/>
    <mergeCell ref="AA731:AB731"/>
    <mergeCell ref="AC731:AD731"/>
    <mergeCell ref="I730:J730"/>
    <mergeCell ref="I731:J731"/>
    <mergeCell ref="D730:F730"/>
    <mergeCell ref="G730:H730"/>
    <mergeCell ref="K730:L730"/>
    <mergeCell ref="M730:N730"/>
    <mergeCell ref="O730:P730"/>
    <mergeCell ref="Q730:R730"/>
    <mergeCell ref="D729:F729"/>
    <mergeCell ref="G729:H729"/>
    <mergeCell ref="K729:L729"/>
    <mergeCell ref="M729:N729"/>
    <mergeCell ref="O729:P729"/>
    <mergeCell ref="Q729:R729"/>
    <mergeCell ref="S729:T729"/>
    <mergeCell ref="U729:V729"/>
    <mergeCell ref="W729:X729"/>
    <mergeCell ref="Y729:Z729"/>
    <mergeCell ref="AA729:AB729"/>
    <mergeCell ref="AC729:AD729"/>
    <mergeCell ref="I729:J729"/>
    <mergeCell ref="S730:T730"/>
    <mergeCell ref="U730:V730"/>
    <mergeCell ref="W730:X730"/>
    <mergeCell ref="Y730:Z730"/>
    <mergeCell ref="AA730:AB730"/>
    <mergeCell ref="AC730:AD730"/>
    <mergeCell ref="D727:F727"/>
    <mergeCell ref="G727:H727"/>
    <mergeCell ref="K727:L727"/>
    <mergeCell ref="M727:N727"/>
    <mergeCell ref="O727:P727"/>
    <mergeCell ref="Q727:R727"/>
    <mergeCell ref="S727:T727"/>
    <mergeCell ref="U727:V727"/>
    <mergeCell ref="W727:X727"/>
    <mergeCell ref="Y727:Z727"/>
    <mergeCell ref="AA727:AB727"/>
    <mergeCell ref="AC727:AD727"/>
    <mergeCell ref="S728:T728"/>
    <mergeCell ref="U728:V728"/>
    <mergeCell ref="W728:X728"/>
    <mergeCell ref="Y728:Z728"/>
    <mergeCell ref="AA728:AB728"/>
    <mergeCell ref="AC728:AD728"/>
    <mergeCell ref="U725:V725"/>
    <mergeCell ref="W725:X725"/>
    <mergeCell ref="Y725:Z725"/>
    <mergeCell ref="AA725:AB725"/>
    <mergeCell ref="AC725:AD725"/>
    <mergeCell ref="C722:F724"/>
    <mergeCell ref="G722:AD722"/>
    <mergeCell ref="D726:F726"/>
    <mergeCell ref="G726:H726"/>
    <mergeCell ref="K726:L726"/>
    <mergeCell ref="M726:N726"/>
    <mergeCell ref="O726:P726"/>
    <mergeCell ref="Q726:R726"/>
    <mergeCell ref="S726:T726"/>
    <mergeCell ref="U726:V726"/>
    <mergeCell ref="W726:X726"/>
    <mergeCell ref="Y726:Z726"/>
    <mergeCell ref="AA726:AB726"/>
    <mergeCell ref="AC726:AD726"/>
    <mergeCell ref="C1005:AD1005"/>
    <mergeCell ref="C1006:AD1006"/>
    <mergeCell ref="C175:AD175"/>
    <mergeCell ref="C176:AD176"/>
    <mergeCell ref="K724:L724"/>
    <mergeCell ref="M724:N724"/>
    <mergeCell ref="O724:P724"/>
    <mergeCell ref="Q724:R724"/>
    <mergeCell ref="S724:T724"/>
    <mergeCell ref="W724:X724"/>
    <mergeCell ref="Y724:Z724"/>
    <mergeCell ref="AA724:AB724"/>
    <mergeCell ref="AC724:AD724"/>
    <mergeCell ref="AA178:AD178"/>
    <mergeCell ref="AA180:AD180"/>
    <mergeCell ref="B997:AD997"/>
    <mergeCell ref="C998:AD998"/>
    <mergeCell ref="C999:AD999"/>
    <mergeCell ref="C986:AD986"/>
    <mergeCell ref="C987:AD987"/>
    <mergeCell ref="C846:E846"/>
    <mergeCell ref="F846:AD846"/>
    <mergeCell ref="C848:AD848"/>
    <mergeCell ref="C849:AD849"/>
    <mergeCell ref="B856:AD856"/>
    <mergeCell ref="C857:AD857"/>
    <mergeCell ref="C858:AD858"/>
    <mergeCell ref="C859:AD859"/>
    <mergeCell ref="G724:H724"/>
    <mergeCell ref="I724:J724"/>
    <mergeCell ref="G723:R723"/>
    <mergeCell ref="S723:AD723"/>
    <mergeCell ref="U1145:AD1145"/>
    <mergeCell ref="V1146:AD1146"/>
    <mergeCell ref="V1147:AD1147"/>
    <mergeCell ref="V1148:AD1148"/>
    <mergeCell ref="V1149:AD1149"/>
    <mergeCell ref="V1150:AD1150"/>
    <mergeCell ref="V1151:AD1151"/>
    <mergeCell ref="C1161:AD1161"/>
    <mergeCell ref="C1162:AD1162"/>
    <mergeCell ref="C1000:AD1000"/>
    <mergeCell ref="K1008:L1010"/>
    <mergeCell ref="M1008:AD1008"/>
    <mergeCell ref="M1009:N1010"/>
    <mergeCell ref="W1009:Z1009"/>
    <mergeCell ref="W1010:X1010"/>
    <mergeCell ref="AA1009:AB1010"/>
    <mergeCell ref="K1011:L1011"/>
    <mergeCell ref="M1011:N1011"/>
    <mergeCell ref="K1012:L1012"/>
    <mergeCell ref="M1012:N1012"/>
    <mergeCell ref="K1013:L1013"/>
    <mergeCell ref="M1013:N1013"/>
    <mergeCell ref="K1014:L1014"/>
    <mergeCell ref="M1014:N1014"/>
    <mergeCell ref="K1015:L1015"/>
    <mergeCell ref="M1015:N1015"/>
    <mergeCell ref="K1016:L1016"/>
    <mergeCell ref="M1145:S1145"/>
    <mergeCell ref="C1001:AD1001"/>
    <mergeCell ref="C1002:AD1002"/>
    <mergeCell ref="C1003:AD1003"/>
    <mergeCell ref="C1004:AD1004"/>
    <mergeCell ref="M1146:S1146"/>
    <mergeCell ref="D1140:J1140"/>
    <mergeCell ref="D1141:J1141"/>
    <mergeCell ref="D1142:J1142"/>
    <mergeCell ref="D1143:J1143"/>
    <mergeCell ref="D1144:J1144"/>
    <mergeCell ref="D1145:J1145"/>
    <mergeCell ref="L1134:S1134"/>
    <mergeCell ref="M1135:S1135"/>
    <mergeCell ref="M1136:S1136"/>
    <mergeCell ref="M1137:S1137"/>
    <mergeCell ref="M1138:S1138"/>
    <mergeCell ref="M1139:S1139"/>
    <mergeCell ref="M1140:S1140"/>
    <mergeCell ref="M1141:S1141"/>
    <mergeCell ref="M1142:S1142"/>
    <mergeCell ref="M1143:S1143"/>
    <mergeCell ref="M1144:S1144"/>
    <mergeCell ref="Y1130:Z1130"/>
    <mergeCell ref="AA1130:AB1130"/>
    <mergeCell ref="AC1130:AD1130"/>
    <mergeCell ref="C1132:E1132"/>
    <mergeCell ref="F1132:AD1132"/>
    <mergeCell ref="C1134:J1134"/>
    <mergeCell ref="D1135:J1135"/>
    <mergeCell ref="D1136:J1136"/>
    <mergeCell ref="D1137:J1137"/>
    <mergeCell ref="C1139:J1139"/>
    <mergeCell ref="U1134:AD1134"/>
    <mergeCell ref="V1135:AD1135"/>
    <mergeCell ref="V1136:AD1136"/>
    <mergeCell ref="V1137:AD1137"/>
    <mergeCell ref="V1138:AD1138"/>
    <mergeCell ref="V1139:AD1139"/>
    <mergeCell ref="K1130:L1130"/>
    <mergeCell ref="M1130:N1130"/>
    <mergeCell ref="V1140:AD1140"/>
    <mergeCell ref="V1141:AD1141"/>
    <mergeCell ref="V1142:AD1142"/>
    <mergeCell ref="V1143:AD1143"/>
    <mergeCell ref="D1128:J1128"/>
    <mergeCell ref="O1128:P1128"/>
    <mergeCell ref="Q1128:R1128"/>
    <mergeCell ref="S1128:T1128"/>
    <mergeCell ref="U1128:V1128"/>
    <mergeCell ref="W1128:X1128"/>
    <mergeCell ref="Y1128:Z1128"/>
    <mergeCell ref="AA1128:AB1128"/>
    <mergeCell ref="AC1128:AD1128"/>
    <mergeCell ref="D1129:J1129"/>
    <mergeCell ref="O1129:P1129"/>
    <mergeCell ref="Q1129:R1129"/>
    <mergeCell ref="S1129:T1129"/>
    <mergeCell ref="U1129:V1129"/>
    <mergeCell ref="W1129:X1129"/>
    <mergeCell ref="Y1129:Z1129"/>
    <mergeCell ref="AA1129:AB1129"/>
    <mergeCell ref="AC1129:AD1129"/>
    <mergeCell ref="K1128:L1128"/>
    <mergeCell ref="M1128:N1128"/>
    <mergeCell ref="K1129:L1129"/>
    <mergeCell ref="M1129:N1129"/>
    <mergeCell ref="D1130:J1130"/>
    <mergeCell ref="O1130:P1130"/>
    <mergeCell ref="Q1130:R1130"/>
    <mergeCell ref="S1130:T1130"/>
    <mergeCell ref="U1130:V1130"/>
    <mergeCell ref="W1130:X1130"/>
    <mergeCell ref="D1126:J1126"/>
    <mergeCell ref="O1126:P1126"/>
    <mergeCell ref="Q1126:R1126"/>
    <mergeCell ref="S1126:T1126"/>
    <mergeCell ref="U1126:V1126"/>
    <mergeCell ref="W1126:X1126"/>
    <mergeCell ref="Y1126:Z1126"/>
    <mergeCell ref="AA1126:AB1126"/>
    <mergeCell ref="AC1126:AD1126"/>
    <mergeCell ref="D1127:J1127"/>
    <mergeCell ref="O1127:P1127"/>
    <mergeCell ref="Q1127:R1127"/>
    <mergeCell ref="S1127:T1127"/>
    <mergeCell ref="U1127:V1127"/>
    <mergeCell ref="W1127:X1127"/>
    <mergeCell ref="Y1127:Z1127"/>
    <mergeCell ref="AA1127:AB1127"/>
    <mergeCell ref="AC1127:AD1127"/>
    <mergeCell ref="K1126:L1126"/>
    <mergeCell ref="M1126:N1126"/>
    <mergeCell ref="K1127:L1127"/>
    <mergeCell ref="M1127:N1127"/>
    <mergeCell ref="D1124:J1124"/>
    <mergeCell ref="O1124:P1124"/>
    <mergeCell ref="Q1124:R1124"/>
    <mergeCell ref="S1124:T1124"/>
    <mergeCell ref="U1124:V1124"/>
    <mergeCell ref="W1124:X1124"/>
    <mergeCell ref="Y1124:Z1124"/>
    <mergeCell ref="AA1124:AB1124"/>
    <mergeCell ref="AC1124:AD1124"/>
    <mergeCell ref="D1125:J1125"/>
    <mergeCell ref="O1125:P1125"/>
    <mergeCell ref="Q1125:R1125"/>
    <mergeCell ref="S1125:T1125"/>
    <mergeCell ref="U1125:V1125"/>
    <mergeCell ref="W1125:X1125"/>
    <mergeCell ref="Y1125:Z1125"/>
    <mergeCell ref="AA1125:AB1125"/>
    <mergeCell ref="AC1125:AD1125"/>
    <mergeCell ref="K1124:L1124"/>
    <mergeCell ref="M1124:N1124"/>
    <mergeCell ref="K1125:L1125"/>
    <mergeCell ref="M1125:N1125"/>
    <mergeCell ref="D1122:J1122"/>
    <mergeCell ref="O1122:P1122"/>
    <mergeCell ref="Q1122:R1122"/>
    <mergeCell ref="S1122:T1122"/>
    <mergeCell ref="U1122:V1122"/>
    <mergeCell ref="W1122:X1122"/>
    <mergeCell ref="Y1122:Z1122"/>
    <mergeCell ref="AA1122:AB1122"/>
    <mergeCell ref="AC1122:AD1122"/>
    <mergeCell ref="D1123:J1123"/>
    <mergeCell ref="O1123:P1123"/>
    <mergeCell ref="Q1123:R1123"/>
    <mergeCell ref="S1123:T1123"/>
    <mergeCell ref="U1123:V1123"/>
    <mergeCell ref="W1123:X1123"/>
    <mergeCell ref="Y1123:Z1123"/>
    <mergeCell ref="AA1123:AB1123"/>
    <mergeCell ref="AC1123:AD1123"/>
    <mergeCell ref="K1122:L1122"/>
    <mergeCell ref="M1122:N1122"/>
    <mergeCell ref="K1123:L1123"/>
    <mergeCell ref="M1123:N1123"/>
    <mergeCell ref="D1120:J1120"/>
    <mergeCell ref="O1120:P1120"/>
    <mergeCell ref="Q1120:R1120"/>
    <mergeCell ref="S1120:T1120"/>
    <mergeCell ref="U1120:V1120"/>
    <mergeCell ref="W1120:X1120"/>
    <mergeCell ref="Y1120:Z1120"/>
    <mergeCell ref="AA1120:AB1120"/>
    <mergeCell ref="AC1120:AD1120"/>
    <mergeCell ref="D1121:J1121"/>
    <mergeCell ref="O1121:P1121"/>
    <mergeCell ref="Q1121:R1121"/>
    <mergeCell ref="S1121:T1121"/>
    <mergeCell ref="U1121:V1121"/>
    <mergeCell ref="W1121:X1121"/>
    <mergeCell ref="Y1121:Z1121"/>
    <mergeCell ref="AA1121:AB1121"/>
    <mergeCell ref="AC1121:AD1121"/>
    <mergeCell ref="K1120:L1120"/>
    <mergeCell ref="M1120:N1120"/>
    <mergeCell ref="K1121:L1121"/>
    <mergeCell ref="M1121:N1121"/>
    <mergeCell ref="D1118:J1118"/>
    <mergeCell ref="O1118:P1118"/>
    <mergeCell ref="Q1118:R1118"/>
    <mergeCell ref="S1118:T1118"/>
    <mergeCell ref="U1118:V1118"/>
    <mergeCell ref="W1118:X1118"/>
    <mergeCell ref="Y1118:Z1118"/>
    <mergeCell ref="AA1118:AB1118"/>
    <mergeCell ref="AC1118:AD1118"/>
    <mergeCell ref="D1119:J1119"/>
    <mergeCell ref="O1119:P1119"/>
    <mergeCell ref="Q1119:R1119"/>
    <mergeCell ref="S1119:T1119"/>
    <mergeCell ref="U1119:V1119"/>
    <mergeCell ref="W1119:X1119"/>
    <mergeCell ref="Y1119:Z1119"/>
    <mergeCell ref="AA1119:AB1119"/>
    <mergeCell ref="AC1119:AD1119"/>
    <mergeCell ref="K1118:L1118"/>
    <mergeCell ref="M1118:N1118"/>
    <mergeCell ref="K1119:L1119"/>
    <mergeCell ref="M1119:N1119"/>
    <mergeCell ref="D1116:J1116"/>
    <mergeCell ref="O1116:P1116"/>
    <mergeCell ref="Q1116:R1116"/>
    <mergeCell ref="S1116:T1116"/>
    <mergeCell ref="U1116:V1116"/>
    <mergeCell ref="W1116:X1116"/>
    <mergeCell ref="Y1116:Z1116"/>
    <mergeCell ref="AA1116:AB1116"/>
    <mergeCell ref="AC1116:AD1116"/>
    <mergeCell ref="D1117:J1117"/>
    <mergeCell ref="O1117:P1117"/>
    <mergeCell ref="Q1117:R1117"/>
    <mergeCell ref="S1117:T1117"/>
    <mergeCell ref="U1117:V1117"/>
    <mergeCell ref="W1117:X1117"/>
    <mergeCell ref="Y1117:Z1117"/>
    <mergeCell ref="AA1117:AB1117"/>
    <mergeCell ref="AC1117:AD1117"/>
    <mergeCell ref="K1116:L1116"/>
    <mergeCell ref="M1116:N1116"/>
    <mergeCell ref="K1117:L1117"/>
    <mergeCell ref="M1117:N1117"/>
    <mergeCell ref="D1114:J1114"/>
    <mergeCell ref="O1114:P1114"/>
    <mergeCell ref="Q1114:R1114"/>
    <mergeCell ref="S1114:T1114"/>
    <mergeCell ref="U1114:V1114"/>
    <mergeCell ref="W1114:X1114"/>
    <mergeCell ref="Y1114:Z1114"/>
    <mergeCell ref="AA1114:AB1114"/>
    <mergeCell ref="AC1114:AD1114"/>
    <mergeCell ref="D1115:J1115"/>
    <mergeCell ref="O1115:P1115"/>
    <mergeCell ref="Q1115:R1115"/>
    <mergeCell ref="S1115:T1115"/>
    <mergeCell ref="U1115:V1115"/>
    <mergeCell ref="W1115:X1115"/>
    <mergeCell ref="Y1115:Z1115"/>
    <mergeCell ref="AA1115:AB1115"/>
    <mergeCell ref="AC1115:AD1115"/>
    <mergeCell ref="K1114:L1114"/>
    <mergeCell ref="M1114:N1114"/>
    <mergeCell ref="K1115:L1115"/>
    <mergeCell ref="M1115:N1115"/>
    <mergeCell ref="D1112:J1112"/>
    <mergeCell ref="O1112:P1112"/>
    <mergeCell ref="Q1112:R1112"/>
    <mergeCell ref="S1112:T1112"/>
    <mergeCell ref="U1112:V1112"/>
    <mergeCell ref="W1112:X1112"/>
    <mergeCell ref="Y1112:Z1112"/>
    <mergeCell ref="AA1112:AB1112"/>
    <mergeCell ref="AC1112:AD1112"/>
    <mergeCell ref="D1113:J1113"/>
    <mergeCell ref="O1113:P1113"/>
    <mergeCell ref="Q1113:R1113"/>
    <mergeCell ref="S1113:T1113"/>
    <mergeCell ref="U1113:V1113"/>
    <mergeCell ref="W1113:X1113"/>
    <mergeCell ref="Y1113:Z1113"/>
    <mergeCell ref="AA1113:AB1113"/>
    <mergeCell ref="AC1113:AD1113"/>
    <mergeCell ref="K1112:L1112"/>
    <mergeCell ref="M1112:N1112"/>
    <mergeCell ref="K1113:L1113"/>
    <mergeCell ref="M1113:N1113"/>
    <mergeCell ref="D1110:J1110"/>
    <mergeCell ref="O1110:P1110"/>
    <mergeCell ref="Q1110:R1110"/>
    <mergeCell ref="S1110:T1110"/>
    <mergeCell ref="U1110:V1110"/>
    <mergeCell ref="W1110:X1110"/>
    <mergeCell ref="Y1110:Z1110"/>
    <mergeCell ref="AA1110:AB1110"/>
    <mergeCell ref="AC1110:AD1110"/>
    <mergeCell ref="D1111:J1111"/>
    <mergeCell ref="O1111:P1111"/>
    <mergeCell ref="Q1111:R1111"/>
    <mergeCell ref="S1111:T1111"/>
    <mergeCell ref="U1111:V1111"/>
    <mergeCell ref="W1111:X1111"/>
    <mergeCell ref="Y1111:Z1111"/>
    <mergeCell ref="AA1111:AB1111"/>
    <mergeCell ref="AC1111:AD1111"/>
    <mergeCell ref="K1110:L1110"/>
    <mergeCell ref="M1110:N1110"/>
    <mergeCell ref="K1111:L1111"/>
    <mergeCell ref="M1111:N1111"/>
    <mergeCell ref="D1108:J1108"/>
    <mergeCell ref="O1108:P1108"/>
    <mergeCell ref="Q1108:R1108"/>
    <mergeCell ref="S1108:T1108"/>
    <mergeCell ref="U1108:V1108"/>
    <mergeCell ref="W1108:X1108"/>
    <mergeCell ref="Y1108:Z1108"/>
    <mergeCell ref="AA1108:AB1108"/>
    <mergeCell ref="AC1108:AD1108"/>
    <mergeCell ref="D1109:J1109"/>
    <mergeCell ref="O1109:P1109"/>
    <mergeCell ref="Q1109:R1109"/>
    <mergeCell ref="S1109:T1109"/>
    <mergeCell ref="U1109:V1109"/>
    <mergeCell ref="W1109:X1109"/>
    <mergeCell ref="Y1109:Z1109"/>
    <mergeCell ref="AA1109:AB1109"/>
    <mergeCell ref="AC1109:AD1109"/>
    <mergeCell ref="K1108:L1108"/>
    <mergeCell ref="M1108:N1108"/>
    <mergeCell ref="K1109:L1109"/>
    <mergeCell ref="M1109:N1109"/>
    <mergeCell ref="D1106:J1106"/>
    <mergeCell ref="O1106:P1106"/>
    <mergeCell ref="Q1106:R1106"/>
    <mergeCell ref="S1106:T1106"/>
    <mergeCell ref="U1106:V1106"/>
    <mergeCell ref="W1106:X1106"/>
    <mergeCell ref="Y1106:Z1106"/>
    <mergeCell ref="AA1106:AB1106"/>
    <mergeCell ref="AC1106:AD1106"/>
    <mergeCell ref="D1107:J1107"/>
    <mergeCell ref="O1107:P1107"/>
    <mergeCell ref="Q1107:R1107"/>
    <mergeCell ref="S1107:T1107"/>
    <mergeCell ref="U1107:V1107"/>
    <mergeCell ref="W1107:X1107"/>
    <mergeCell ref="Y1107:Z1107"/>
    <mergeCell ref="AA1107:AB1107"/>
    <mergeCell ref="AC1107:AD1107"/>
    <mergeCell ref="K1106:L1106"/>
    <mergeCell ref="M1106:N1106"/>
    <mergeCell ref="K1107:L1107"/>
    <mergeCell ref="M1107:N1107"/>
    <mergeCell ref="D1104:J1104"/>
    <mergeCell ref="O1104:P1104"/>
    <mergeCell ref="Q1104:R1104"/>
    <mergeCell ref="S1104:T1104"/>
    <mergeCell ref="U1104:V1104"/>
    <mergeCell ref="W1104:X1104"/>
    <mergeCell ref="Y1104:Z1104"/>
    <mergeCell ref="AA1104:AB1104"/>
    <mergeCell ref="AC1104:AD1104"/>
    <mergeCell ref="D1105:J1105"/>
    <mergeCell ref="O1105:P1105"/>
    <mergeCell ref="Q1105:R1105"/>
    <mergeCell ref="S1105:T1105"/>
    <mergeCell ref="U1105:V1105"/>
    <mergeCell ref="W1105:X1105"/>
    <mergeCell ref="Y1105:Z1105"/>
    <mergeCell ref="AA1105:AB1105"/>
    <mergeCell ref="AC1105:AD1105"/>
    <mergeCell ref="K1104:L1104"/>
    <mergeCell ref="M1104:N1104"/>
    <mergeCell ref="K1105:L1105"/>
    <mergeCell ref="M1105:N1105"/>
    <mergeCell ref="D1102:J1102"/>
    <mergeCell ref="O1102:P1102"/>
    <mergeCell ref="Q1102:R1102"/>
    <mergeCell ref="S1102:T1102"/>
    <mergeCell ref="U1102:V1102"/>
    <mergeCell ref="W1102:X1102"/>
    <mergeCell ref="Y1102:Z1102"/>
    <mergeCell ref="AA1102:AB1102"/>
    <mergeCell ref="AC1102:AD1102"/>
    <mergeCell ref="D1103:J1103"/>
    <mergeCell ref="O1103:P1103"/>
    <mergeCell ref="Q1103:R1103"/>
    <mergeCell ref="S1103:T1103"/>
    <mergeCell ref="U1103:V1103"/>
    <mergeCell ref="W1103:X1103"/>
    <mergeCell ref="Y1103:Z1103"/>
    <mergeCell ref="AA1103:AB1103"/>
    <mergeCell ref="AC1103:AD1103"/>
    <mergeCell ref="K1102:L1102"/>
    <mergeCell ref="M1102:N1102"/>
    <mergeCell ref="K1103:L1103"/>
    <mergeCell ref="M1103:N1103"/>
    <mergeCell ref="D1100:J1100"/>
    <mergeCell ref="O1100:P1100"/>
    <mergeCell ref="Q1100:R1100"/>
    <mergeCell ref="S1100:T1100"/>
    <mergeCell ref="U1100:V1100"/>
    <mergeCell ref="W1100:X1100"/>
    <mergeCell ref="Y1100:Z1100"/>
    <mergeCell ref="AA1100:AB1100"/>
    <mergeCell ref="AC1100:AD1100"/>
    <mergeCell ref="D1101:J1101"/>
    <mergeCell ref="O1101:P1101"/>
    <mergeCell ref="Q1101:R1101"/>
    <mergeCell ref="S1101:T1101"/>
    <mergeCell ref="U1101:V1101"/>
    <mergeCell ref="W1101:X1101"/>
    <mergeCell ref="Y1101:Z1101"/>
    <mergeCell ref="AA1101:AB1101"/>
    <mergeCell ref="AC1101:AD1101"/>
    <mergeCell ref="K1100:L1100"/>
    <mergeCell ref="M1100:N1100"/>
    <mergeCell ref="K1101:L1101"/>
    <mergeCell ref="M1101:N1101"/>
    <mergeCell ref="D1098:J1098"/>
    <mergeCell ref="O1098:P1098"/>
    <mergeCell ref="Q1098:R1098"/>
    <mergeCell ref="S1098:T1098"/>
    <mergeCell ref="U1098:V1098"/>
    <mergeCell ref="W1098:X1098"/>
    <mergeCell ref="Y1098:Z1098"/>
    <mergeCell ref="AA1098:AB1098"/>
    <mergeCell ref="AC1098:AD1098"/>
    <mergeCell ref="D1099:J1099"/>
    <mergeCell ref="O1099:P1099"/>
    <mergeCell ref="Q1099:R1099"/>
    <mergeCell ref="S1099:T1099"/>
    <mergeCell ref="U1099:V1099"/>
    <mergeCell ref="W1099:X1099"/>
    <mergeCell ref="Y1099:Z1099"/>
    <mergeCell ref="AA1099:AB1099"/>
    <mergeCell ref="AC1099:AD1099"/>
    <mergeCell ref="K1098:L1098"/>
    <mergeCell ref="M1098:N1098"/>
    <mergeCell ref="K1099:L1099"/>
    <mergeCell ref="M1099:N1099"/>
    <mergeCell ref="D1096:J1096"/>
    <mergeCell ref="O1096:P1096"/>
    <mergeCell ref="Q1096:R1096"/>
    <mergeCell ref="S1096:T1096"/>
    <mergeCell ref="U1096:V1096"/>
    <mergeCell ref="W1096:X1096"/>
    <mergeCell ref="Y1096:Z1096"/>
    <mergeCell ref="AA1096:AB1096"/>
    <mergeCell ref="AC1096:AD1096"/>
    <mergeCell ref="D1097:J1097"/>
    <mergeCell ref="O1097:P1097"/>
    <mergeCell ref="Q1097:R1097"/>
    <mergeCell ref="S1097:T1097"/>
    <mergeCell ref="U1097:V1097"/>
    <mergeCell ref="W1097:X1097"/>
    <mergeCell ref="Y1097:Z1097"/>
    <mergeCell ref="AA1097:AB1097"/>
    <mergeCell ref="AC1097:AD1097"/>
    <mergeCell ref="K1096:L1096"/>
    <mergeCell ref="M1096:N1096"/>
    <mergeCell ref="K1097:L1097"/>
    <mergeCell ref="M1097:N1097"/>
    <mergeCell ref="D1094:J1094"/>
    <mergeCell ref="O1094:P1094"/>
    <mergeCell ref="Q1094:R1094"/>
    <mergeCell ref="S1094:T1094"/>
    <mergeCell ref="U1094:V1094"/>
    <mergeCell ref="W1094:X1094"/>
    <mergeCell ref="Y1094:Z1094"/>
    <mergeCell ref="AA1094:AB1094"/>
    <mergeCell ref="AC1094:AD1094"/>
    <mergeCell ref="D1095:J1095"/>
    <mergeCell ref="O1095:P1095"/>
    <mergeCell ref="Q1095:R1095"/>
    <mergeCell ref="S1095:T1095"/>
    <mergeCell ref="U1095:V1095"/>
    <mergeCell ref="W1095:X1095"/>
    <mergeCell ref="Y1095:Z1095"/>
    <mergeCell ref="AA1095:AB1095"/>
    <mergeCell ref="AC1095:AD1095"/>
    <mergeCell ref="K1094:L1094"/>
    <mergeCell ref="M1094:N1094"/>
    <mergeCell ref="K1095:L1095"/>
    <mergeCell ref="M1095:N1095"/>
    <mergeCell ref="D1092:J1092"/>
    <mergeCell ref="O1092:P1092"/>
    <mergeCell ref="Q1092:R1092"/>
    <mergeCell ref="S1092:T1092"/>
    <mergeCell ref="U1092:V1092"/>
    <mergeCell ref="W1092:X1092"/>
    <mergeCell ref="Y1092:Z1092"/>
    <mergeCell ref="AA1092:AB1092"/>
    <mergeCell ref="AC1092:AD1092"/>
    <mergeCell ref="D1093:J1093"/>
    <mergeCell ref="O1093:P1093"/>
    <mergeCell ref="Q1093:R1093"/>
    <mergeCell ref="S1093:T1093"/>
    <mergeCell ref="U1093:V1093"/>
    <mergeCell ref="W1093:X1093"/>
    <mergeCell ref="Y1093:Z1093"/>
    <mergeCell ref="AA1093:AB1093"/>
    <mergeCell ref="AC1093:AD1093"/>
    <mergeCell ref="K1092:L1092"/>
    <mergeCell ref="M1092:N1092"/>
    <mergeCell ref="K1093:L1093"/>
    <mergeCell ref="M1093:N1093"/>
    <mergeCell ref="D1090:J1090"/>
    <mergeCell ref="O1090:P1090"/>
    <mergeCell ref="Q1090:R1090"/>
    <mergeCell ref="S1090:T1090"/>
    <mergeCell ref="U1090:V1090"/>
    <mergeCell ref="W1090:X1090"/>
    <mergeCell ref="Y1090:Z1090"/>
    <mergeCell ref="AA1090:AB1090"/>
    <mergeCell ref="AC1090:AD1090"/>
    <mergeCell ref="D1091:J1091"/>
    <mergeCell ref="O1091:P1091"/>
    <mergeCell ref="Q1091:R1091"/>
    <mergeCell ref="S1091:T1091"/>
    <mergeCell ref="U1091:V1091"/>
    <mergeCell ref="W1091:X1091"/>
    <mergeCell ref="Y1091:Z1091"/>
    <mergeCell ref="AA1091:AB1091"/>
    <mergeCell ref="AC1091:AD1091"/>
    <mergeCell ref="K1090:L1090"/>
    <mergeCell ref="M1090:N1090"/>
    <mergeCell ref="K1091:L1091"/>
    <mergeCell ref="M1091:N1091"/>
    <mergeCell ref="D1088:J1088"/>
    <mergeCell ref="O1088:P1088"/>
    <mergeCell ref="Q1088:R1088"/>
    <mergeCell ref="S1088:T1088"/>
    <mergeCell ref="U1088:V1088"/>
    <mergeCell ref="W1088:X1088"/>
    <mergeCell ref="Y1088:Z1088"/>
    <mergeCell ref="AA1088:AB1088"/>
    <mergeCell ref="AC1088:AD1088"/>
    <mergeCell ref="D1089:J1089"/>
    <mergeCell ref="O1089:P1089"/>
    <mergeCell ref="Q1089:R1089"/>
    <mergeCell ref="S1089:T1089"/>
    <mergeCell ref="U1089:V1089"/>
    <mergeCell ref="W1089:X1089"/>
    <mergeCell ref="Y1089:Z1089"/>
    <mergeCell ref="AA1089:AB1089"/>
    <mergeCell ref="AC1089:AD1089"/>
    <mergeCell ref="K1088:L1088"/>
    <mergeCell ref="M1088:N1088"/>
    <mergeCell ref="K1089:L1089"/>
    <mergeCell ref="M1089:N1089"/>
    <mergeCell ref="D1086:J1086"/>
    <mergeCell ref="O1086:P1086"/>
    <mergeCell ref="Q1086:R1086"/>
    <mergeCell ref="S1086:T1086"/>
    <mergeCell ref="U1086:V1086"/>
    <mergeCell ref="W1086:X1086"/>
    <mergeCell ref="Y1086:Z1086"/>
    <mergeCell ref="AA1086:AB1086"/>
    <mergeCell ref="AC1086:AD1086"/>
    <mergeCell ref="D1087:J1087"/>
    <mergeCell ref="O1087:P1087"/>
    <mergeCell ref="Q1087:R1087"/>
    <mergeCell ref="S1087:T1087"/>
    <mergeCell ref="U1087:V1087"/>
    <mergeCell ref="W1087:X1087"/>
    <mergeCell ref="Y1087:Z1087"/>
    <mergeCell ref="AA1087:AB1087"/>
    <mergeCell ref="AC1087:AD1087"/>
    <mergeCell ref="K1086:L1086"/>
    <mergeCell ref="M1086:N1086"/>
    <mergeCell ref="K1087:L1087"/>
    <mergeCell ref="M1087:N1087"/>
    <mergeCell ref="D1084:J1084"/>
    <mergeCell ref="O1084:P1084"/>
    <mergeCell ref="Q1084:R1084"/>
    <mergeCell ref="S1084:T1084"/>
    <mergeCell ref="U1084:V1084"/>
    <mergeCell ref="W1084:X1084"/>
    <mergeCell ref="Y1084:Z1084"/>
    <mergeCell ref="AA1084:AB1084"/>
    <mergeCell ref="AC1084:AD1084"/>
    <mergeCell ref="D1085:J1085"/>
    <mergeCell ref="O1085:P1085"/>
    <mergeCell ref="Q1085:R1085"/>
    <mergeCell ref="S1085:T1085"/>
    <mergeCell ref="U1085:V1085"/>
    <mergeCell ref="W1085:X1085"/>
    <mergeCell ref="Y1085:Z1085"/>
    <mergeCell ref="AA1085:AB1085"/>
    <mergeCell ref="AC1085:AD1085"/>
    <mergeCell ref="K1084:L1084"/>
    <mergeCell ref="M1084:N1084"/>
    <mergeCell ref="K1085:L1085"/>
    <mergeCell ref="M1085:N1085"/>
    <mergeCell ref="D1082:J1082"/>
    <mergeCell ref="O1082:P1082"/>
    <mergeCell ref="Q1082:R1082"/>
    <mergeCell ref="S1082:T1082"/>
    <mergeCell ref="U1082:V1082"/>
    <mergeCell ref="W1082:X1082"/>
    <mergeCell ref="Y1082:Z1082"/>
    <mergeCell ref="AA1082:AB1082"/>
    <mergeCell ref="AC1082:AD1082"/>
    <mergeCell ref="D1083:J1083"/>
    <mergeCell ref="O1083:P1083"/>
    <mergeCell ref="Q1083:R1083"/>
    <mergeCell ref="S1083:T1083"/>
    <mergeCell ref="U1083:V1083"/>
    <mergeCell ref="W1083:X1083"/>
    <mergeCell ref="Y1083:Z1083"/>
    <mergeCell ref="AA1083:AB1083"/>
    <mergeCell ref="AC1083:AD1083"/>
    <mergeCell ref="K1082:L1082"/>
    <mergeCell ref="M1082:N1082"/>
    <mergeCell ref="K1083:L1083"/>
    <mergeCell ref="M1083:N1083"/>
    <mergeCell ref="D1080:J1080"/>
    <mergeCell ref="O1080:P1080"/>
    <mergeCell ref="Q1080:R1080"/>
    <mergeCell ref="S1080:T1080"/>
    <mergeCell ref="U1080:V1080"/>
    <mergeCell ref="W1080:X1080"/>
    <mergeCell ref="Y1080:Z1080"/>
    <mergeCell ref="AA1080:AB1080"/>
    <mergeCell ref="AC1080:AD1080"/>
    <mergeCell ref="D1081:J1081"/>
    <mergeCell ref="O1081:P1081"/>
    <mergeCell ref="Q1081:R1081"/>
    <mergeCell ref="S1081:T1081"/>
    <mergeCell ref="U1081:V1081"/>
    <mergeCell ref="W1081:X1081"/>
    <mergeCell ref="Y1081:Z1081"/>
    <mergeCell ref="AA1081:AB1081"/>
    <mergeCell ref="AC1081:AD1081"/>
    <mergeCell ref="K1080:L1080"/>
    <mergeCell ref="M1080:N1080"/>
    <mergeCell ref="K1081:L1081"/>
    <mergeCell ref="M1081:N1081"/>
    <mergeCell ref="D1078:J1078"/>
    <mergeCell ref="O1078:P1078"/>
    <mergeCell ref="Q1078:R1078"/>
    <mergeCell ref="S1078:T1078"/>
    <mergeCell ref="U1078:V1078"/>
    <mergeCell ref="W1078:X1078"/>
    <mergeCell ref="Y1078:Z1078"/>
    <mergeCell ref="AA1078:AB1078"/>
    <mergeCell ref="AC1078:AD1078"/>
    <mergeCell ref="D1079:J1079"/>
    <mergeCell ref="O1079:P1079"/>
    <mergeCell ref="Q1079:R1079"/>
    <mergeCell ref="S1079:T1079"/>
    <mergeCell ref="U1079:V1079"/>
    <mergeCell ref="W1079:X1079"/>
    <mergeCell ref="Y1079:Z1079"/>
    <mergeCell ref="AA1079:AB1079"/>
    <mergeCell ref="AC1079:AD1079"/>
    <mergeCell ref="K1078:L1078"/>
    <mergeCell ref="M1078:N1078"/>
    <mergeCell ref="K1079:L1079"/>
    <mergeCell ref="M1079:N1079"/>
    <mergeCell ref="D1076:J1076"/>
    <mergeCell ref="O1076:P1076"/>
    <mergeCell ref="Q1076:R1076"/>
    <mergeCell ref="S1076:T1076"/>
    <mergeCell ref="U1076:V1076"/>
    <mergeCell ref="W1076:X1076"/>
    <mergeCell ref="Y1076:Z1076"/>
    <mergeCell ref="AA1076:AB1076"/>
    <mergeCell ref="AC1076:AD1076"/>
    <mergeCell ref="D1077:J1077"/>
    <mergeCell ref="O1077:P1077"/>
    <mergeCell ref="Q1077:R1077"/>
    <mergeCell ref="S1077:T1077"/>
    <mergeCell ref="U1077:V1077"/>
    <mergeCell ref="W1077:X1077"/>
    <mergeCell ref="Y1077:Z1077"/>
    <mergeCell ref="AA1077:AB1077"/>
    <mergeCell ref="AC1077:AD1077"/>
    <mergeCell ref="K1076:L1076"/>
    <mergeCell ref="M1076:N1076"/>
    <mergeCell ref="K1077:L1077"/>
    <mergeCell ref="M1077:N1077"/>
    <mergeCell ref="D1074:J1074"/>
    <mergeCell ref="O1074:P1074"/>
    <mergeCell ref="Q1074:R1074"/>
    <mergeCell ref="S1074:T1074"/>
    <mergeCell ref="U1074:V1074"/>
    <mergeCell ref="W1074:X1074"/>
    <mergeCell ref="Y1074:Z1074"/>
    <mergeCell ref="AA1074:AB1074"/>
    <mergeCell ref="AC1074:AD1074"/>
    <mergeCell ref="D1075:J1075"/>
    <mergeCell ref="O1075:P1075"/>
    <mergeCell ref="Q1075:R1075"/>
    <mergeCell ref="S1075:T1075"/>
    <mergeCell ref="U1075:V1075"/>
    <mergeCell ref="W1075:X1075"/>
    <mergeCell ref="Y1075:Z1075"/>
    <mergeCell ref="AA1075:AB1075"/>
    <mergeCell ref="AC1075:AD1075"/>
    <mergeCell ref="K1074:L1074"/>
    <mergeCell ref="M1074:N1074"/>
    <mergeCell ref="K1075:L1075"/>
    <mergeCell ref="M1075:N1075"/>
    <mergeCell ref="D1072:J1072"/>
    <mergeCell ref="O1072:P1072"/>
    <mergeCell ref="Q1072:R1072"/>
    <mergeCell ref="S1072:T1072"/>
    <mergeCell ref="U1072:V1072"/>
    <mergeCell ref="W1072:X1072"/>
    <mergeCell ref="Y1072:Z1072"/>
    <mergeCell ref="AA1072:AB1072"/>
    <mergeCell ref="AC1072:AD1072"/>
    <mergeCell ref="D1073:J1073"/>
    <mergeCell ref="O1073:P1073"/>
    <mergeCell ref="Q1073:R1073"/>
    <mergeCell ref="S1073:T1073"/>
    <mergeCell ref="U1073:V1073"/>
    <mergeCell ref="W1073:X1073"/>
    <mergeCell ref="Y1073:Z1073"/>
    <mergeCell ref="AA1073:AB1073"/>
    <mergeCell ref="AC1073:AD1073"/>
    <mergeCell ref="K1072:L1072"/>
    <mergeCell ref="M1072:N1072"/>
    <mergeCell ref="K1073:L1073"/>
    <mergeCell ref="M1073:N1073"/>
    <mergeCell ref="D1070:J1070"/>
    <mergeCell ref="O1070:P1070"/>
    <mergeCell ref="Q1070:R1070"/>
    <mergeCell ref="S1070:T1070"/>
    <mergeCell ref="U1070:V1070"/>
    <mergeCell ref="W1070:X1070"/>
    <mergeCell ref="Y1070:Z1070"/>
    <mergeCell ref="AA1070:AB1070"/>
    <mergeCell ref="AC1070:AD1070"/>
    <mergeCell ref="D1071:J1071"/>
    <mergeCell ref="O1071:P1071"/>
    <mergeCell ref="Q1071:R1071"/>
    <mergeCell ref="S1071:T1071"/>
    <mergeCell ref="U1071:V1071"/>
    <mergeCell ref="W1071:X1071"/>
    <mergeCell ref="Y1071:Z1071"/>
    <mergeCell ref="AA1071:AB1071"/>
    <mergeCell ref="AC1071:AD1071"/>
    <mergeCell ref="K1070:L1070"/>
    <mergeCell ref="M1070:N1070"/>
    <mergeCell ref="K1071:L1071"/>
    <mergeCell ref="M1071:N1071"/>
    <mergeCell ref="D1068:J1068"/>
    <mergeCell ref="O1068:P1068"/>
    <mergeCell ref="Q1068:R1068"/>
    <mergeCell ref="S1068:T1068"/>
    <mergeCell ref="U1068:V1068"/>
    <mergeCell ref="W1068:X1068"/>
    <mergeCell ref="Y1068:Z1068"/>
    <mergeCell ref="AA1068:AB1068"/>
    <mergeCell ref="AC1068:AD1068"/>
    <mergeCell ref="D1069:J1069"/>
    <mergeCell ref="O1069:P1069"/>
    <mergeCell ref="Q1069:R1069"/>
    <mergeCell ref="S1069:T1069"/>
    <mergeCell ref="U1069:V1069"/>
    <mergeCell ref="W1069:X1069"/>
    <mergeCell ref="Y1069:Z1069"/>
    <mergeCell ref="AA1069:AB1069"/>
    <mergeCell ref="AC1069:AD1069"/>
    <mergeCell ref="K1068:L1068"/>
    <mergeCell ref="M1068:N1068"/>
    <mergeCell ref="K1069:L1069"/>
    <mergeCell ref="M1069:N1069"/>
    <mergeCell ref="D1066:J1066"/>
    <mergeCell ref="O1066:P1066"/>
    <mergeCell ref="Q1066:R1066"/>
    <mergeCell ref="S1066:T1066"/>
    <mergeCell ref="U1066:V1066"/>
    <mergeCell ref="W1066:X1066"/>
    <mergeCell ref="Y1066:Z1066"/>
    <mergeCell ref="AA1066:AB1066"/>
    <mergeCell ref="AC1066:AD1066"/>
    <mergeCell ref="D1067:J1067"/>
    <mergeCell ref="O1067:P1067"/>
    <mergeCell ref="Q1067:R1067"/>
    <mergeCell ref="S1067:T1067"/>
    <mergeCell ref="U1067:V1067"/>
    <mergeCell ref="W1067:X1067"/>
    <mergeCell ref="Y1067:Z1067"/>
    <mergeCell ref="AA1067:AB1067"/>
    <mergeCell ref="AC1067:AD1067"/>
    <mergeCell ref="K1066:L1066"/>
    <mergeCell ref="M1066:N1066"/>
    <mergeCell ref="K1067:L1067"/>
    <mergeCell ref="M1067:N1067"/>
    <mergeCell ref="D1064:J1064"/>
    <mergeCell ref="O1064:P1064"/>
    <mergeCell ref="Q1064:R1064"/>
    <mergeCell ref="S1064:T1064"/>
    <mergeCell ref="U1064:V1064"/>
    <mergeCell ref="W1064:X1064"/>
    <mergeCell ref="Y1064:Z1064"/>
    <mergeCell ref="AA1064:AB1064"/>
    <mergeCell ref="AC1064:AD1064"/>
    <mergeCell ref="D1065:J1065"/>
    <mergeCell ref="O1065:P1065"/>
    <mergeCell ref="Q1065:R1065"/>
    <mergeCell ref="S1065:T1065"/>
    <mergeCell ref="U1065:V1065"/>
    <mergeCell ref="W1065:X1065"/>
    <mergeCell ref="Y1065:Z1065"/>
    <mergeCell ref="AA1065:AB1065"/>
    <mergeCell ref="AC1065:AD1065"/>
    <mergeCell ref="K1064:L1064"/>
    <mergeCell ref="M1064:N1064"/>
    <mergeCell ref="K1065:L1065"/>
    <mergeCell ref="M1065:N1065"/>
    <mergeCell ref="D1062:J1062"/>
    <mergeCell ref="O1062:P1062"/>
    <mergeCell ref="Q1062:R1062"/>
    <mergeCell ref="S1062:T1062"/>
    <mergeCell ref="U1062:V1062"/>
    <mergeCell ref="W1062:X1062"/>
    <mergeCell ref="Y1062:Z1062"/>
    <mergeCell ref="AA1062:AB1062"/>
    <mergeCell ref="AC1062:AD1062"/>
    <mergeCell ref="D1063:J1063"/>
    <mergeCell ref="O1063:P1063"/>
    <mergeCell ref="Q1063:R1063"/>
    <mergeCell ref="S1063:T1063"/>
    <mergeCell ref="U1063:V1063"/>
    <mergeCell ref="W1063:X1063"/>
    <mergeCell ref="Y1063:Z1063"/>
    <mergeCell ref="AA1063:AB1063"/>
    <mergeCell ref="AC1063:AD1063"/>
    <mergeCell ref="K1062:L1062"/>
    <mergeCell ref="M1062:N1062"/>
    <mergeCell ref="K1063:L1063"/>
    <mergeCell ref="M1063:N1063"/>
    <mergeCell ref="D1060:J1060"/>
    <mergeCell ref="O1060:P1060"/>
    <mergeCell ref="Q1060:R1060"/>
    <mergeCell ref="S1060:T1060"/>
    <mergeCell ref="U1060:V1060"/>
    <mergeCell ref="W1060:X1060"/>
    <mergeCell ref="Y1060:Z1060"/>
    <mergeCell ref="AA1060:AB1060"/>
    <mergeCell ref="AC1060:AD1060"/>
    <mergeCell ref="D1061:J1061"/>
    <mergeCell ref="O1061:P1061"/>
    <mergeCell ref="Q1061:R1061"/>
    <mergeCell ref="S1061:T1061"/>
    <mergeCell ref="U1061:V1061"/>
    <mergeCell ref="W1061:X1061"/>
    <mergeCell ref="Y1061:Z1061"/>
    <mergeCell ref="AA1061:AB1061"/>
    <mergeCell ref="AC1061:AD1061"/>
    <mergeCell ref="K1060:L1060"/>
    <mergeCell ref="M1060:N1060"/>
    <mergeCell ref="K1061:L1061"/>
    <mergeCell ref="M1061:N1061"/>
    <mergeCell ref="D1058:J1058"/>
    <mergeCell ref="O1058:P1058"/>
    <mergeCell ref="Q1058:R1058"/>
    <mergeCell ref="S1058:T1058"/>
    <mergeCell ref="U1058:V1058"/>
    <mergeCell ref="W1058:X1058"/>
    <mergeCell ref="Y1058:Z1058"/>
    <mergeCell ref="AA1058:AB1058"/>
    <mergeCell ref="AC1058:AD1058"/>
    <mergeCell ref="D1059:J1059"/>
    <mergeCell ref="O1059:P1059"/>
    <mergeCell ref="Q1059:R1059"/>
    <mergeCell ref="S1059:T1059"/>
    <mergeCell ref="U1059:V1059"/>
    <mergeCell ref="W1059:X1059"/>
    <mergeCell ref="Y1059:Z1059"/>
    <mergeCell ref="AA1059:AB1059"/>
    <mergeCell ref="AC1059:AD1059"/>
    <mergeCell ref="K1058:L1058"/>
    <mergeCell ref="M1058:N1058"/>
    <mergeCell ref="K1059:L1059"/>
    <mergeCell ref="M1059:N1059"/>
    <mergeCell ref="D1056:J1056"/>
    <mergeCell ref="O1056:P1056"/>
    <mergeCell ref="Q1056:R1056"/>
    <mergeCell ref="S1056:T1056"/>
    <mergeCell ref="U1056:V1056"/>
    <mergeCell ref="W1056:X1056"/>
    <mergeCell ref="Y1056:Z1056"/>
    <mergeCell ref="AA1056:AB1056"/>
    <mergeCell ref="AC1056:AD1056"/>
    <mergeCell ref="D1057:J1057"/>
    <mergeCell ref="O1057:P1057"/>
    <mergeCell ref="Q1057:R1057"/>
    <mergeCell ref="S1057:T1057"/>
    <mergeCell ref="U1057:V1057"/>
    <mergeCell ref="W1057:X1057"/>
    <mergeCell ref="Y1057:Z1057"/>
    <mergeCell ref="AA1057:AB1057"/>
    <mergeCell ref="AC1057:AD1057"/>
    <mergeCell ref="K1056:L1056"/>
    <mergeCell ref="M1056:N1056"/>
    <mergeCell ref="K1057:L1057"/>
    <mergeCell ref="M1057:N1057"/>
    <mergeCell ref="D1054:J1054"/>
    <mergeCell ref="O1054:P1054"/>
    <mergeCell ref="Q1054:R1054"/>
    <mergeCell ref="S1054:T1054"/>
    <mergeCell ref="U1054:V1054"/>
    <mergeCell ref="W1054:X1054"/>
    <mergeCell ref="Y1054:Z1054"/>
    <mergeCell ref="AA1054:AB1054"/>
    <mergeCell ref="AC1054:AD1054"/>
    <mergeCell ref="D1055:J1055"/>
    <mergeCell ref="O1055:P1055"/>
    <mergeCell ref="Q1055:R1055"/>
    <mergeCell ref="S1055:T1055"/>
    <mergeCell ref="U1055:V1055"/>
    <mergeCell ref="W1055:X1055"/>
    <mergeCell ref="Y1055:Z1055"/>
    <mergeCell ref="AA1055:AB1055"/>
    <mergeCell ref="AC1055:AD1055"/>
    <mergeCell ref="K1054:L1054"/>
    <mergeCell ref="M1054:N1054"/>
    <mergeCell ref="K1055:L1055"/>
    <mergeCell ref="M1055:N1055"/>
    <mergeCell ref="D1052:J1052"/>
    <mergeCell ref="O1052:P1052"/>
    <mergeCell ref="Q1052:R1052"/>
    <mergeCell ref="S1052:T1052"/>
    <mergeCell ref="U1052:V1052"/>
    <mergeCell ref="W1052:X1052"/>
    <mergeCell ref="Y1052:Z1052"/>
    <mergeCell ref="AA1052:AB1052"/>
    <mergeCell ref="AC1052:AD1052"/>
    <mergeCell ref="D1053:J1053"/>
    <mergeCell ref="O1053:P1053"/>
    <mergeCell ref="Q1053:R1053"/>
    <mergeCell ref="S1053:T1053"/>
    <mergeCell ref="U1053:V1053"/>
    <mergeCell ref="W1053:X1053"/>
    <mergeCell ref="Y1053:Z1053"/>
    <mergeCell ref="AA1053:AB1053"/>
    <mergeCell ref="AC1053:AD1053"/>
    <mergeCell ref="K1052:L1052"/>
    <mergeCell ref="M1052:N1052"/>
    <mergeCell ref="K1053:L1053"/>
    <mergeCell ref="M1053:N1053"/>
    <mergeCell ref="D1050:J1050"/>
    <mergeCell ref="O1050:P1050"/>
    <mergeCell ref="Q1050:R1050"/>
    <mergeCell ref="S1050:T1050"/>
    <mergeCell ref="U1050:V1050"/>
    <mergeCell ref="W1050:X1050"/>
    <mergeCell ref="Y1050:Z1050"/>
    <mergeCell ref="AA1050:AB1050"/>
    <mergeCell ref="AC1050:AD1050"/>
    <mergeCell ref="D1051:J1051"/>
    <mergeCell ref="O1051:P1051"/>
    <mergeCell ref="Q1051:R1051"/>
    <mergeCell ref="S1051:T1051"/>
    <mergeCell ref="U1051:V1051"/>
    <mergeCell ref="W1051:X1051"/>
    <mergeCell ref="Y1051:Z1051"/>
    <mergeCell ref="AA1051:AB1051"/>
    <mergeCell ref="AC1051:AD1051"/>
    <mergeCell ref="K1050:L1050"/>
    <mergeCell ref="M1050:N1050"/>
    <mergeCell ref="K1051:L1051"/>
    <mergeCell ref="M1051:N1051"/>
    <mergeCell ref="D1048:J1048"/>
    <mergeCell ref="O1048:P1048"/>
    <mergeCell ref="Q1048:R1048"/>
    <mergeCell ref="S1048:T1048"/>
    <mergeCell ref="U1048:V1048"/>
    <mergeCell ref="W1048:X1048"/>
    <mergeCell ref="Y1048:Z1048"/>
    <mergeCell ref="AA1048:AB1048"/>
    <mergeCell ref="AC1048:AD1048"/>
    <mergeCell ref="D1049:J1049"/>
    <mergeCell ref="O1049:P1049"/>
    <mergeCell ref="Q1049:R1049"/>
    <mergeCell ref="S1049:T1049"/>
    <mergeCell ref="U1049:V1049"/>
    <mergeCell ref="W1049:X1049"/>
    <mergeCell ref="Y1049:Z1049"/>
    <mergeCell ref="AA1049:AB1049"/>
    <mergeCell ref="AC1049:AD1049"/>
    <mergeCell ref="K1048:L1048"/>
    <mergeCell ref="M1048:N1048"/>
    <mergeCell ref="K1049:L1049"/>
    <mergeCell ref="M1049:N1049"/>
    <mergeCell ref="D1046:J1046"/>
    <mergeCell ref="O1046:P1046"/>
    <mergeCell ref="Q1046:R1046"/>
    <mergeCell ref="S1046:T1046"/>
    <mergeCell ref="U1046:V1046"/>
    <mergeCell ref="W1046:X1046"/>
    <mergeCell ref="Y1046:Z1046"/>
    <mergeCell ref="AA1046:AB1046"/>
    <mergeCell ref="AC1046:AD1046"/>
    <mergeCell ref="D1047:J1047"/>
    <mergeCell ref="O1047:P1047"/>
    <mergeCell ref="Q1047:R1047"/>
    <mergeCell ref="S1047:T1047"/>
    <mergeCell ref="U1047:V1047"/>
    <mergeCell ref="W1047:X1047"/>
    <mergeCell ref="Y1047:Z1047"/>
    <mergeCell ref="AA1047:AB1047"/>
    <mergeCell ref="AC1047:AD1047"/>
    <mergeCell ref="K1046:L1046"/>
    <mergeCell ref="M1046:N1046"/>
    <mergeCell ref="K1047:L1047"/>
    <mergeCell ref="M1047:N1047"/>
    <mergeCell ref="D1044:J1044"/>
    <mergeCell ref="O1044:P1044"/>
    <mergeCell ref="Q1044:R1044"/>
    <mergeCell ref="S1044:T1044"/>
    <mergeCell ref="U1044:V1044"/>
    <mergeCell ref="W1044:X1044"/>
    <mergeCell ref="Y1044:Z1044"/>
    <mergeCell ref="AA1044:AB1044"/>
    <mergeCell ref="AC1044:AD1044"/>
    <mergeCell ref="D1045:J1045"/>
    <mergeCell ref="O1045:P1045"/>
    <mergeCell ref="Q1045:R1045"/>
    <mergeCell ref="S1045:T1045"/>
    <mergeCell ref="U1045:V1045"/>
    <mergeCell ref="W1045:X1045"/>
    <mergeCell ref="Y1045:Z1045"/>
    <mergeCell ref="AA1045:AB1045"/>
    <mergeCell ref="AC1045:AD1045"/>
    <mergeCell ref="K1044:L1044"/>
    <mergeCell ref="M1044:N1044"/>
    <mergeCell ref="K1045:L1045"/>
    <mergeCell ref="M1045:N1045"/>
    <mergeCell ref="D1042:J1042"/>
    <mergeCell ref="O1042:P1042"/>
    <mergeCell ref="Q1042:R1042"/>
    <mergeCell ref="S1042:T1042"/>
    <mergeCell ref="U1042:V1042"/>
    <mergeCell ref="W1042:X1042"/>
    <mergeCell ref="Y1042:Z1042"/>
    <mergeCell ref="AA1042:AB1042"/>
    <mergeCell ref="AC1042:AD1042"/>
    <mergeCell ref="D1043:J1043"/>
    <mergeCell ref="O1043:P1043"/>
    <mergeCell ref="Q1043:R1043"/>
    <mergeCell ref="S1043:T1043"/>
    <mergeCell ref="U1043:V1043"/>
    <mergeCell ref="W1043:X1043"/>
    <mergeCell ref="Y1043:Z1043"/>
    <mergeCell ref="AA1043:AB1043"/>
    <mergeCell ref="AC1043:AD1043"/>
    <mergeCell ref="K1042:L1042"/>
    <mergeCell ref="M1042:N1042"/>
    <mergeCell ref="K1043:L1043"/>
    <mergeCell ref="M1043:N1043"/>
    <mergeCell ref="D1040:J1040"/>
    <mergeCell ref="O1040:P1040"/>
    <mergeCell ref="Q1040:R1040"/>
    <mergeCell ref="S1040:T1040"/>
    <mergeCell ref="U1040:V1040"/>
    <mergeCell ref="W1040:X1040"/>
    <mergeCell ref="Y1040:Z1040"/>
    <mergeCell ref="AA1040:AB1040"/>
    <mergeCell ref="AC1040:AD1040"/>
    <mergeCell ref="D1041:J1041"/>
    <mergeCell ref="O1041:P1041"/>
    <mergeCell ref="Q1041:R1041"/>
    <mergeCell ref="S1041:T1041"/>
    <mergeCell ref="U1041:V1041"/>
    <mergeCell ref="W1041:X1041"/>
    <mergeCell ref="Y1041:Z1041"/>
    <mergeCell ref="AA1041:AB1041"/>
    <mergeCell ref="AC1041:AD1041"/>
    <mergeCell ref="K1040:L1040"/>
    <mergeCell ref="M1040:N1040"/>
    <mergeCell ref="K1041:L1041"/>
    <mergeCell ref="M1041:N1041"/>
    <mergeCell ref="D1038:J1038"/>
    <mergeCell ref="O1038:P1038"/>
    <mergeCell ref="Q1038:R1038"/>
    <mergeCell ref="S1038:T1038"/>
    <mergeCell ref="U1038:V1038"/>
    <mergeCell ref="W1038:X1038"/>
    <mergeCell ref="Y1038:Z1038"/>
    <mergeCell ref="AA1038:AB1038"/>
    <mergeCell ref="AC1038:AD1038"/>
    <mergeCell ref="D1039:J1039"/>
    <mergeCell ref="O1039:P1039"/>
    <mergeCell ref="Q1039:R1039"/>
    <mergeCell ref="S1039:T1039"/>
    <mergeCell ref="U1039:V1039"/>
    <mergeCell ref="W1039:X1039"/>
    <mergeCell ref="Y1039:Z1039"/>
    <mergeCell ref="AA1039:AB1039"/>
    <mergeCell ref="AC1039:AD1039"/>
    <mergeCell ref="K1038:L1038"/>
    <mergeCell ref="M1038:N1038"/>
    <mergeCell ref="K1039:L1039"/>
    <mergeCell ref="M1039:N1039"/>
    <mergeCell ref="D1036:J1036"/>
    <mergeCell ref="O1036:P1036"/>
    <mergeCell ref="Q1036:R1036"/>
    <mergeCell ref="S1036:T1036"/>
    <mergeCell ref="U1036:V1036"/>
    <mergeCell ref="W1036:X1036"/>
    <mergeCell ref="Y1036:Z1036"/>
    <mergeCell ref="AA1036:AB1036"/>
    <mergeCell ref="AC1036:AD1036"/>
    <mergeCell ref="D1037:J1037"/>
    <mergeCell ref="O1037:P1037"/>
    <mergeCell ref="Q1037:R1037"/>
    <mergeCell ref="S1037:T1037"/>
    <mergeCell ref="U1037:V1037"/>
    <mergeCell ref="W1037:X1037"/>
    <mergeCell ref="Y1037:Z1037"/>
    <mergeCell ref="AA1037:AB1037"/>
    <mergeCell ref="AC1037:AD1037"/>
    <mergeCell ref="K1036:L1036"/>
    <mergeCell ref="M1036:N1036"/>
    <mergeCell ref="K1037:L1037"/>
    <mergeCell ref="M1037:N1037"/>
    <mergeCell ref="D1034:J1034"/>
    <mergeCell ref="O1034:P1034"/>
    <mergeCell ref="Q1034:R1034"/>
    <mergeCell ref="S1034:T1034"/>
    <mergeCell ref="U1034:V1034"/>
    <mergeCell ref="W1034:X1034"/>
    <mergeCell ref="Y1034:Z1034"/>
    <mergeCell ref="AA1034:AB1034"/>
    <mergeCell ref="AC1034:AD1034"/>
    <mergeCell ref="D1035:J1035"/>
    <mergeCell ref="O1035:P1035"/>
    <mergeCell ref="Q1035:R1035"/>
    <mergeCell ref="S1035:T1035"/>
    <mergeCell ref="U1035:V1035"/>
    <mergeCell ref="W1035:X1035"/>
    <mergeCell ref="Y1035:Z1035"/>
    <mergeCell ref="AA1035:AB1035"/>
    <mergeCell ref="AC1035:AD1035"/>
    <mergeCell ref="K1034:L1034"/>
    <mergeCell ref="M1034:N1034"/>
    <mergeCell ref="K1035:L1035"/>
    <mergeCell ref="M1035:N1035"/>
    <mergeCell ref="D1032:J1032"/>
    <mergeCell ref="O1032:P1032"/>
    <mergeCell ref="Q1032:R1032"/>
    <mergeCell ref="S1032:T1032"/>
    <mergeCell ref="U1032:V1032"/>
    <mergeCell ref="W1032:X1032"/>
    <mergeCell ref="Y1032:Z1032"/>
    <mergeCell ref="AA1032:AB1032"/>
    <mergeCell ref="AC1032:AD1032"/>
    <mergeCell ref="D1033:J1033"/>
    <mergeCell ref="O1033:P1033"/>
    <mergeCell ref="Q1033:R1033"/>
    <mergeCell ref="S1033:T1033"/>
    <mergeCell ref="U1033:V1033"/>
    <mergeCell ref="W1033:X1033"/>
    <mergeCell ref="Y1033:Z1033"/>
    <mergeCell ref="AA1033:AB1033"/>
    <mergeCell ref="AC1033:AD1033"/>
    <mergeCell ref="K1032:L1032"/>
    <mergeCell ref="M1032:N1032"/>
    <mergeCell ref="K1033:L1033"/>
    <mergeCell ref="M1033:N1033"/>
    <mergeCell ref="D1030:J1030"/>
    <mergeCell ref="O1030:P1030"/>
    <mergeCell ref="Q1030:R1030"/>
    <mergeCell ref="S1030:T1030"/>
    <mergeCell ref="U1030:V1030"/>
    <mergeCell ref="W1030:X1030"/>
    <mergeCell ref="Y1030:Z1030"/>
    <mergeCell ref="AA1030:AB1030"/>
    <mergeCell ref="AC1030:AD1030"/>
    <mergeCell ref="D1031:J1031"/>
    <mergeCell ref="O1031:P1031"/>
    <mergeCell ref="Q1031:R1031"/>
    <mergeCell ref="S1031:T1031"/>
    <mergeCell ref="U1031:V1031"/>
    <mergeCell ref="W1031:X1031"/>
    <mergeCell ref="Y1031:Z1031"/>
    <mergeCell ref="AA1031:AB1031"/>
    <mergeCell ref="AC1031:AD1031"/>
    <mergeCell ref="K1030:L1030"/>
    <mergeCell ref="M1030:N1030"/>
    <mergeCell ref="K1031:L1031"/>
    <mergeCell ref="M1031:N1031"/>
    <mergeCell ref="D1028:J1028"/>
    <mergeCell ref="O1028:P1028"/>
    <mergeCell ref="Q1028:R1028"/>
    <mergeCell ref="S1028:T1028"/>
    <mergeCell ref="U1028:V1028"/>
    <mergeCell ref="W1028:X1028"/>
    <mergeCell ref="Y1028:Z1028"/>
    <mergeCell ref="AA1028:AB1028"/>
    <mergeCell ref="AC1028:AD1028"/>
    <mergeCell ref="D1029:J1029"/>
    <mergeCell ref="O1029:P1029"/>
    <mergeCell ref="Q1029:R1029"/>
    <mergeCell ref="S1029:T1029"/>
    <mergeCell ref="U1029:V1029"/>
    <mergeCell ref="W1029:X1029"/>
    <mergeCell ref="Y1029:Z1029"/>
    <mergeCell ref="AA1029:AB1029"/>
    <mergeCell ref="AC1029:AD1029"/>
    <mergeCell ref="K1028:L1028"/>
    <mergeCell ref="M1028:N1028"/>
    <mergeCell ref="K1029:L1029"/>
    <mergeCell ref="M1029:N1029"/>
    <mergeCell ref="D1026:J1026"/>
    <mergeCell ref="O1026:P1026"/>
    <mergeCell ref="Q1026:R1026"/>
    <mergeCell ref="S1026:T1026"/>
    <mergeCell ref="U1026:V1026"/>
    <mergeCell ref="W1026:X1026"/>
    <mergeCell ref="Y1026:Z1026"/>
    <mergeCell ref="AA1026:AB1026"/>
    <mergeCell ref="AC1026:AD1026"/>
    <mergeCell ref="D1027:J1027"/>
    <mergeCell ref="O1027:P1027"/>
    <mergeCell ref="Q1027:R1027"/>
    <mergeCell ref="S1027:T1027"/>
    <mergeCell ref="U1027:V1027"/>
    <mergeCell ref="W1027:X1027"/>
    <mergeCell ref="Y1027:Z1027"/>
    <mergeCell ref="AA1027:AB1027"/>
    <mergeCell ref="AC1027:AD1027"/>
    <mergeCell ref="K1026:L1026"/>
    <mergeCell ref="M1026:N1026"/>
    <mergeCell ref="K1027:L1027"/>
    <mergeCell ref="M1027:N1027"/>
    <mergeCell ref="D1024:J1024"/>
    <mergeCell ref="O1024:P1024"/>
    <mergeCell ref="Q1024:R1024"/>
    <mergeCell ref="S1024:T1024"/>
    <mergeCell ref="U1024:V1024"/>
    <mergeCell ref="W1024:X1024"/>
    <mergeCell ref="Y1024:Z1024"/>
    <mergeCell ref="AA1024:AB1024"/>
    <mergeCell ref="AC1024:AD1024"/>
    <mergeCell ref="D1025:J1025"/>
    <mergeCell ref="O1025:P1025"/>
    <mergeCell ref="Q1025:R1025"/>
    <mergeCell ref="S1025:T1025"/>
    <mergeCell ref="U1025:V1025"/>
    <mergeCell ref="W1025:X1025"/>
    <mergeCell ref="Y1025:Z1025"/>
    <mergeCell ref="AA1025:AB1025"/>
    <mergeCell ref="AC1025:AD1025"/>
    <mergeCell ref="K1024:L1024"/>
    <mergeCell ref="M1024:N1024"/>
    <mergeCell ref="K1025:L1025"/>
    <mergeCell ref="M1025:N1025"/>
    <mergeCell ref="D1022:J1022"/>
    <mergeCell ref="O1022:P1022"/>
    <mergeCell ref="Q1022:R1022"/>
    <mergeCell ref="S1022:T1022"/>
    <mergeCell ref="U1022:V1022"/>
    <mergeCell ref="W1022:X1022"/>
    <mergeCell ref="Y1022:Z1022"/>
    <mergeCell ref="AA1022:AB1022"/>
    <mergeCell ref="AC1022:AD1022"/>
    <mergeCell ref="D1023:J1023"/>
    <mergeCell ref="O1023:P1023"/>
    <mergeCell ref="Q1023:R1023"/>
    <mergeCell ref="S1023:T1023"/>
    <mergeCell ref="U1023:V1023"/>
    <mergeCell ref="W1023:X1023"/>
    <mergeCell ref="Y1023:Z1023"/>
    <mergeCell ref="AA1023:AB1023"/>
    <mergeCell ref="AC1023:AD1023"/>
    <mergeCell ref="K1022:L1022"/>
    <mergeCell ref="M1022:N1022"/>
    <mergeCell ref="K1023:L1023"/>
    <mergeCell ref="M1023:N1023"/>
    <mergeCell ref="D1020:J1020"/>
    <mergeCell ref="O1020:P1020"/>
    <mergeCell ref="Q1020:R1020"/>
    <mergeCell ref="S1020:T1020"/>
    <mergeCell ref="U1020:V1020"/>
    <mergeCell ref="W1020:X1020"/>
    <mergeCell ref="Y1020:Z1020"/>
    <mergeCell ref="AA1020:AB1020"/>
    <mergeCell ref="AC1020:AD1020"/>
    <mergeCell ref="D1021:J1021"/>
    <mergeCell ref="O1021:P1021"/>
    <mergeCell ref="Q1021:R1021"/>
    <mergeCell ref="S1021:T1021"/>
    <mergeCell ref="U1021:V1021"/>
    <mergeCell ref="W1021:X1021"/>
    <mergeCell ref="Y1021:Z1021"/>
    <mergeCell ref="AA1021:AB1021"/>
    <mergeCell ref="AC1021:AD1021"/>
    <mergeCell ref="K1020:L1020"/>
    <mergeCell ref="M1020:N1020"/>
    <mergeCell ref="K1021:L1021"/>
    <mergeCell ref="M1021:N1021"/>
    <mergeCell ref="D1018:J1018"/>
    <mergeCell ref="O1018:P1018"/>
    <mergeCell ref="Q1018:R1018"/>
    <mergeCell ref="S1018:T1018"/>
    <mergeCell ref="U1018:V1018"/>
    <mergeCell ref="W1018:X1018"/>
    <mergeCell ref="Y1018:Z1018"/>
    <mergeCell ref="AA1018:AB1018"/>
    <mergeCell ref="AC1018:AD1018"/>
    <mergeCell ref="D1019:J1019"/>
    <mergeCell ref="O1019:P1019"/>
    <mergeCell ref="Q1019:R1019"/>
    <mergeCell ref="S1019:T1019"/>
    <mergeCell ref="U1019:V1019"/>
    <mergeCell ref="W1019:X1019"/>
    <mergeCell ref="Y1019:Z1019"/>
    <mergeCell ref="AA1019:AB1019"/>
    <mergeCell ref="AC1019:AD1019"/>
    <mergeCell ref="K1018:L1018"/>
    <mergeCell ref="M1018:N1018"/>
    <mergeCell ref="K1019:L1019"/>
    <mergeCell ref="M1019:N1019"/>
    <mergeCell ref="D1016:J1016"/>
    <mergeCell ref="O1016:P1016"/>
    <mergeCell ref="Q1016:R1016"/>
    <mergeCell ref="S1016:T1016"/>
    <mergeCell ref="U1016:V1016"/>
    <mergeCell ref="W1016:X1016"/>
    <mergeCell ref="Y1016:Z1016"/>
    <mergeCell ref="AA1016:AB1016"/>
    <mergeCell ref="AC1016:AD1016"/>
    <mergeCell ref="D1017:J1017"/>
    <mergeCell ref="O1017:P1017"/>
    <mergeCell ref="Q1017:R1017"/>
    <mergeCell ref="S1017:T1017"/>
    <mergeCell ref="U1017:V1017"/>
    <mergeCell ref="W1017:X1017"/>
    <mergeCell ref="Y1017:Z1017"/>
    <mergeCell ref="AA1017:AB1017"/>
    <mergeCell ref="AC1017:AD1017"/>
    <mergeCell ref="M1016:N1016"/>
    <mergeCell ref="K1017:L1017"/>
    <mergeCell ref="M1017:N1017"/>
    <mergeCell ref="D1014:J1014"/>
    <mergeCell ref="O1014:P1014"/>
    <mergeCell ref="Q1014:R1014"/>
    <mergeCell ref="S1014:T1014"/>
    <mergeCell ref="U1014:V1014"/>
    <mergeCell ref="W1014:X1014"/>
    <mergeCell ref="Y1014:Z1014"/>
    <mergeCell ref="AA1014:AB1014"/>
    <mergeCell ref="AC1014:AD1014"/>
    <mergeCell ref="D1015:J1015"/>
    <mergeCell ref="O1015:P1015"/>
    <mergeCell ref="Q1015:R1015"/>
    <mergeCell ref="S1015:T1015"/>
    <mergeCell ref="U1015:V1015"/>
    <mergeCell ref="W1015:X1015"/>
    <mergeCell ref="Y1015:Z1015"/>
    <mergeCell ref="AA1015:AB1015"/>
    <mergeCell ref="AC1015:AD1015"/>
    <mergeCell ref="W1011:X1011"/>
    <mergeCell ref="Y1011:Z1011"/>
    <mergeCell ref="AA1011:AB1011"/>
    <mergeCell ref="AC1011:AD1011"/>
    <mergeCell ref="D1012:J1012"/>
    <mergeCell ref="O1012:P1012"/>
    <mergeCell ref="Q1012:R1012"/>
    <mergeCell ref="S1012:T1012"/>
    <mergeCell ref="U1012:V1012"/>
    <mergeCell ref="W1012:X1012"/>
    <mergeCell ref="Y1012:Z1012"/>
    <mergeCell ref="AA1012:AB1012"/>
    <mergeCell ref="AC1012:AD1012"/>
    <mergeCell ref="D1013:J1013"/>
    <mergeCell ref="O1013:P1013"/>
    <mergeCell ref="Q1013:R1013"/>
    <mergeCell ref="S1013:T1013"/>
    <mergeCell ref="U1013:V1013"/>
    <mergeCell ref="W1013:X1013"/>
    <mergeCell ref="Y1013:Z1013"/>
    <mergeCell ref="AA1013:AB1013"/>
    <mergeCell ref="AC1013:AD1013"/>
    <mergeCell ref="D1011:J1011"/>
    <mergeCell ref="Y1010:Z1010"/>
    <mergeCell ref="D1820:X1820"/>
    <mergeCell ref="Y1820:AD1820"/>
    <mergeCell ref="D1838:X1838"/>
    <mergeCell ref="Y1838:AD1838"/>
    <mergeCell ref="D1839:X1839"/>
    <mergeCell ref="Y1839:AD1839"/>
    <mergeCell ref="D1840:X1840"/>
    <mergeCell ref="Y1840:AD1840"/>
    <mergeCell ref="D1841:X1841"/>
    <mergeCell ref="Y1841:AD1841"/>
    <mergeCell ref="D1842:X1842"/>
    <mergeCell ref="Y1842:AD1842"/>
    <mergeCell ref="C1856:AD1856"/>
    <mergeCell ref="C1855:AD1855"/>
    <mergeCell ref="AC1009:AD1010"/>
    <mergeCell ref="U1009:V1010"/>
    <mergeCell ref="S1009:T1010"/>
    <mergeCell ref="Q1009:R1010"/>
    <mergeCell ref="O1009:P1010"/>
    <mergeCell ref="C1008:J1010"/>
    <mergeCell ref="O1011:P1011"/>
    <mergeCell ref="Q1011:R1011"/>
    <mergeCell ref="S1011:T1011"/>
    <mergeCell ref="U1011:V1011"/>
    <mergeCell ref="D1811:X1811"/>
    <mergeCell ref="Y1811:AD1811"/>
    <mergeCell ref="D1812:X1812"/>
    <mergeCell ref="Y1812:AD1812"/>
    <mergeCell ref="D1813:X1813"/>
    <mergeCell ref="Y1813:AD1813"/>
    <mergeCell ref="D1814:X1814"/>
    <mergeCell ref="Y1808:AD1808"/>
    <mergeCell ref="D1809:X1809"/>
    <mergeCell ref="Y1809:AD1809"/>
    <mergeCell ref="D1810:X1810"/>
    <mergeCell ref="Y1810:AD1810"/>
    <mergeCell ref="D1776:X1776"/>
    <mergeCell ref="Y1776:AD1776"/>
    <mergeCell ref="D1777:X1777"/>
    <mergeCell ref="Y1777:AD1777"/>
    <mergeCell ref="D1778:X1778"/>
    <mergeCell ref="Y1778:AD1778"/>
    <mergeCell ref="D1779:X1779"/>
    <mergeCell ref="Y1779:AD1779"/>
    <mergeCell ref="D1780:X1780"/>
    <mergeCell ref="Y1780:AD1780"/>
    <mergeCell ref="D1781:X1781"/>
    <mergeCell ref="Y1781:AD1781"/>
    <mergeCell ref="D1782:X1782"/>
    <mergeCell ref="Y1782:AD1782"/>
    <mergeCell ref="D1783:X1783"/>
    <mergeCell ref="Y1783:AD1783"/>
    <mergeCell ref="D1784:X1784"/>
    <mergeCell ref="Y1784:AD1784"/>
    <mergeCell ref="Y1807:AD1807"/>
    <mergeCell ref="D1808:X1808"/>
    <mergeCell ref="D1767:X1767"/>
    <mergeCell ref="Y1767:AD1767"/>
    <mergeCell ref="D1768:X1768"/>
    <mergeCell ref="Y1768:AD1768"/>
    <mergeCell ref="D1769:X1769"/>
    <mergeCell ref="Y1769:AD1769"/>
    <mergeCell ref="D1770:X1770"/>
    <mergeCell ref="Y1770:AD1770"/>
    <mergeCell ref="D1771:X1771"/>
    <mergeCell ref="Y1771:AD1771"/>
    <mergeCell ref="D1772:X1772"/>
    <mergeCell ref="Y1772:AD1772"/>
    <mergeCell ref="D1773:X1773"/>
    <mergeCell ref="Y1773:AD1773"/>
    <mergeCell ref="D1774:X1774"/>
    <mergeCell ref="Y1774:AD1774"/>
    <mergeCell ref="D1775:X1775"/>
    <mergeCell ref="Y1775:AD1775"/>
    <mergeCell ref="K1464:L1464"/>
    <mergeCell ref="M1464:N1464"/>
    <mergeCell ref="C1460:AD1460"/>
    <mergeCell ref="C1597:AD1597"/>
    <mergeCell ref="AB1600:AD1600"/>
    <mergeCell ref="Y1600:AA1600"/>
    <mergeCell ref="V1600:X1600"/>
    <mergeCell ref="S1600:U1600"/>
    <mergeCell ref="P1600:R1600"/>
    <mergeCell ref="K1599:O1600"/>
    <mergeCell ref="P1599:AD1599"/>
    <mergeCell ref="K1568:L1568"/>
    <mergeCell ref="M1568:N1568"/>
    <mergeCell ref="K1569:L1569"/>
    <mergeCell ref="M1569:N1569"/>
    <mergeCell ref="K1570:L1570"/>
    <mergeCell ref="M1570:N1570"/>
    <mergeCell ref="K1571:L1571"/>
    <mergeCell ref="M1571:N1571"/>
    <mergeCell ref="K1572:L1572"/>
    <mergeCell ref="M1572:N1572"/>
    <mergeCell ref="K1573:L1573"/>
    <mergeCell ref="M1573:N1573"/>
    <mergeCell ref="K1574:L1574"/>
    <mergeCell ref="M1574:N1574"/>
    <mergeCell ref="K1575:L1575"/>
    <mergeCell ref="M1575:N1575"/>
    <mergeCell ref="K1576:L1576"/>
    <mergeCell ref="M1576:N1576"/>
    <mergeCell ref="K1559:L1559"/>
    <mergeCell ref="M1559:N1559"/>
    <mergeCell ref="K1560:L1560"/>
    <mergeCell ref="K1543:L1543"/>
    <mergeCell ref="M1543:N1543"/>
    <mergeCell ref="K1544:L1544"/>
    <mergeCell ref="M1544:N1544"/>
    <mergeCell ref="K1545:L1545"/>
    <mergeCell ref="M1545:N1545"/>
    <mergeCell ref="K1546:L1546"/>
    <mergeCell ref="M1546:N1546"/>
    <mergeCell ref="K1547:L1547"/>
    <mergeCell ref="M1547:N1547"/>
    <mergeCell ref="K1548:L1548"/>
    <mergeCell ref="M1548:N1548"/>
    <mergeCell ref="K1549:L1549"/>
    <mergeCell ref="M1549:N1549"/>
    <mergeCell ref="B1730:AD1730"/>
    <mergeCell ref="C1731:AD1731"/>
    <mergeCell ref="K1577:L1577"/>
    <mergeCell ref="M1577:N1577"/>
    <mergeCell ref="K1578:L1578"/>
    <mergeCell ref="M1578:N1578"/>
    <mergeCell ref="K1579:L1579"/>
    <mergeCell ref="M1579:N1579"/>
    <mergeCell ref="K1580:L1580"/>
    <mergeCell ref="M1580:N1580"/>
    <mergeCell ref="K1581:L1581"/>
    <mergeCell ref="M1581:N1581"/>
    <mergeCell ref="K1582:L1582"/>
    <mergeCell ref="M1582:N1582"/>
    <mergeCell ref="M1560:N1560"/>
    <mergeCell ref="K1561:L1561"/>
    <mergeCell ref="M1561:N1561"/>
    <mergeCell ref="K1562:L1562"/>
    <mergeCell ref="M1564:N1564"/>
    <mergeCell ref="K1565:L1565"/>
    <mergeCell ref="M1565:N1565"/>
    <mergeCell ref="K1566:L1566"/>
    <mergeCell ref="M1566:N1566"/>
    <mergeCell ref="K1567:L1567"/>
    <mergeCell ref="M1567:N1567"/>
    <mergeCell ref="K1550:L1550"/>
    <mergeCell ref="M1550:N1550"/>
    <mergeCell ref="K1551:L1551"/>
    <mergeCell ref="M1551:N1551"/>
    <mergeCell ref="K1552:L1552"/>
    <mergeCell ref="M1552:N1552"/>
    <mergeCell ref="K1553:L1553"/>
    <mergeCell ref="M1553:N1553"/>
    <mergeCell ref="K1554:L1554"/>
    <mergeCell ref="M1554:N1554"/>
    <mergeCell ref="K1555:L1555"/>
    <mergeCell ref="M1555:N1555"/>
    <mergeCell ref="K1556:L1556"/>
    <mergeCell ref="M1556:N1556"/>
    <mergeCell ref="K1557:L1557"/>
    <mergeCell ref="M1557:N1557"/>
    <mergeCell ref="K1558:L1558"/>
    <mergeCell ref="M1558:N1558"/>
    <mergeCell ref="M1562:N1562"/>
    <mergeCell ref="K1563:L1563"/>
    <mergeCell ref="M1563:N1563"/>
    <mergeCell ref="K1564:L1564"/>
    <mergeCell ref="K1534:L1534"/>
    <mergeCell ref="M1534:N1534"/>
    <mergeCell ref="K1535:L1535"/>
    <mergeCell ref="M1535:N1535"/>
    <mergeCell ref="K1536:L1536"/>
    <mergeCell ref="M1536:N1536"/>
    <mergeCell ref="K1537:L1537"/>
    <mergeCell ref="M1537:N1537"/>
    <mergeCell ref="K1538:L1538"/>
    <mergeCell ref="M1538:N1538"/>
    <mergeCell ref="K1539:L1539"/>
    <mergeCell ref="M1539:N1539"/>
    <mergeCell ref="K1540:L1540"/>
    <mergeCell ref="M1540:N1540"/>
    <mergeCell ref="K1523:L1523"/>
    <mergeCell ref="M1523:N1523"/>
    <mergeCell ref="K1524:L1524"/>
    <mergeCell ref="M1524:N1524"/>
    <mergeCell ref="K1525:L1525"/>
    <mergeCell ref="M1525:N1525"/>
    <mergeCell ref="K1526:L1526"/>
    <mergeCell ref="M1526:N1526"/>
    <mergeCell ref="K1527:L1527"/>
    <mergeCell ref="M1527:N1527"/>
    <mergeCell ref="K1528:L1528"/>
    <mergeCell ref="M1528:N1528"/>
    <mergeCell ref="K1529:L1529"/>
    <mergeCell ref="M1529:N1529"/>
    <mergeCell ref="K1530:L1530"/>
    <mergeCell ref="M1530:N1530"/>
    <mergeCell ref="K1531:L1531"/>
    <mergeCell ref="M1531:N1531"/>
    <mergeCell ref="K1517:L1517"/>
    <mergeCell ref="M1517:N1517"/>
    <mergeCell ref="K1518:L1518"/>
    <mergeCell ref="M1518:N1518"/>
    <mergeCell ref="K1519:L1519"/>
    <mergeCell ref="M1519:N1519"/>
    <mergeCell ref="K1520:L1520"/>
    <mergeCell ref="M1520:N1520"/>
    <mergeCell ref="K1521:L1521"/>
    <mergeCell ref="M1521:N1521"/>
    <mergeCell ref="K1522:L1522"/>
    <mergeCell ref="M1522:N1522"/>
    <mergeCell ref="K1505:L1505"/>
    <mergeCell ref="M1505:N1505"/>
    <mergeCell ref="K1506:L1506"/>
    <mergeCell ref="M1506:N1506"/>
    <mergeCell ref="K1507:L1507"/>
    <mergeCell ref="M1507:N1507"/>
    <mergeCell ref="K1508:L1508"/>
    <mergeCell ref="M1508:N1508"/>
    <mergeCell ref="K1509:L1509"/>
    <mergeCell ref="M1509:N1509"/>
    <mergeCell ref="K1510:L1510"/>
    <mergeCell ref="M1510:N1510"/>
    <mergeCell ref="K1511:L1511"/>
    <mergeCell ref="M1511:N1511"/>
    <mergeCell ref="K1512:L1512"/>
    <mergeCell ref="M1512:N1512"/>
    <mergeCell ref="K1513:L1513"/>
    <mergeCell ref="M1513:N1513"/>
    <mergeCell ref="K1489:L1489"/>
    <mergeCell ref="M1489:N1489"/>
    <mergeCell ref="K1490:L1490"/>
    <mergeCell ref="M1490:N1490"/>
    <mergeCell ref="K1491:L1491"/>
    <mergeCell ref="M1491:N1491"/>
    <mergeCell ref="K1492:L1492"/>
    <mergeCell ref="M1492:N1492"/>
    <mergeCell ref="K1493:L1493"/>
    <mergeCell ref="M1493:N1493"/>
    <mergeCell ref="K1494:L1494"/>
    <mergeCell ref="M1494:N1494"/>
    <mergeCell ref="K1495:L1495"/>
    <mergeCell ref="M1495:N1495"/>
    <mergeCell ref="K1514:L1514"/>
    <mergeCell ref="M1514:N1514"/>
    <mergeCell ref="K1515:L1515"/>
    <mergeCell ref="M1515:N1515"/>
    <mergeCell ref="K1720:O1720"/>
    <mergeCell ref="P1720:R1720"/>
    <mergeCell ref="S1720:U1720"/>
    <mergeCell ref="V1720:X1720"/>
    <mergeCell ref="Y1720:AA1720"/>
    <mergeCell ref="AB1720:AD1720"/>
    <mergeCell ref="K1719:O1719"/>
    <mergeCell ref="P1719:R1719"/>
    <mergeCell ref="S1719:U1719"/>
    <mergeCell ref="V1719:X1719"/>
    <mergeCell ref="Y1719:AA1719"/>
    <mergeCell ref="AB1719:AD1719"/>
    <mergeCell ref="K1496:L1496"/>
    <mergeCell ref="M1496:N1496"/>
    <mergeCell ref="K1497:L1497"/>
    <mergeCell ref="M1497:N1497"/>
    <mergeCell ref="K1498:L1498"/>
    <mergeCell ref="M1498:N1498"/>
    <mergeCell ref="K1499:L1499"/>
    <mergeCell ref="M1499:N1499"/>
    <mergeCell ref="K1500:L1500"/>
    <mergeCell ref="M1500:N1500"/>
    <mergeCell ref="K1501:L1501"/>
    <mergeCell ref="M1501:N1501"/>
    <mergeCell ref="K1502:L1502"/>
    <mergeCell ref="M1502:N1502"/>
    <mergeCell ref="K1503:L1503"/>
    <mergeCell ref="M1503:N1503"/>
    <mergeCell ref="K1504:L1504"/>
    <mergeCell ref="M1504:N1504"/>
    <mergeCell ref="K1516:L1516"/>
    <mergeCell ref="M1516:N1516"/>
    <mergeCell ref="C1722:AD1722"/>
    <mergeCell ref="C1723:AD1723"/>
    <mergeCell ref="K1462:L1463"/>
    <mergeCell ref="M1462:AD1462"/>
    <mergeCell ref="AC1463:AD1463"/>
    <mergeCell ref="O1464:P1464"/>
    <mergeCell ref="Q1464:R1464"/>
    <mergeCell ref="S1464:T1464"/>
    <mergeCell ref="U1464:V1464"/>
    <mergeCell ref="W1464:X1464"/>
    <mergeCell ref="Y1464:Z1464"/>
    <mergeCell ref="AA1464:AB1464"/>
    <mergeCell ref="AC1464:AD1464"/>
    <mergeCell ref="K1583:L1583"/>
    <mergeCell ref="M1583:N1583"/>
    <mergeCell ref="K1465:L1465"/>
    <mergeCell ref="M1465:N1465"/>
    <mergeCell ref="K1466:L1466"/>
    <mergeCell ref="M1466:N1466"/>
    <mergeCell ref="K1467:L1467"/>
    <mergeCell ref="M1467:N1467"/>
    <mergeCell ref="K1468:L1468"/>
    <mergeCell ref="M1468:N1468"/>
    <mergeCell ref="K1469:L1469"/>
    <mergeCell ref="M1469:N1469"/>
    <mergeCell ref="K1470:L1470"/>
    <mergeCell ref="M1470:N1470"/>
    <mergeCell ref="K1471:L1471"/>
    <mergeCell ref="M1471:N1471"/>
    <mergeCell ref="K1472:L1472"/>
    <mergeCell ref="D1719:J1719"/>
    <mergeCell ref="D1720:J1720"/>
    <mergeCell ref="D1713:J1713"/>
    <mergeCell ref="D1714:J1714"/>
    <mergeCell ref="K1713:O1713"/>
    <mergeCell ref="P1713:R1713"/>
    <mergeCell ref="S1713:U1713"/>
    <mergeCell ref="V1713:X1713"/>
    <mergeCell ref="Y1713:AA1713"/>
    <mergeCell ref="AB1713:AD1713"/>
    <mergeCell ref="K1714:O1714"/>
    <mergeCell ref="P1714:R1714"/>
    <mergeCell ref="S1714:U1714"/>
    <mergeCell ref="V1714:X1714"/>
    <mergeCell ref="Y1714:AA1714"/>
    <mergeCell ref="AB1714:AD1714"/>
    <mergeCell ref="K1478:L1478"/>
    <mergeCell ref="M1478:N1478"/>
    <mergeCell ref="K1479:L1479"/>
    <mergeCell ref="M1479:N1479"/>
    <mergeCell ref="K1480:L1480"/>
    <mergeCell ref="M1480:N1480"/>
    <mergeCell ref="K1481:L1481"/>
    <mergeCell ref="M1481:N1481"/>
    <mergeCell ref="K1482:L1482"/>
    <mergeCell ref="M1482:N1482"/>
    <mergeCell ref="K1483:L1483"/>
    <mergeCell ref="M1483:N1483"/>
    <mergeCell ref="K1484:L1484"/>
    <mergeCell ref="M1484:N1484"/>
    <mergeCell ref="K1485:L1485"/>
    <mergeCell ref="M1485:N1485"/>
    <mergeCell ref="K1486:L1486"/>
    <mergeCell ref="M1486:N1486"/>
    <mergeCell ref="D1717:J1717"/>
    <mergeCell ref="D1718:J1718"/>
    <mergeCell ref="K1717:O1717"/>
    <mergeCell ref="P1717:R1717"/>
    <mergeCell ref="S1717:U1717"/>
    <mergeCell ref="V1717:X1717"/>
    <mergeCell ref="Y1717:AA1717"/>
    <mergeCell ref="AB1717:AD1717"/>
    <mergeCell ref="K1718:O1718"/>
    <mergeCell ref="P1718:R1718"/>
    <mergeCell ref="S1718:U1718"/>
    <mergeCell ref="V1718:X1718"/>
    <mergeCell ref="Y1718:AA1718"/>
    <mergeCell ref="AB1718:AD1718"/>
    <mergeCell ref="D1715:J1715"/>
    <mergeCell ref="D1716:J1716"/>
    <mergeCell ref="K1715:O1715"/>
    <mergeCell ref="P1715:R1715"/>
    <mergeCell ref="S1715:U1715"/>
    <mergeCell ref="V1715:X1715"/>
    <mergeCell ref="Y1715:AA1715"/>
    <mergeCell ref="AB1715:AD1715"/>
    <mergeCell ref="K1716:O1716"/>
    <mergeCell ref="P1716:R1716"/>
    <mergeCell ref="S1716:U1716"/>
    <mergeCell ref="V1716:X1716"/>
    <mergeCell ref="Y1716:AA1716"/>
    <mergeCell ref="AB1716:AD1716"/>
    <mergeCell ref="S1709:U1709"/>
    <mergeCell ref="V1709:X1709"/>
    <mergeCell ref="Y1709:AA1709"/>
    <mergeCell ref="AB1709:AD1709"/>
    <mergeCell ref="K1710:O1710"/>
    <mergeCell ref="P1710:R1710"/>
    <mergeCell ref="S1710:U1710"/>
    <mergeCell ref="V1710:X1710"/>
    <mergeCell ref="Y1710:AA1710"/>
    <mergeCell ref="AB1710:AD1710"/>
    <mergeCell ref="D1707:J1707"/>
    <mergeCell ref="D1708:J1708"/>
    <mergeCell ref="K1707:O1707"/>
    <mergeCell ref="P1707:R1707"/>
    <mergeCell ref="S1707:U1707"/>
    <mergeCell ref="V1707:X1707"/>
    <mergeCell ref="Y1707:AA1707"/>
    <mergeCell ref="AB1707:AD1707"/>
    <mergeCell ref="K1708:O1708"/>
    <mergeCell ref="P1708:R1708"/>
    <mergeCell ref="S1708:U1708"/>
    <mergeCell ref="V1708:X1708"/>
    <mergeCell ref="Y1708:AA1708"/>
    <mergeCell ref="AB1708:AD1708"/>
    <mergeCell ref="D1701:J1701"/>
    <mergeCell ref="D1702:J1702"/>
    <mergeCell ref="K1701:O1701"/>
    <mergeCell ref="P1701:R1701"/>
    <mergeCell ref="S1701:U1701"/>
    <mergeCell ref="V1701:X1701"/>
    <mergeCell ref="Y1701:AA1701"/>
    <mergeCell ref="AB1701:AD1701"/>
    <mergeCell ref="K1702:O1702"/>
    <mergeCell ref="P1702:R1702"/>
    <mergeCell ref="S1702:U1702"/>
    <mergeCell ref="V1702:X1702"/>
    <mergeCell ref="Y1702:AA1702"/>
    <mergeCell ref="AB1702:AD1702"/>
    <mergeCell ref="D1711:J1711"/>
    <mergeCell ref="D1712:J1712"/>
    <mergeCell ref="K1711:O1711"/>
    <mergeCell ref="P1711:R1711"/>
    <mergeCell ref="S1711:U1711"/>
    <mergeCell ref="V1711:X1711"/>
    <mergeCell ref="Y1711:AA1711"/>
    <mergeCell ref="AB1711:AD1711"/>
    <mergeCell ref="K1712:O1712"/>
    <mergeCell ref="P1712:R1712"/>
    <mergeCell ref="S1712:U1712"/>
    <mergeCell ref="V1712:X1712"/>
    <mergeCell ref="Y1712:AA1712"/>
    <mergeCell ref="AB1712:AD1712"/>
    <mergeCell ref="D1709:J1709"/>
    <mergeCell ref="D1710:J1710"/>
    <mergeCell ref="K1709:O1709"/>
    <mergeCell ref="P1709:R1709"/>
    <mergeCell ref="D1705:J1705"/>
    <mergeCell ref="D1706:J1706"/>
    <mergeCell ref="K1705:O1705"/>
    <mergeCell ref="P1705:R1705"/>
    <mergeCell ref="S1705:U1705"/>
    <mergeCell ref="V1705:X1705"/>
    <mergeCell ref="Y1705:AA1705"/>
    <mergeCell ref="AB1705:AD1705"/>
    <mergeCell ref="K1706:O1706"/>
    <mergeCell ref="P1706:R1706"/>
    <mergeCell ref="S1706:U1706"/>
    <mergeCell ref="V1706:X1706"/>
    <mergeCell ref="Y1706:AA1706"/>
    <mergeCell ref="AB1706:AD1706"/>
    <mergeCell ref="D1703:J1703"/>
    <mergeCell ref="D1704:J1704"/>
    <mergeCell ref="K1703:O1703"/>
    <mergeCell ref="P1703:R1703"/>
    <mergeCell ref="S1703:U1703"/>
    <mergeCell ref="V1703:X1703"/>
    <mergeCell ref="Y1703:AA1703"/>
    <mergeCell ref="AB1703:AD1703"/>
    <mergeCell ref="K1704:O1704"/>
    <mergeCell ref="P1704:R1704"/>
    <mergeCell ref="S1704:U1704"/>
    <mergeCell ref="V1704:X1704"/>
    <mergeCell ref="Y1704:AA1704"/>
    <mergeCell ref="AB1704:AD1704"/>
    <mergeCell ref="S1697:U1697"/>
    <mergeCell ref="V1697:X1697"/>
    <mergeCell ref="Y1697:AA1697"/>
    <mergeCell ref="AB1697:AD1697"/>
    <mergeCell ref="K1698:O1698"/>
    <mergeCell ref="P1698:R1698"/>
    <mergeCell ref="S1698:U1698"/>
    <mergeCell ref="V1698:X1698"/>
    <mergeCell ref="Y1698:AA1698"/>
    <mergeCell ref="AB1698:AD1698"/>
    <mergeCell ref="D1695:J1695"/>
    <mergeCell ref="D1696:J1696"/>
    <mergeCell ref="K1695:O1695"/>
    <mergeCell ref="P1695:R1695"/>
    <mergeCell ref="S1695:U1695"/>
    <mergeCell ref="V1695:X1695"/>
    <mergeCell ref="Y1695:AA1695"/>
    <mergeCell ref="AB1695:AD1695"/>
    <mergeCell ref="K1696:O1696"/>
    <mergeCell ref="P1696:R1696"/>
    <mergeCell ref="S1696:U1696"/>
    <mergeCell ref="V1696:X1696"/>
    <mergeCell ref="Y1696:AA1696"/>
    <mergeCell ref="AB1696:AD1696"/>
    <mergeCell ref="D1689:J1689"/>
    <mergeCell ref="D1690:J1690"/>
    <mergeCell ref="K1689:O1689"/>
    <mergeCell ref="P1689:R1689"/>
    <mergeCell ref="S1689:U1689"/>
    <mergeCell ref="V1689:X1689"/>
    <mergeCell ref="Y1689:AA1689"/>
    <mergeCell ref="AB1689:AD1689"/>
    <mergeCell ref="K1690:O1690"/>
    <mergeCell ref="P1690:R1690"/>
    <mergeCell ref="S1690:U1690"/>
    <mergeCell ref="V1690:X1690"/>
    <mergeCell ref="Y1690:AA1690"/>
    <mergeCell ref="AB1690:AD1690"/>
    <mergeCell ref="D1699:J1699"/>
    <mergeCell ref="D1700:J1700"/>
    <mergeCell ref="K1699:O1699"/>
    <mergeCell ref="P1699:R1699"/>
    <mergeCell ref="S1699:U1699"/>
    <mergeCell ref="V1699:X1699"/>
    <mergeCell ref="Y1699:AA1699"/>
    <mergeCell ref="AB1699:AD1699"/>
    <mergeCell ref="K1700:O1700"/>
    <mergeCell ref="P1700:R1700"/>
    <mergeCell ref="S1700:U1700"/>
    <mergeCell ref="V1700:X1700"/>
    <mergeCell ref="Y1700:AA1700"/>
    <mergeCell ref="AB1700:AD1700"/>
    <mergeCell ref="D1697:J1697"/>
    <mergeCell ref="D1698:J1698"/>
    <mergeCell ref="K1697:O1697"/>
    <mergeCell ref="P1697:R1697"/>
    <mergeCell ref="D1693:J1693"/>
    <mergeCell ref="D1694:J1694"/>
    <mergeCell ref="K1693:O1693"/>
    <mergeCell ref="P1693:R1693"/>
    <mergeCell ref="S1693:U1693"/>
    <mergeCell ref="V1693:X1693"/>
    <mergeCell ref="Y1693:AA1693"/>
    <mergeCell ref="AB1693:AD1693"/>
    <mergeCell ref="K1694:O1694"/>
    <mergeCell ref="P1694:R1694"/>
    <mergeCell ref="S1694:U1694"/>
    <mergeCell ref="V1694:X1694"/>
    <mergeCell ref="Y1694:AA1694"/>
    <mergeCell ref="AB1694:AD1694"/>
    <mergeCell ref="D1691:J1691"/>
    <mergeCell ref="D1692:J1692"/>
    <mergeCell ref="K1691:O1691"/>
    <mergeCell ref="P1691:R1691"/>
    <mergeCell ref="S1691:U1691"/>
    <mergeCell ref="V1691:X1691"/>
    <mergeCell ref="Y1691:AA1691"/>
    <mergeCell ref="AB1691:AD1691"/>
    <mergeCell ref="K1692:O1692"/>
    <mergeCell ref="P1692:R1692"/>
    <mergeCell ref="S1692:U1692"/>
    <mergeCell ref="V1692:X1692"/>
    <mergeCell ref="Y1692:AA1692"/>
    <mergeCell ref="AB1692:AD1692"/>
    <mergeCell ref="S1685:U1685"/>
    <mergeCell ref="V1685:X1685"/>
    <mergeCell ref="Y1685:AA1685"/>
    <mergeCell ref="AB1685:AD1685"/>
    <mergeCell ref="K1686:O1686"/>
    <mergeCell ref="P1686:R1686"/>
    <mergeCell ref="S1686:U1686"/>
    <mergeCell ref="V1686:X1686"/>
    <mergeCell ref="Y1686:AA1686"/>
    <mergeCell ref="AB1686:AD1686"/>
    <mergeCell ref="D1683:J1683"/>
    <mergeCell ref="D1684:J1684"/>
    <mergeCell ref="K1683:O1683"/>
    <mergeCell ref="P1683:R1683"/>
    <mergeCell ref="S1683:U1683"/>
    <mergeCell ref="V1683:X1683"/>
    <mergeCell ref="Y1683:AA1683"/>
    <mergeCell ref="AB1683:AD1683"/>
    <mergeCell ref="K1684:O1684"/>
    <mergeCell ref="P1684:R1684"/>
    <mergeCell ref="S1684:U1684"/>
    <mergeCell ref="V1684:X1684"/>
    <mergeCell ref="Y1684:AA1684"/>
    <mergeCell ref="AB1684:AD1684"/>
    <mergeCell ref="D1677:J1677"/>
    <mergeCell ref="D1678:J1678"/>
    <mergeCell ref="K1677:O1677"/>
    <mergeCell ref="P1677:R1677"/>
    <mergeCell ref="S1677:U1677"/>
    <mergeCell ref="V1677:X1677"/>
    <mergeCell ref="Y1677:AA1677"/>
    <mergeCell ref="AB1677:AD1677"/>
    <mergeCell ref="K1678:O1678"/>
    <mergeCell ref="P1678:R1678"/>
    <mergeCell ref="S1678:U1678"/>
    <mergeCell ref="V1678:X1678"/>
    <mergeCell ref="Y1678:AA1678"/>
    <mergeCell ref="AB1678:AD1678"/>
    <mergeCell ref="D1687:J1687"/>
    <mergeCell ref="D1688:J1688"/>
    <mergeCell ref="K1687:O1687"/>
    <mergeCell ref="P1687:R1687"/>
    <mergeCell ref="S1687:U1687"/>
    <mergeCell ref="V1687:X1687"/>
    <mergeCell ref="Y1687:AA1687"/>
    <mergeCell ref="AB1687:AD1687"/>
    <mergeCell ref="K1688:O1688"/>
    <mergeCell ref="P1688:R1688"/>
    <mergeCell ref="S1688:U1688"/>
    <mergeCell ref="V1688:X1688"/>
    <mergeCell ref="Y1688:AA1688"/>
    <mergeCell ref="AB1688:AD1688"/>
    <mergeCell ref="D1685:J1685"/>
    <mergeCell ref="D1686:J1686"/>
    <mergeCell ref="K1685:O1685"/>
    <mergeCell ref="P1685:R1685"/>
    <mergeCell ref="D1681:J1681"/>
    <mergeCell ref="D1682:J1682"/>
    <mergeCell ref="K1681:O1681"/>
    <mergeCell ref="P1681:R1681"/>
    <mergeCell ref="S1681:U1681"/>
    <mergeCell ref="V1681:X1681"/>
    <mergeCell ref="Y1681:AA1681"/>
    <mergeCell ref="AB1681:AD1681"/>
    <mergeCell ref="K1682:O1682"/>
    <mergeCell ref="P1682:R1682"/>
    <mergeCell ref="S1682:U1682"/>
    <mergeCell ref="V1682:X1682"/>
    <mergeCell ref="Y1682:AA1682"/>
    <mergeCell ref="AB1682:AD1682"/>
    <mergeCell ref="D1679:J1679"/>
    <mergeCell ref="D1680:J1680"/>
    <mergeCell ref="K1679:O1679"/>
    <mergeCell ref="P1679:R1679"/>
    <mergeCell ref="S1679:U1679"/>
    <mergeCell ref="V1679:X1679"/>
    <mergeCell ref="Y1679:AA1679"/>
    <mergeCell ref="AB1679:AD1679"/>
    <mergeCell ref="K1680:O1680"/>
    <mergeCell ref="P1680:R1680"/>
    <mergeCell ref="S1680:U1680"/>
    <mergeCell ref="V1680:X1680"/>
    <mergeCell ref="Y1680:AA1680"/>
    <mergeCell ref="AB1680:AD1680"/>
    <mergeCell ref="S1673:U1673"/>
    <mergeCell ref="V1673:X1673"/>
    <mergeCell ref="Y1673:AA1673"/>
    <mergeCell ref="AB1673:AD1673"/>
    <mergeCell ref="K1674:O1674"/>
    <mergeCell ref="P1674:R1674"/>
    <mergeCell ref="S1674:U1674"/>
    <mergeCell ref="V1674:X1674"/>
    <mergeCell ref="Y1674:AA1674"/>
    <mergeCell ref="AB1674:AD1674"/>
    <mergeCell ref="D1671:J1671"/>
    <mergeCell ref="D1672:J1672"/>
    <mergeCell ref="K1671:O1671"/>
    <mergeCell ref="P1671:R1671"/>
    <mergeCell ref="S1671:U1671"/>
    <mergeCell ref="V1671:X1671"/>
    <mergeCell ref="Y1671:AA1671"/>
    <mergeCell ref="AB1671:AD1671"/>
    <mergeCell ref="K1672:O1672"/>
    <mergeCell ref="P1672:R1672"/>
    <mergeCell ref="S1672:U1672"/>
    <mergeCell ref="V1672:X1672"/>
    <mergeCell ref="Y1672:AA1672"/>
    <mergeCell ref="AB1672:AD1672"/>
    <mergeCell ref="D1665:J1665"/>
    <mergeCell ref="D1666:J1666"/>
    <mergeCell ref="K1665:O1665"/>
    <mergeCell ref="P1665:R1665"/>
    <mergeCell ref="S1665:U1665"/>
    <mergeCell ref="V1665:X1665"/>
    <mergeCell ref="Y1665:AA1665"/>
    <mergeCell ref="AB1665:AD1665"/>
    <mergeCell ref="K1666:O1666"/>
    <mergeCell ref="P1666:R1666"/>
    <mergeCell ref="S1666:U1666"/>
    <mergeCell ref="V1666:X1666"/>
    <mergeCell ref="Y1666:AA1666"/>
    <mergeCell ref="AB1666:AD1666"/>
    <mergeCell ref="D1675:J1675"/>
    <mergeCell ref="D1676:J1676"/>
    <mergeCell ref="K1675:O1675"/>
    <mergeCell ref="P1675:R1675"/>
    <mergeCell ref="S1675:U1675"/>
    <mergeCell ref="V1675:X1675"/>
    <mergeCell ref="Y1675:AA1675"/>
    <mergeCell ref="AB1675:AD1675"/>
    <mergeCell ref="K1676:O1676"/>
    <mergeCell ref="P1676:R1676"/>
    <mergeCell ref="S1676:U1676"/>
    <mergeCell ref="V1676:X1676"/>
    <mergeCell ref="Y1676:AA1676"/>
    <mergeCell ref="AB1676:AD1676"/>
    <mergeCell ref="D1673:J1673"/>
    <mergeCell ref="D1674:J1674"/>
    <mergeCell ref="K1673:O1673"/>
    <mergeCell ref="P1673:R1673"/>
    <mergeCell ref="D1669:J1669"/>
    <mergeCell ref="D1670:J1670"/>
    <mergeCell ref="K1669:O1669"/>
    <mergeCell ref="P1669:R1669"/>
    <mergeCell ref="S1669:U1669"/>
    <mergeCell ref="V1669:X1669"/>
    <mergeCell ref="Y1669:AA1669"/>
    <mergeCell ref="AB1669:AD1669"/>
    <mergeCell ref="K1670:O1670"/>
    <mergeCell ref="P1670:R1670"/>
    <mergeCell ref="S1670:U1670"/>
    <mergeCell ref="V1670:X1670"/>
    <mergeCell ref="Y1670:AA1670"/>
    <mergeCell ref="AB1670:AD1670"/>
    <mergeCell ref="D1667:J1667"/>
    <mergeCell ref="D1668:J1668"/>
    <mergeCell ref="K1667:O1667"/>
    <mergeCell ref="P1667:R1667"/>
    <mergeCell ref="S1667:U1667"/>
    <mergeCell ref="V1667:X1667"/>
    <mergeCell ref="Y1667:AA1667"/>
    <mergeCell ref="AB1667:AD1667"/>
    <mergeCell ref="K1668:O1668"/>
    <mergeCell ref="P1668:R1668"/>
    <mergeCell ref="S1668:U1668"/>
    <mergeCell ref="V1668:X1668"/>
    <mergeCell ref="Y1668:AA1668"/>
    <mergeCell ref="AB1668:AD1668"/>
    <mergeCell ref="S1661:U1661"/>
    <mergeCell ref="V1661:X1661"/>
    <mergeCell ref="Y1661:AA1661"/>
    <mergeCell ref="AB1661:AD1661"/>
    <mergeCell ref="K1662:O1662"/>
    <mergeCell ref="P1662:R1662"/>
    <mergeCell ref="S1662:U1662"/>
    <mergeCell ref="V1662:X1662"/>
    <mergeCell ref="Y1662:AA1662"/>
    <mergeCell ref="AB1662:AD1662"/>
    <mergeCell ref="D1659:J1659"/>
    <mergeCell ref="D1660:J1660"/>
    <mergeCell ref="K1659:O1659"/>
    <mergeCell ref="P1659:R1659"/>
    <mergeCell ref="S1659:U1659"/>
    <mergeCell ref="V1659:X1659"/>
    <mergeCell ref="Y1659:AA1659"/>
    <mergeCell ref="AB1659:AD1659"/>
    <mergeCell ref="K1660:O1660"/>
    <mergeCell ref="P1660:R1660"/>
    <mergeCell ref="S1660:U1660"/>
    <mergeCell ref="V1660:X1660"/>
    <mergeCell ref="Y1660:AA1660"/>
    <mergeCell ref="AB1660:AD1660"/>
    <mergeCell ref="D1653:J1653"/>
    <mergeCell ref="D1654:J1654"/>
    <mergeCell ref="K1653:O1653"/>
    <mergeCell ref="P1653:R1653"/>
    <mergeCell ref="S1653:U1653"/>
    <mergeCell ref="V1653:X1653"/>
    <mergeCell ref="Y1653:AA1653"/>
    <mergeCell ref="AB1653:AD1653"/>
    <mergeCell ref="K1654:O1654"/>
    <mergeCell ref="P1654:R1654"/>
    <mergeCell ref="S1654:U1654"/>
    <mergeCell ref="V1654:X1654"/>
    <mergeCell ref="Y1654:AA1654"/>
    <mergeCell ref="AB1654:AD1654"/>
    <mergeCell ref="D1663:J1663"/>
    <mergeCell ref="D1664:J1664"/>
    <mergeCell ref="K1663:O1663"/>
    <mergeCell ref="P1663:R1663"/>
    <mergeCell ref="S1663:U1663"/>
    <mergeCell ref="V1663:X1663"/>
    <mergeCell ref="Y1663:AA1663"/>
    <mergeCell ref="AB1663:AD1663"/>
    <mergeCell ref="K1664:O1664"/>
    <mergeCell ref="P1664:R1664"/>
    <mergeCell ref="S1664:U1664"/>
    <mergeCell ref="V1664:X1664"/>
    <mergeCell ref="Y1664:AA1664"/>
    <mergeCell ref="AB1664:AD1664"/>
    <mergeCell ref="D1661:J1661"/>
    <mergeCell ref="D1662:J1662"/>
    <mergeCell ref="K1661:O1661"/>
    <mergeCell ref="P1661:R1661"/>
    <mergeCell ref="D1657:J1657"/>
    <mergeCell ref="D1658:J1658"/>
    <mergeCell ref="K1657:O1657"/>
    <mergeCell ref="P1657:R1657"/>
    <mergeCell ref="S1657:U1657"/>
    <mergeCell ref="V1657:X1657"/>
    <mergeCell ref="Y1657:AA1657"/>
    <mergeCell ref="AB1657:AD1657"/>
    <mergeCell ref="K1658:O1658"/>
    <mergeCell ref="P1658:R1658"/>
    <mergeCell ref="S1658:U1658"/>
    <mergeCell ref="V1658:X1658"/>
    <mergeCell ref="Y1658:AA1658"/>
    <mergeCell ref="AB1658:AD1658"/>
    <mergeCell ref="D1655:J1655"/>
    <mergeCell ref="D1656:J1656"/>
    <mergeCell ref="K1655:O1655"/>
    <mergeCell ref="P1655:R1655"/>
    <mergeCell ref="S1655:U1655"/>
    <mergeCell ref="V1655:X1655"/>
    <mergeCell ref="Y1655:AA1655"/>
    <mergeCell ref="AB1655:AD1655"/>
    <mergeCell ref="K1656:O1656"/>
    <mergeCell ref="P1656:R1656"/>
    <mergeCell ref="S1656:U1656"/>
    <mergeCell ref="V1656:X1656"/>
    <mergeCell ref="Y1656:AA1656"/>
    <mergeCell ref="AB1656:AD1656"/>
    <mergeCell ref="S1649:U1649"/>
    <mergeCell ref="V1649:X1649"/>
    <mergeCell ref="Y1649:AA1649"/>
    <mergeCell ref="AB1649:AD1649"/>
    <mergeCell ref="K1650:O1650"/>
    <mergeCell ref="P1650:R1650"/>
    <mergeCell ref="S1650:U1650"/>
    <mergeCell ref="V1650:X1650"/>
    <mergeCell ref="Y1650:AA1650"/>
    <mergeCell ref="AB1650:AD1650"/>
    <mergeCell ref="D1647:J1647"/>
    <mergeCell ref="D1648:J1648"/>
    <mergeCell ref="K1647:O1647"/>
    <mergeCell ref="P1647:R1647"/>
    <mergeCell ref="S1647:U1647"/>
    <mergeCell ref="V1647:X1647"/>
    <mergeCell ref="Y1647:AA1647"/>
    <mergeCell ref="AB1647:AD1647"/>
    <mergeCell ref="K1648:O1648"/>
    <mergeCell ref="P1648:R1648"/>
    <mergeCell ref="S1648:U1648"/>
    <mergeCell ref="V1648:X1648"/>
    <mergeCell ref="Y1648:AA1648"/>
    <mergeCell ref="AB1648:AD1648"/>
    <mergeCell ref="D1641:J1641"/>
    <mergeCell ref="D1642:J1642"/>
    <mergeCell ref="K1641:O1641"/>
    <mergeCell ref="P1641:R1641"/>
    <mergeCell ref="S1641:U1641"/>
    <mergeCell ref="V1641:X1641"/>
    <mergeCell ref="Y1641:AA1641"/>
    <mergeCell ref="AB1641:AD1641"/>
    <mergeCell ref="K1642:O1642"/>
    <mergeCell ref="P1642:R1642"/>
    <mergeCell ref="S1642:U1642"/>
    <mergeCell ref="V1642:X1642"/>
    <mergeCell ref="Y1642:AA1642"/>
    <mergeCell ref="AB1642:AD1642"/>
    <mergeCell ref="D1651:J1651"/>
    <mergeCell ref="D1652:J1652"/>
    <mergeCell ref="K1651:O1651"/>
    <mergeCell ref="P1651:R1651"/>
    <mergeCell ref="S1651:U1651"/>
    <mergeCell ref="V1651:X1651"/>
    <mergeCell ref="Y1651:AA1651"/>
    <mergeCell ref="AB1651:AD1651"/>
    <mergeCell ref="K1652:O1652"/>
    <mergeCell ref="P1652:R1652"/>
    <mergeCell ref="S1652:U1652"/>
    <mergeCell ref="V1652:X1652"/>
    <mergeCell ref="Y1652:AA1652"/>
    <mergeCell ref="AB1652:AD1652"/>
    <mergeCell ref="D1649:J1649"/>
    <mergeCell ref="D1650:J1650"/>
    <mergeCell ref="K1649:O1649"/>
    <mergeCell ref="P1649:R1649"/>
    <mergeCell ref="D1645:J1645"/>
    <mergeCell ref="D1646:J1646"/>
    <mergeCell ref="K1645:O1645"/>
    <mergeCell ref="P1645:R1645"/>
    <mergeCell ref="S1645:U1645"/>
    <mergeCell ref="V1645:X1645"/>
    <mergeCell ref="Y1645:AA1645"/>
    <mergeCell ref="AB1645:AD1645"/>
    <mergeCell ref="K1646:O1646"/>
    <mergeCell ref="P1646:R1646"/>
    <mergeCell ref="S1646:U1646"/>
    <mergeCell ref="V1646:X1646"/>
    <mergeCell ref="Y1646:AA1646"/>
    <mergeCell ref="AB1646:AD1646"/>
    <mergeCell ref="D1643:J1643"/>
    <mergeCell ref="D1644:J1644"/>
    <mergeCell ref="K1643:O1643"/>
    <mergeCell ref="P1643:R1643"/>
    <mergeCell ref="S1643:U1643"/>
    <mergeCell ref="V1643:X1643"/>
    <mergeCell ref="Y1643:AA1643"/>
    <mergeCell ref="AB1643:AD1643"/>
    <mergeCell ref="K1644:O1644"/>
    <mergeCell ref="P1644:R1644"/>
    <mergeCell ref="S1644:U1644"/>
    <mergeCell ref="V1644:X1644"/>
    <mergeCell ref="Y1644:AA1644"/>
    <mergeCell ref="AB1644:AD1644"/>
    <mergeCell ref="S1637:U1637"/>
    <mergeCell ref="V1637:X1637"/>
    <mergeCell ref="Y1637:AA1637"/>
    <mergeCell ref="AB1637:AD1637"/>
    <mergeCell ref="K1638:O1638"/>
    <mergeCell ref="P1638:R1638"/>
    <mergeCell ref="S1638:U1638"/>
    <mergeCell ref="V1638:X1638"/>
    <mergeCell ref="Y1638:AA1638"/>
    <mergeCell ref="AB1638:AD1638"/>
    <mergeCell ref="D1635:J1635"/>
    <mergeCell ref="D1636:J1636"/>
    <mergeCell ref="K1635:O1635"/>
    <mergeCell ref="P1635:R1635"/>
    <mergeCell ref="S1635:U1635"/>
    <mergeCell ref="V1635:X1635"/>
    <mergeCell ref="Y1635:AA1635"/>
    <mergeCell ref="AB1635:AD1635"/>
    <mergeCell ref="K1636:O1636"/>
    <mergeCell ref="P1636:R1636"/>
    <mergeCell ref="S1636:U1636"/>
    <mergeCell ref="V1636:X1636"/>
    <mergeCell ref="Y1636:AA1636"/>
    <mergeCell ref="AB1636:AD1636"/>
    <mergeCell ref="D1629:J1629"/>
    <mergeCell ref="D1630:J1630"/>
    <mergeCell ref="K1629:O1629"/>
    <mergeCell ref="P1629:R1629"/>
    <mergeCell ref="S1629:U1629"/>
    <mergeCell ref="V1629:X1629"/>
    <mergeCell ref="Y1629:AA1629"/>
    <mergeCell ref="AB1629:AD1629"/>
    <mergeCell ref="K1630:O1630"/>
    <mergeCell ref="P1630:R1630"/>
    <mergeCell ref="S1630:U1630"/>
    <mergeCell ref="V1630:X1630"/>
    <mergeCell ref="Y1630:AA1630"/>
    <mergeCell ref="AB1630:AD1630"/>
    <mergeCell ref="D1639:J1639"/>
    <mergeCell ref="D1640:J1640"/>
    <mergeCell ref="K1639:O1639"/>
    <mergeCell ref="P1639:R1639"/>
    <mergeCell ref="S1639:U1639"/>
    <mergeCell ref="V1639:X1639"/>
    <mergeCell ref="Y1639:AA1639"/>
    <mergeCell ref="AB1639:AD1639"/>
    <mergeCell ref="K1640:O1640"/>
    <mergeCell ref="P1640:R1640"/>
    <mergeCell ref="S1640:U1640"/>
    <mergeCell ref="V1640:X1640"/>
    <mergeCell ref="Y1640:AA1640"/>
    <mergeCell ref="AB1640:AD1640"/>
    <mergeCell ref="D1637:J1637"/>
    <mergeCell ref="D1638:J1638"/>
    <mergeCell ref="K1637:O1637"/>
    <mergeCell ref="P1637:R1637"/>
    <mergeCell ref="D1633:J1633"/>
    <mergeCell ref="D1634:J1634"/>
    <mergeCell ref="K1633:O1633"/>
    <mergeCell ref="P1633:R1633"/>
    <mergeCell ref="S1633:U1633"/>
    <mergeCell ref="V1633:X1633"/>
    <mergeCell ref="Y1633:AA1633"/>
    <mergeCell ref="AB1633:AD1633"/>
    <mergeCell ref="K1634:O1634"/>
    <mergeCell ref="P1634:R1634"/>
    <mergeCell ref="S1634:U1634"/>
    <mergeCell ref="V1634:X1634"/>
    <mergeCell ref="Y1634:AA1634"/>
    <mergeCell ref="AB1634:AD1634"/>
    <mergeCell ref="D1631:J1631"/>
    <mergeCell ref="D1632:J1632"/>
    <mergeCell ref="K1631:O1631"/>
    <mergeCell ref="P1631:R1631"/>
    <mergeCell ref="S1631:U1631"/>
    <mergeCell ref="V1631:X1631"/>
    <mergeCell ref="Y1631:AA1631"/>
    <mergeCell ref="AB1631:AD1631"/>
    <mergeCell ref="K1632:O1632"/>
    <mergeCell ref="P1632:R1632"/>
    <mergeCell ref="S1632:U1632"/>
    <mergeCell ref="V1632:X1632"/>
    <mergeCell ref="Y1632:AA1632"/>
    <mergeCell ref="AB1632:AD1632"/>
    <mergeCell ref="S1625:U1625"/>
    <mergeCell ref="V1625:X1625"/>
    <mergeCell ref="Y1625:AA1625"/>
    <mergeCell ref="AB1625:AD1625"/>
    <mergeCell ref="K1626:O1626"/>
    <mergeCell ref="P1626:R1626"/>
    <mergeCell ref="S1626:U1626"/>
    <mergeCell ref="V1626:X1626"/>
    <mergeCell ref="Y1626:AA1626"/>
    <mergeCell ref="AB1626:AD1626"/>
    <mergeCell ref="D1623:J1623"/>
    <mergeCell ref="D1624:J1624"/>
    <mergeCell ref="K1623:O1623"/>
    <mergeCell ref="P1623:R1623"/>
    <mergeCell ref="S1623:U1623"/>
    <mergeCell ref="V1623:X1623"/>
    <mergeCell ref="Y1623:AA1623"/>
    <mergeCell ref="AB1623:AD1623"/>
    <mergeCell ref="K1624:O1624"/>
    <mergeCell ref="P1624:R1624"/>
    <mergeCell ref="S1624:U1624"/>
    <mergeCell ref="V1624:X1624"/>
    <mergeCell ref="Y1624:AA1624"/>
    <mergeCell ref="AB1624:AD1624"/>
    <mergeCell ref="D1617:J1617"/>
    <mergeCell ref="D1618:J1618"/>
    <mergeCell ref="K1617:O1617"/>
    <mergeCell ref="P1617:R1617"/>
    <mergeCell ref="S1617:U1617"/>
    <mergeCell ref="V1617:X1617"/>
    <mergeCell ref="Y1617:AA1617"/>
    <mergeCell ref="AB1617:AD1617"/>
    <mergeCell ref="K1618:O1618"/>
    <mergeCell ref="P1618:R1618"/>
    <mergeCell ref="S1618:U1618"/>
    <mergeCell ref="V1618:X1618"/>
    <mergeCell ref="Y1618:AA1618"/>
    <mergeCell ref="AB1618:AD1618"/>
    <mergeCell ref="D1627:J1627"/>
    <mergeCell ref="D1628:J1628"/>
    <mergeCell ref="K1627:O1627"/>
    <mergeCell ref="P1627:R1627"/>
    <mergeCell ref="S1627:U1627"/>
    <mergeCell ref="V1627:X1627"/>
    <mergeCell ref="Y1627:AA1627"/>
    <mergeCell ref="AB1627:AD1627"/>
    <mergeCell ref="K1628:O1628"/>
    <mergeCell ref="P1628:R1628"/>
    <mergeCell ref="S1628:U1628"/>
    <mergeCell ref="V1628:X1628"/>
    <mergeCell ref="Y1628:AA1628"/>
    <mergeCell ref="AB1628:AD1628"/>
    <mergeCell ref="D1625:J1625"/>
    <mergeCell ref="D1626:J1626"/>
    <mergeCell ref="K1625:O1625"/>
    <mergeCell ref="P1625:R1625"/>
    <mergeCell ref="D1621:J1621"/>
    <mergeCell ref="D1622:J1622"/>
    <mergeCell ref="K1621:O1621"/>
    <mergeCell ref="P1621:R1621"/>
    <mergeCell ref="S1621:U1621"/>
    <mergeCell ref="V1621:X1621"/>
    <mergeCell ref="Y1621:AA1621"/>
    <mergeCell ref="AB1621:AD1621"/>
    <mergeCell ref="K1622:O1622"/>
    <mergeCell ref="P1622:R1622"/>
    <mergeCell ref="S1622:U1622"/>
    <mergeCell ref="V1622:X1622"/>
    <mergeCell ref="Y1622:AA1622"/>
    <mergeCell ref="AB1622:AD1622"/>
    <mergeCell ref="D1619:J1619"/>
    <mergeCell ref="D1620:J1620"/>
    <mergeCell ref="K1619:O1619"/>
    <mergeCell ref="P1619:R1619"/>
    <mergeCell ref="S1619:U1619"/>
    <mergeCell ref="V1619:X1619"/>
    <mergeCell ref="Y1619:AA1619"/>
    <mergeCell ref="AB1619:AD1619"/>
    <mergeCell ref="K1620:O1620"/>
    <mergeCell ref="P1620:R1620"/>
    <mergeCell ref="S1620:U1620"/>
    <mergeCell ref="V1620:X1620"/>
    <mergeCell ref="Y1620:AA1620"/>
    <mergeCell ref="AB1620:AD1620"/>
    <mergeCell ref="S1613:U1613"/>
    <mergeCell ref="V1613:X1613"/>
    <mergeCell ref="Y1613:AA1613"/>
    <mergeCell ref="AB1613:AD1613"/>
    <mergeCell ref="K1614:O1614"/>
    <mergeCell ref="P1614:R1614"/>
    <mergeCell ref="S1614:U1614"/>
    <mergeCell ref="V1614:X1614"/>
    <mergeCell ref="Y1614:AA1614"/>
    <mergeCell ref="AB1614:AD1614"/>
    <mergeCell ref="D1611:J1611"/>
    <mergeCell ref="D1612:J1612"/>
    <mergeCell ref="K1611:O1611"/>
    <mergeCell ref="P1611:R1611"/>
    <mergeCell ref="S1611:U1611"/>
    <mergeCell ref="V1611:X1611"/>
    <mergeCell ref="Y1611:AA1611"/>
    <mergeCell ref="AB1611:AD1611"/>
    <mergeCell ref="K1612:O1612"/>
    <mergeCell ref="P1612:R1612"/>
    <mergeCell ref="S1612:U1612"/>
    <mergeCell ref="V1612:X1612"/>
    <mergeCell ref="Y1612:AA1612"/>
    <mergeCell ref="AB1612:AD1612"/>
    <mergeCell ref="D1605:J1605"/>
    <mergeCell ref="D1606:J1606"/>
    <mergeCell ref="K1605:O1605"/>
    <mergeCell ref="P1605:R1605"/>
    <mergeCell ref="S1605:U1605"/>
    <mergeCell ref="V1605:X1605"/>
    <mergeCell ref="Y1605:AA1605"/>
    <mergeCell ref="AB1605:AD1605"/>
    <mergeCell ref="K1606:O1606"/>
    <mergeCell ref="P1606:R1606"/>
    <mergeCell ref="S1606:U1606"/>
    <mergeCell ref="V1606:X1606"/>
    <mergeCell ref="Y1606:AA1606"/>
    <mergeCell ref="AB1606:AD1606"/>
    <mergeCell ref="D1615:J1615"/>
    <mergeCell ref="D1616:J1616"/>
    <mergeCell ref="K1615:O1615"/>
    <mergeCell ref="P1615:R1615"/>
    <mergeCell ref="S1615:U1615"/>
    <mergeCell ref="V1615:X1615"/>
    <mergeCell ref="Y1615:AA1615"/>
    <mergeCell ref="AB1615:AD1615"/>
    <mergeCell ref="K1616:O1616"/>
    <mergeCell ref="P1616:R1616"/>
    <mergeCell ref="S1616:U1616"/>
    <mergeCell ref="V1616:X1616"/>
    <mergeCell ref="Y1616:AA1616"/>
    <mergeCell ref="AB1616:AD1616"/>
    <mergeCell ref="D1613:J1613"/>
    <mergeCell ref="D1614:J1614"/>
    <mergeCell ref="K1613:O1613"/>
    <mergeCell ref="P1613:R1613"/>
    <mergeCell ref="D1609:J1609"/>
    <mergeCell ref="D1610:J1610"/>
    <mergeCell ref="K1609:O1609"/>
    <mergeCell ref="P1609:R1609"/>
    <mergeCell ref="S1609:U1609"/>
    <mergeCell ref="V1609:X1609"/>
    <mergeCell ref="Y1609:AA1609"/>
    <mergeCell ref="AB1609:AD1609"/>
    <mergeCell ref="K1610:O1610"/>
    <mergeCell ref="P1610:R1610"/>
    <mergeCell ref="S1610:U1610"/>
    <mergeCell ref="V1610:X1610"/>
    <mergeCell ref="Y1610:AA1610"/>
    <mergeCell ref="AB1610:AD1610"/>
    <mergeCell ref="D1607:J1607"/>
    <mergeCell ref="D1608:J1608"/>
    <mergeCell ref="K1607:O1607"/>
    <mergeCell ref="P1607:R1607"/>
    <mergeCell ref="S1607:U1607"/>
    <mergeCell ref="V1607:X1607"/>
    <mergeCell ref="Y1607:AA1607"/>
    <mergeCell ref="AB1607:AD1607"/>
    <mergeCell ref="K1608:O1608"/>
    <mergeCell ref="P1608:R1608"/>
    <mergeCell ref="S1608:U1608"/>
    <mergeCell ref="V1608:X1608"/>
    <mergeCell ref="Y1608:AA1608"/>
    <mergeCell ref="AB1608:AD1608"/>
    <mergeCell ref="C1458:AD1458"/>
    <mergeCell ref="C1459:AD1459"/>
    <mergeCell ref="B1593:AD1593"/>
    <mergeCell ref="C1594:AD1594"/>
    <mergeCell ref="C1595:AD1595"/>
    <mergeCell ref="C1596:AD1596"/>
    <mergeCell ref="C1599:J1600"/>
    <mergeCell ref="M1472:N1472"/>
    <mergeCell ref="K1473:L1473"/>
    <mergeCell ref="M1473:N1473"/>
    <mergeCell ref="K1474:L1474"/>
    <mergeCell ref="M1474:N1474"/>
    <mergeCell ref="K1475:L1475"/>
    <mergeCell ref="M1475:N1475"/>
    <mergeCell ref="K1476:L1476"/>
    <mergeCell ref="M1476:N1476"/>
    <mergeCell ref="K1477:L1477"/>
    <mergeCell ref="M1477:N1477"/>
    <mergeCell ref="AA1581:AB1581"/>
    <mergeCell ref="AC1581:AD1581"/>
    <mergeCell ref="O1582:P1582"/>
    <mergeCell ref="Q1582:R1582"/>
    <mergeCell ref="S1582:T1582"/>
    <mergeCell ref="U1582:V1582"/>
    <mergeCell ref="W1582:X1582"/>
    <mergeCell ref="Y1582:Z1582"/>
    <mergeCell ref="AA1582:AB1582"/>
    <mergeCell ref="AC1582:AD1582"/>
    <mergeCell ref="O1583:P1583"/>
    <mergeCell ref="Q1583:R1583"/>
    <mergeCell ref="AA1572:AB1572"/>
    <mergeCell ref="AC1572:AD1572"/>
    <mergeCell ref="D1603:J1603"/>
    <mergeCell ref="D1604:J1604"/>
    <mergeCell ref="K1603:O1603"/>
    <mergeCell ref="P1603:R1603"/>
    <mergeCell ref="S1603:U1603"/>
    <mergeCell ref="V1603:X1603"/>
    <mergeCell ref="Y1603:AA1603"/>
    <mergeCell ref="AB1603:AD1603"/>
    <mergeCell ref="K1604:O1604"/>
    <mergeCell ref="P1604:R1604"/>
    <mergeCell ref="S1604:U1604"/>
    <mergeCell ref="V1604:X1604"/>
    <mergeCell ref="Y1604:AA1604"/>
    <mergeCell ref="AB1604:AD1604"/>
    <mergeCell ref="D1601:J1601"/>
    <mergeCell ref="D1602:J1602"/>
    <mergeCell ref="K1601:O1601"/>
    <mergeCell ref="P1601:R1601"/>
    <mergeCell ref="S1601:U1601"/>
    <mergeCell ref="V1601:X1601"/>
    <mergeCell ref="Y1601:AA1601"/>
    <mergeCell ref="AB1601:AD1601"/>
    <mergeCell ref="K1602:O1602"/>
    <mergeCell ref="P1602:R1602"/>
    <mergeCell ref="S1602:U1602"/>
    <mergeCell ref="V1602:X1602"/>
    <mergeCell ref="Y1602:AA1602"/>
    <mergeCell ref="AB1602:AD1602"/>
    <mergeCell ref="O1573:P1573"/>
    <mergeCell ref="Q1573:R1573"/>
    <mergeCell ref="S1573:T1573"/>
    <mergeCell ref="U1573:V1573"/>
    <mergeCell ref="W1573:X1573"/>
    <mergeCell ref="Y1573:Z1573"/>
    <mergeCell ref="AA1573:AB1573"/>
    <mergeCell ref="AC1573:AD1573"/>
    <mergeCell ref="O1574:P1574"/>
    <mergeCell ref="Q1574:R1574"/>
    <mergeCell ref="S1574:T1574"/>
    <mergeCell ref="U1574:V1574"/>
    <mergeCell ref="W1574:X1574"/>
    <mergeCell ref="Y1574:Z1574"/>
    <mergeCell ref="AA1574:AB1574"/>
    <mergeCell ref="AC1574:AD1574"/>
    <mergeCell ref="W1583:X1583"/>
    <mergeCell ref="Y1583:Z1583"/>
    <mergeCell ref="AA1583:AB1583"/>
    <mergeCell ref="AC1583:AD1583"/>
    <mergeCell ref="AA1577:AB1577"/>
    <mergeCell ref="AC1577:AD1577"/>
    <mergeCell ref="O1578:P1578"/>
    <mergeCell ref="Q1578:R1578"/>
    <mergeCell ref="S1578:T1578"/>
    <mergeCell ref="U1578:V1578"/>
    <mergeCell ref="W1578:X1578"/>
    <mergeCell ref="Y1578:Z1578"/>
    <mergeCell ref="AA1578:AB1578"/>
    <mergeCell ref="AC1578:AD1578"/>
    <mergeCell ref="O1579:P1579"/>
    <mergeCell ref="Q1579:R1579"/>
    <mergeCell ref="S1579:T1579"/>
    <mergeCell ref="U1579:V1579"/>
    <mergeCell ref="W1579:X1579"/>
    <mergeCell ref="Y1579:Z1579"/>
    <mergeCell ref="AA1579:AB1579"/>
    <mergeCell ref="AC1579:AD1579"/>
    <mergeCell ref="W1577:X1577"/>
    <mergeCell ref="Y1577:Z1577"/>
    <mergeCell ref="S1583:T1583"/>
    <mergeCell ref="U1583:V1583"/>
    <mergeCell ref="W1570:X1570"/>
    <mergeCell ref="Y1570:Z1570"/>
    <mergeCell ref="AA1570:AB1570"/>
    <mergeCell ref="AC1570:AD1570"/>
    <mergeCell ref="AA1563:AB1563"/>
    <mergeCell ref="AC1563:AD1563"/>
    <mergeCell ref="O1564:P1564"/>
    <mergeCell ref="Q1564:R1564"/>
    <mergeCell ref="S1564:T1564"/>
    <mergeCell ref="U1564:V1564"/>
    <mergeCell ref="W1564:X1564"/>
    <mergeCell ref="Y1564:Z1564"/>
    <mergeCell ref="AA1564:AB1564"/>
    <mergeCell ref="AC1564:AD1564"/>
    <mergeCell ref="O1565:P1565"/>
    <mergeCell ref="Q1565:R1565"/>
    <mergeCell ref="S1565:T1565"/>
    <mergeCell ref="U1565:V1565"/>
    <mergeCell ref="W1565:X1565"/>
    <mergeCell ref="Y1565:Z1565"/>
    <mergeCell ref="AA1565:AB1565"/>
    <mergeCell ref="AC1565:AD1565"/>
    <mergeCell ref="W1561:X1561"/>
    <mergeCell ref="Y1561:Z1561"/>
    <mergeCell ref="AA1561:AB1561"/>
    <mergeCell ref="AC1561:AD1561"/>
    <mergeCell ref="AA1554:AB1554"/>
    <mergeCell ref="AC1554:AD1554"/>
    <mergeCell ref="O1555:P1555"/>
    <mergeCell ref="Q1555:R1555"/>
    <mergeCell ref="S1555:T1555"/>
    <mergeCell ref="U1555:V1555"/>
    <mergeCell ref="W1555:X1555"/>
    <mergeCell ref="Y1555:Z1555"/>
    <mergeCell ref="AA1555:AB1555"/>
    <mergeCell ref="AC1555:AD1555"/>
    <mergeCell ref="O1556:P1556"/>
    <mergeCell ref="Q1556:R1556"/>
    <mergeCell ref="S1556:T1556"/>
    <mergeCell ref="U1556:V1556"/>
    <mergeCell ref="W1556:X1556"/>
    <mergeCell ref="Y1556:Z1556"/>
    <mergeCell ref="AA1556:AB1556"/>
    <mergeCell ref="AC1556:AD1556"/>
    <mergeCell ref="W1552:X1552"/>
    <mergeCell ref="Y1552:Z1552"/>
    <mergeCell ref="AA1552:AB1552"/>
    <mergeCell ref="AC1552:AD1552"/>
    <mergeCell ref="AA1545:AB1545"/>
    <mergeCell ref="AC1545:AD1545"/>
    <mergeCell ref="O1546:P1546"/>
    <mergeCell ref="Q1546:R1546"/>
    <mergeCell ref="S1546:T1546"/>
    <mergeCell ref="U1546:V1546"/>
    <mergeCell ref="W1546:X1546"/>
    <mergeCell ref="Y1546:Z1546"/>
    <mergeCell ref="AA1546:AB1546"/>
    <mergeCell ref="AC1546:AD1546"/>
    <mergeCell ref="O1547:P1547"/>
    <mergeCell ref="Q1547:R1547"/>
    <mergeCell ref="S1547:T1547"/>
    <mergeCell ref="U1547:V1547"/>
    <mergeCell ref="W1547:X1547"/>
    <mergeCell ref="Y1547:Z1547"/>
    <mergeCell ref="AA1547:AB1547"/>
    <mergeCell ref="AC1547:AD1547"/>
    <mergeCell ref="W1543:X1543"/>
    <mergeCell ref="Y1543:Z1543"/>
    <mergeCell ref="AA1543:AB1543"/>
    <mergeCell ref="AC1543:AD1543"/>
    <mergeCell ref="AA1536:AB1536"/>
    <mergeCell ref="AC1536:AD1536"/>
    <mergeCell ref="O1537:P1537"/>
    <mergeCell ref="Q1537:R1537"/>
    <mergeCell ref="S1537:T1537"/>
    <mergeCell ref="U1537:V1537"/>
    <mergeCell ref="W1537:X1537"/>
    <mergeCell ref="Y1537:Z1537"/>
    <mergeCell ref="AA1537:AB1537"/>
    <mergeCell ref="AC1537:AD1537"/>
    <mergeCell ref="O1538:P1538"/>
    <mergeCell ref="Q1538:R1538"/>
    <mergeCell ref="S1538:T1538"/>
    <mergeCell ref="U1538:V1538"/>
    <mergeCell ref="W1538:X1538"/>
    <mergeCell ref="Y1538:Z1538"/>
    <mergeCell ref="AA1538:AB1538"/>
    <mergeCell ref="AC1538:AD1538"/>
    <mergeCell ref="W1534:X1534"/>
    <mergeCell ref="Y1534:Z1534"/>
    <mergeCell ref="AA1534:AB1534"/>
    <mergeCell ref="AC1534:AD1534"/>
    <mergeCell ref="AA1527:AB1527"/>
    <mergeCell ref="AC1527:AD1527"/>
    <mergeCell ref="O1528:P1528"/>
    <mergeCell ref="Q1528:R1528"/>
    <mergeCell ref="S1528:T1528"/>
    <mergeCell ref="U1528:V1528"/>
    <mergeCell ref="W1528:X1528"/>
    <mergeCell ref="Y1528:Z1528"/>
    <mergeCell ref="AA1528:AB1528"/>
    <mergeCell ref="AC1528:AD1528"/>
    <mergeCell ref="O1529:P1529"/>
    <mergeCell ref="Q1529:R1529"/>
    <mergeCell ref="S1529:T1529"/>
    <mergeCell ref="U1529:V1529"/>
    <mergeCell ref="W1529:X1529"/>
    <mergeCell ref="Y1529:Z1529"/>
    <mergeCell ref="AA1529:AB1529"/>
    <mergeCell ref="AC1529:AD1529"/>
    <mergeCell ref="W1525:X1525"/>
    <mergeCell ref="Y1525:Z1525"/>
    <mergeCell ref="AA1525:AB1525"/>
    <mergeCell ref="AC1525:AD1525"/>
    <mergeCell ref="AA1518:AB1518"/>
    <mergeCell ref="AC1518:AD1518"/>
    <mergeCell ref="O1519:P1519"/>
    <mergeCell ref="Q1519:R1519"/>
    <mergeCell ref="S1519:T1519"/>
    <mergeCell ref="U1519:V1519"/>
    <mergeCell ref="W1519:X1519"/>
    <mergeCell ref="Y1519:Z1519"/>
    <mergeCell ref="AA1519:AB1519"/>
    <mergeCell ref="AC1519:AD1519"/>
    <mergeCell ref="O1520:P1520"/>
    <mergeCell ref="Q1520:R1520"/>
    <mergeCell ref="S1520:T1520"/>
    <mergeCell ref="U1520:V1520"/>
    <mergeCell ref="W1520:X1520"/>
    <mergeCell ref="Y1520:Z1520"/>
    <mergeCell ref="AA1520:AB1520"/>
    <mergeCell ref="AC1520:AD1520"/>
    <mergeCell ref="W1516:X1516"/>
    <mergeCell ref="Y1516:Z1516"/>
    <mergeCell ref="AA1516:AB1516"/>
    <mergeCell ref="AC1516:AD1516"/>
    <mergeCell ref="AA1509:AB1509"/>
    <mergeCell ref="AC1509:AD1509"/>
    <mergeCell ref="O1510:P1510"/>
    <mergeCell ref="Q1510:R1510"/>
    <mergeCell ref="S1510:T1510"/>
    <mergeCell ref="U1510:V1510"/>
    <mergeCell ref="W1510:X1510"/>
    <mergeCell ref="Y1510:Z1510"/>
    <mergeCell ref="AA1510:AB1510"/>
    <mergeCell ref="AC1510:AD1510"/>
    <mergeCell ref="O1511:P1511"/>
    <mergeCell ref="Q1511:R1511"/>
    <mergeCell ref="S1511:T1511"/>
    <mergeCell ref="U1511:V1511"/>
    <mergeCell ref="W1511:X1511"/>
    <mergeCell ref="Y1511:Z1511"/>
    <mergeCell ref="AA1511:AB1511"/>
    <mergeCell ref="AC1511:AD1511"/>
    <mergeCell ref="W1507:X1507"/>
    <mergeCell ref="Y1507:Z1507"/>
    <mergeCell ref="AA1507:AB1507"/>
    <mergeCell ref="AC1507:AD1507"/>
    <mergeCell ref="AA1500:AB1500"/>
    <mergeCell ref="AC1500:AD1500"/>
    <mergeCell ref="O1501:P1501"/>
    <mergeCell ref="Q1501:R1501"/>
    <mergeCell ref="S1501:T1501"/>
    <mergeCell ref="U1501:V1501"/>
    <mergeCell ref="W1501:X1501"/>
    <mergeCell ref="Y1501:Z1501"/>
    <mergeCell ref="AA1501:AB1501"/>
    <mergeCell ref="AC1501:AD1501"/>
    <mergeCell ref="O1502:P1502"/>
    <mergeCell ref="Q1502:R1502"/>
    <mergeCell ref="S1502:T1502"/>
    <mergeCell ref="U1502:V1502"/>
    <mergeCell ref="W1502:X1502"/>
    <mergeCell ref="Y1502:Z1502"/>
    <mergeCell ref="AA1502:AB1502"/>
    <mergeCell ref="AC1502:AD1502"/>
    <mergeCell ref="W1498:X1498"/>
    <mergeCell ref="Y1498:Z1498"/>
    <mergeCell ref="AA1498:AB1498"/>
    <mergeCell ref="AC1498:AD1498"/>
    <mergeCell ref="AA1491:AB1491"/>
    <mergeCell ref="AC1491:AD1491"/>
    <mergeCell ref="O1492:P1492"/>
    <mergeCell ref="Q1492:R1492"/>
    <mergeCell ref="S1492:T1492"/>
    <mergeCell ref="U1492:V1492"/>
    <mergeCell ref="W1492:X1492"/>
    <mergeCell ref="Y1492:Z1492"/>
    <mergeCell ref="AA1492:AB1492"/>
    <mergeCell ref="AC1492:AD1492"/>
    <mergeCell ref="O1493:P1493"/>
    <mergeCell ref="Q1493:R1493"/>
    <mergeCell ref="S1493:T1493"/>
    <mergeCell ref="U1493:V1493"/>
    <mergeCell ref="W1493:X1493"/>
    <mergeCell ref="Y1493:Z1493"/>
    <mergeCell ref="AA1493:AB1493"/>
    <mergeCell ref="AC1493:AD1493"/>
    <mergeCell ref="W1489:X1489"/>
    <mergeCell ref="Y1489:Z1489"/>
    <mergeCell ref="AA1489:AB1489"/>
    <mergeCell ref="AC1489:AD1489"/>
    <mergeCell ref="AA1482:AB1482"/>
    <mergeCell ref="AC1482:AD1482"/>
    <mergeCell ref="O1483:P1483"/>
    <mergeCell ref="Q1483:R1483"/>
    <mergeCell ref="S1483:T1483"/>
    <mergeCell ref="U1483:V1483"/>
    <mergeCell ref="W1483:X1483"/>
    <mergeCell ref="Y1483:Z1483"/>
    <mergeCell ref="AA1483:AB1483"/>
    <mergeCell ref="AC1483:AD1483"/>
    <mergeCell ref="O1484:P1484"/>
    <mergeCell ref="Q1484:R1484"/>
    <mergeCell ref="S1484:T1484"/>
    <mergeCell ref="U1484:V1484"/>
    <mergeCell ref="W1484:X1484"/>
    <mergeCell ref="Y1484:Z1484"/>
    <mergeCell ref="AA1484:AB1484"/>
    <mergeCell ref="AC1484:AD1484"/>
    <mergeCell ref="AA1473:AB1473"/>
    <mergeCell ref="AC1473:AD1473"/>
    <mergeCell ref="O1474:P1474"/>
    <mergeCell ref="Q1474:R1474"/>
    <mergeCell ref="S1474:T1474"/>
    <mergeCell ref="U1474:V1474"/>
    <mergeCell ref="W1474:X1474"/>
    <mergeCell ref="Y1474:Z1474"/>
    <mergeCell ref="AA1474:AB1474"/>
    <mergeCell ref="AC1474:AD1474"/>
    <mergeCell ref="O1475:P1475"/>
    <mergeCell ref="Q1475:R1475"/>
    <mergeCell ref="S1475:T1475"/>
    <mergeCell ref="U1475:V1475"/>
    <mergeCell ref="W1475:X1475"/>
    <mergeCell ref="Y1475:Z1475"/>
    <mergeCell ref="AA1475:AB1475"/>
    <mergeCell ref="AC1475:AD1475"/>
    <mergeCell ref="D1577:J1577"/>
    <mergeCell ref="D1578:J1578"/>
    <mergeCell ref="O1576:P1576"/>
    <mergeCell ref="Q1576:R1576"/>
    <mergeCell ref="S1576:T1576"/>
    <mergeCell ref="U1576:V1576"/>
    <mergeCell ref="W1576:X1576"/>
    <mergeCell ref="Y1576:Z1576"/>
    <mergeCell ref="AA1576:AB1576"/>
    <mergeCell ref="AC1576:AD1576"/>
    <mergeCell ref="O1577:P1577"/>
    <mergeCell ref="Q1577:R1577"/>
    <mergeCell ref="S1577:T1577"/>
    <mergeCell ref="U1577:V1577"/>
    <mergeCell ref="AA1478:AB1478"/>
    <mergeCell ref="AC1478:AD1478"/>
    <mergeCell ref="O1479:P1479"/>
    <mergeCell ref="Q1479:R1479"/>
    <mergeCell ref="S1479:T1479"/>
    <mergeCell ref="U1479:V1479"/>
    <mergeCell ref="W1479:X1479"/>
    <mergeCell ref="Y1479:Z1479"/>
    <mergeCell ref="AA1479:AB1479"/>
    <mergeCell ref="AC1479:AD1479"/>
    <mergeCell ref="O1480:P1480"/>
    <mergeCell ref="Q1480:R1480"/>
    <mergeCell ref="S1480:T1480"/>
    <mergeCell ref="U1480:V1480"/>
    <mergeCell ref="W1480:X1480"/>
    <mergeCell ref="Y1480:Z1480"/>
    <mergeCell ref="AA1480:AB1480"/>
    <mergeCell ref="AC1480:AD1480"/>
    <mergeCell ref="D1582:J1582"/>
    <mergeCell ref="D1583:J1583"/>
    <mergeCell ref="C1585:AD1585"/>
    <mergeCell ref="C1586:AD1586"/>
    <mergeCell ref="O1465:P1465"/>
    <mergeCell ref="Q1465:R1465"/>
    <mergeCell ref="S1465:T1465"/>
    <mergeCell ref="U1465:V1465"/>
    <mergeCell ref="W1465:X1465"/>
    <mergeCell ref="Y1465:Z1465"/>
    <mergeCell ref="AA1465:AB1465"/>
    <mergeCell ref="AC1465:AD1465"/>
    <mergeCell ref="O1466:P1466"/>
    <mergeCell ref="Q1466:R1466"/>
    <mergeCell ref="D1579:J1579"/>
    <mergeCell ref="D1580:J1580"/>
    <mergeCell ref="D1581:J1581"/>
    <mergeCell ref="O1580:P1580"/>
    <mergeCell ref="Q1580:R1580"/>
    <mergeCell ref="S1580:T1580"/>
    <mergeCell ref="U1580:V1580"/>
    <mergeCell ref="W1580:X1580"/>
    <mergeCell ref="Y1580:Z1580"/>
    <mergeCell ref="AA1580:AB1580"/>
    <mergeCell ref="AC1580:AD1580"/>
    <mergeCell ref="O1581:P1581"/>
    <mergeCell ref="Q1581:R1581"/>
    <mergeCell ref="S1581:T1581"/>
    <mergeCell ref="U1581:V1581"/>
    <mergeCell ref="W1581:X1581"/>
    <mergeCell ref="Y1581:Z1581"/>
    <mergeCell ref="D1576:J1576"/>
    <mergeCell ref="AA1469:AB1469"/>
    <mergeCell ref="AC1469:AD1469"/>
    <mergeCell ref="O1470:P1470"/>
    <mergeCell ref="Q1470:R1470"/>
    <mergeCell ref="S1470:T1470"/>
    <mergeCell ref="U1470:V1470"/>
    <mergeCell ref="W1470:X1470"/>
    <mergeCell ref="Y1470:Z1470"/>
    <mergeCell ref="AA1470:AB1470"/>
    <mergeCell ref="AC1470:AD1470"/>
    <mergeCell ref="O1471:P1471"/>
    <mergeCell ref="Q1471:R1471"/>
    <mergeCell ref="S1471:T1471"/>
    <mergeCell ref="U1471:V1471"/>
    <mergeCell ref="W1471:X1471"/>
    <mergeCell ref="Y1471:Z1471"/>
    <mergeCell ref="AA1471:AB1471"/>
    <mergeCell ref="AC1471:AD1471"/>
    <mergeCell ref="D1567:J1567"/>
    <mergeCell ref="D1568:J1568"/>
    <mergeCell ref="D1569:J1569"/>
    <mergeCell ref="O1567:P1567"/>
    <mergeCell ref="Q1567:R1567"/>
    <mergeCell ref="S1567:T1567"/>
    <mergeCell ref="U1567:V1567"/>
    <mergeCell ref="W1567:X1567"/>
    <mergeCell ref="Y1567:Z1567"/>
    <mergeCell ref="AA1567:AB1567"/>
    <mergeCell ref="AC1567:AD1567"/>
    <mergeCell ref="O1568:P1568"/>
    <mergeCell ref="Q1568:R1568"/>
    <mergeCell ref="S1568:T1568"/>
    <mergeCell ref="U1568:V1568"/>
    <mergeCell ref="W1568:X1568"/>
    <mergeCell ref="Y1568:Z1568"/>
    <mergeCell ref="AA1568:AB1568"/>
    <mergeCell ref="AC1568:AD1568"/>
    <mergeCell ref="O1569:P1569"/>
    <mergeCell ref="Q1569:R1569"/>
    <mergeCell ref="S1569:T1569"/>
    <mergeCell ref="U1569:V1569"/>
    <mergeCell ref="W1569:X1569"/>
    <mergeCell ref="Y1569:Z1569"/>
    <mergeCell ref="AA1569:AB1569"/>
    <mergeCell ref="AC1569:AD1569"/>
    <mergeCell ref="D1573:J1573"/>
    <mergeCell ref="D1574:J1574"/>
    <mergeCell ref="D1575:J1575"/>
    <mergeCell ref="O1575:P1575"/>
    <mergeCell ref="Q1575:R1575"/>
    <mergeCell ref="S1575:T1575"/>
    <mergeCell ref="U1575:V1575"/>
    <mergeCell ref="W1575:X1575"/>
    <mergeCell ref="Y1575:Z1575"/>
    <mergeCell ref="AA1575:AB1575"/>
    <mergeCell ref="AC1575:AD1575"/>
    <mergeCell ref="D1570:J1570"/>
    <mergeCell ref="D1571:J1571"/>
    <mergeCell ref="D1572:J1572"/>
    <mergeCell ref="O1571:P1571"/>
    <mergeCell ref="Q1571:R1571"/>
    <mergeCell ref="S1571:T1571"/>
    <mergeCell ref="U1571:V1571"/>
    <mergeCell ref="W1571:X1571"/>
    <mergeCell ref="Y1571:Z1571"/>
    <mergeCell ref="AA1571:AB1571"/>
    <mergeCell ref="AC1571:AD1571"/>
    <mergeCell ref="O1572:P1572"/>
    <mergeCell ref="Q1572:R1572"/>
    <mergeCell ref="S1572:T1572"/>
    <mergeCell ref="U1572:V1572"/>
    <mergeCell ref="W1572:X1572"/>
    <mergeCell ref="Y1572:Z1572"/>
    <mergeCell ref="O1570:P1570"/>
    <mergeCell ref="Q1570:R1570"/>
    <mergeCell ref="S1570:T1570"/>
    <mergeCell ref="U1570:V1570"/>
    <mergeCell ref="D1558:J1558"/>
    <mergeCell ref="D1559:J1559"/>
    <mergeCell ref="D1560:J1560"/>
    <mergeCell ref="O1558:P1558"/>
    <mergeCell ref="Q1558:R1558"/>
    <mergeCell ref="S1558:T1558"/>
    <mergeCell ref="U1558:V1558"/>
    <mergeCell ref="W1558:X1558"/>
    <mergeCell ref="Y1558:Z1558"/>
    <mergeCell ref="AA1558:AB1558"/>
    <mergeCell ref="AC1558:AD1558"/>
    <mergeCell ref="O1559:P1559"/>
    <mergeCell ref="Q1559:R1559"/>
    <mergeCell ref="S1559:T1559"/>
    <mergeCell ref="U1559:V1559"/>
    <mergeCell ref="W1559:X1559"/>
    <mergeCell ref="Y1559:Z1559"/>
    <mergeCell ref="AA1559:AB1559"/>
    <mergeCell ref="AC1559:AD1559"/>
    <mergeCell ref="O1560:P1560"/>
    <mergeCell ref="Q1560:R1560"/>
    <mergeCell ref="S1560:T1560"/>
    <mergeCell ref="U1560:V1560"/>
    <mergeCell ref="W1560:X1560"/>
    <mergeCell ref="Y1560:Z1560"/>
    <mergeCell ref="AA1560:AB1560"/>
    <mergeCell ref="AC1560:AD1560"/>
    <mergeCell ref="D1564:J1564"/>
    <mergeCell ref="D1565:J1565"/>
    <mergeCell ref="D1566:J1566"/>
    <mergeCell ref="O1566:P1566"/>
    <mergeCell ref="Q1566:R1566"/>
    <mergeCell ref="S1566:T1566"/>
    <mergeCell ref="U1566:V1566"/>
    <mergeCell ref="W1566:X1566"/>
    <mergeCell ref="Y1566:Z1566"/>
    <mergeCell ref="AA1566:AB1566"/>
    <mergeCell ref="AC1566:AD1566"/>
    <mergeCell ref="D1561:J1561"/>
    <mergeCell ref="D1562:J1562"/>
    <mergeCell ref="D1563:J1563"/>
    <mergeCell ref="O1562:P1562"/>
    <mergeCell ref="Q1562:R1562"/>
    <mergeCell ref="S1562:T1562"/>
    <mergeCell ref="U1562:V1562"/>
    <mergeCell ref="W1562:X1562"/>
    <mergeCell ref="Y1562:Z1562"/>
    <mergeCell ref="AA1562:AB1562"/>
    <mergeCell ref="AC1562:AD1562"/>
    <mergeCell ref="O1563:P1563"/>
    <mergeCell ref="Q1563:R1563"/>
    <mergeCell ref="S1563:T1563"/>
    <mergeCell ref="U1563:V1563"/>
    <mergeCell ref="W1563:X1563"/>
    <mergeCell ref="Y1563:Z1563"/>
    <mergeCell ref="O1561:P1561"/>
    <mergeCell ref="Q1561:R1561"/>
    <mergeCell ref="S1561:T1561"/>
    <mergeCell ref="U1561:V1561"/>
    <mergeCell ref="D1549:J1549"/>
    <mergeCell ref="D1550:J1550"/>
    <mergeCell ref="D1551:J1551"/>
    <mergeCell ref="O1549:P1549"/>
    <mergeCell ref="Q1549:R1549"/>
    <mergeCell ref="S1549:T1549"/>
    <mergeCell ref="U1549:V1549"/>
    <mergeCell ref="W1549:X1549"/>
    <mergeCell ref="Y1549:Z1549"/>
    <mergeCell ref="AA1549:AB1549"/>
    <mergeCell ref="AC1549:AD1549"/>
    <mergeCell ref="O1550:P1550"/>
    <mergeCell ref="Q1550:R1550"/>
    <mergeCell ref="S1550:T1550"/>
    <mergeCell ref="U1550:V1550"/>
    <mergeCell ref="W1550:X1550"/>
    <mergeCell ref="Y1550:Z1550"/>
    <mergeCell ref="AA1550:AB1550"/>
    <mergeCell ref="AC1550:AD1550"/>
    <mergeCell ref="O1551:P1551"/>
    <mergeCell ref="Q1551:R1551"/>
    <mergeCell ref="S1551:T1551"/>
    <mergeCell ref="U1551:V1551"/>
    <mergeCell ref="W1551:X1551"/>
    <mergeCell ref="Y1551:Z1551"/>
    <mergeCell ref="AA1551:AB1551"/>
    <mergeCell ref="AC1551:AD1551"/>
    <mergeCell ref="D1555:J1555"/>
    <mergeCell ref="D1556:J1556"/>
    <mergeCell ref="D1557:J1557"/>
    <mergeCell ref="O1557:P1557"/>
    <mergeCell ref="Q1557:R1557"/>
    <mergeCell ref="S1557:T1557"/>
    <mergeCell ref="U1557:V1557"/>
    <mergeCell ref="W1557:X1557"/>
    <mergeCell ref="Y1557:Z1557"/>
    <mergeCell ref="AA1557:AB1557"/>
    <mergeCell ref="AC1557:AD1557"/>
    <mergeCell ref="D1552:J1552"/>
    <mergeCell ref="D1553:J1553"/>
    <mergeCell ref="D1554:J1554"/>
    <mergeCell ref="O1553:P1553"/>
    <mergeCell ref="Q1553:R1553"/>
    <mergeCell ref="S1553:T1553"/>
    <mergeCell ref="U1553:V1553"/>
    <mergeCell ref="W1553:X1553"/>
    <mergeCell ref="Y1553:Z1553"/>
    <mergeCell ref="AA1553:AB1553"/>
    <mergeCell ref="AC1553:AD1553"/>
    <mergeCell ref="O1554:P1554"/>
    <mergeCell ref="Q1554:R1554"/>
    <mergeCell ref="S1554:T1554"/>
    <mergeCell ref="U1554:V1554"/>
    <mergeCell ref="W1554:X1554"/>
    <mergeCell ref="Y1554:Z1554"/>
    <mergeCell ref="O1552:P1552"/>
    <mergeCell ref="Q1552:R1552"/>
    <mergeCell ref="S1552:T1552"/>
    <mergeCell ref="U1552:V1552"/>
    <mergeCell ref="D1540:J1540"/>
    <mergeCell ref="D1541:J1541"/>
    <mergeCell ref="D1542:J1542"/>
    <mergeCell ref="O1540:P1540"/>
    <mergeCell ref="Q1540:R1540"/>
    <mergeCell ref="S1540:T1540"/>
    <mergeCell ref="U1540:V1540"/>
    <mergeCell ref="W1540:X1540"/>
    <mergeCell ref="Y1540:Z1540"/>
    <mergeCell ref="AA1540:AB1540"/>
    <mergeCell ref="AC1540:AD1540"/>
    <mergeCell ref="O1541:P1541"/>
    <mergeCell ref="Q1541:R1541"/>
    <mergeCell ref="S1541:T1541"/>
    <mergeCell ref="U1541:V1541"/>
    <mergeCell ref="W1541:X1541"/>
    <mergeCell ref="Y1541:Z1541"/>
    <mergeCell ref="AA1541:AB1541"/>
    <mergeCell ref="AC1541:AD1541"/>
    <mergeCell ref="O1542:P1542"/>
    <mergeCell ref="Q1542:R1542"/>
    <mergeCell ref="S1542:T1542"/>
    <mergeCell ref="U1542:V1542"/>
    <mergeCell ref="W1542:X1542"/>
    <mergeCell ref="Y1542:Z1542"/>
    <mergeCell ref="AA1542:AB1542"/>
    <mergeCell ref="AC1542:AD1542"/>
    <mergeCell ref="K1541:L1541"/>
    <mergeCell ref="M1541:N1541"/>
    <mergeCell ref="K1542:L1542"/>
    <mergeCell ref="M1542:N1542"/>
    <mergeCell ref="D1546:J1546"/>
    <mergeCell ref="D1547:J1547"/>
    <mergeCell ref="D1548:J1548"/>
    <mergeCell ref="O1548:P1548"/>
    <mergeCell ref="Q1548:R1548"/>
    <mergeCell ref="S1548:T1548"/>
    <mergeCell ref="U1548:V1548"/>
    <mergeCell ref="W1548:X1548"/>
    <mergeCell ref="Y1548:Z1548"/>
    <mergeCell ref="AA1548:AB1548"/>
    <mergeCell ref="AC1548:AD1548"/>
    <mergeCell ref="D1543:J1543"/>
    <mergeCell ref="D1544:J1544"/>
    <mergeCell ref="D1545:J1545"/>
    <mergeCell ref="O1544:P1544"/>
    <mergeCell ref="Q1544:R1544"/>
    <mergeCell ref="S1544:T1544"/>
    <mergeCell ref="U1544:V1544"/>
    <mergeCell ref="W1544:X1544"/>
    <mergeCell ref="Y1544:Z1544"/>
    <mergeCell ref="AA1544:AB1544"/>
    <mergeCell ref="AC1544:AD1544"/>
    <mergeCell ref="O1545:P1545"/>
    <mergeCell ref="Q1545:R1545"/>
    <mergeCell ref="S1545:T1545"/>
    <mergeCell ref="U1545:V1545"/>
    <mergeCell ref="W1545:X1545"/>
    <mergeCell ref="Y1545:Z1545"/>
    <mergeCell ref="O1543:P1543"/>
    <mergeCell ref="Q1543:R1543"/>
    <mergeCell ref="S1543:T1543"/>
    <mergeCell ref="U1543:V1543"/>
    <mergeCell ref="D1531:J1531"/>
    <mergeCell ref="D1532:J1532"/>
    <mergeCell ref="D1533:J1533"/>
    <mergeCell ref="O1531:P1531"/>
    <mergeCell ref="Q1531:R1531"/>
    <mergeCell ref="S1531:T1531"/>
    <mergeCell ref="U1531:V1531"/>
    <mergeCell ref="W1531:X1531"/>
    <mergeCell ref="Y1531:Z1531"/>
    <mergeCell ref="AA1531:AB1531"/>
    <mergeCell ref="AC1531:AD1531"/>
    <mergeCell ref="O1532:P1532"/>
    <mergeCell ref="Q1532:R1532"/>
    <mergeCell ref="S1532:T1532"/>
    <mergeCell ref="U1532:V1532"/>
    <mergeCell ref="W1532:X1532"/>
    <mergeCell ref="Y1532:Z1532"/>
    <mergeCell ref="AA1532:AB1532"/>
    <mergeCell ref="AC1532:AD1532"/>
    <mergeCell ref="O1533:P1533"/>
    <mergeCell ref="Q1533:R1533"/>
    <mergeCell ref="S1533:T1533"/>
    <mergeCell ref="U1533:V1533"/>
    <mergeCell ref="W1533:X1533"/>
    <mergeCell ref="Y1533:Z1533"/>
    <mergeCell ref="AA1533:AB1533"/>
    <mergeCell ref="AC1533:AD1533"/>
    <mergeCell ref="K1532:L1532"/>
    <mergeCell ref="M1532:N1532"/>
    <mergeCell ref="K1533:L1533"/>
    <mergeCell ref="M1533:N1533"/>
    <mergeCell ref="D1537:J1537"/>
    <mergeCell ref="D1538:J1538"/>
    <mergeCell ref="D1539:J1539"/>
    <mergeCell ref="O1539:P1539"/>
    <mergeCell ref="Q1539:R1539"/>
    <mergeCell ref="S1539:T1539"/>
    <mergeCell ref="U1539:V1539"/>
    <mergeCell ref="W1539:X1539"/>
    <mergeCell ref="Y1539:Z1539"/>
    <mergeCell ref="AA1539:AB1539"/>
    <mergeCell ref="AC1539:AD1539"/>
    <mergeCell ref="D1534:J1534"/>
    <mergeCell ref="D1535:J1535"/>
    <mergeCell ref="D1536:J1536"/>
    <mergeCell ref="O1535:P1535"/>
    <mergeCell ref="Q1535:R1535"/>
    <mergeCell ref="S1535:T1535"/>
    <mergeCell ref="U1535:V1535"/>
    <mergeCell ref="W1535:X1535"/>
    <mergeCell ref="Y1535:Z1535"/>
    <mergeCell ref="AA1535:AB1535"/>
    <mergeCell ref="AC1535:AD1535"/>
    <mergeCell ref="O1536:P1536"/>
    <mergeCell ref="Q1536:R1536"/>
    <mergeCell ref="S1536:T1536"/>
    <mergeCell ref="U1536:V1536"/>
    <mergeCell ref="W1536:X1536"/>
    <mergeCell ref="Y1536:Z1536"/>
    <mergeCell ref="O1534:P1534"/>
    <mergeCell ref="Q1534:R1534"/>
    <mergeCell ref="S1534:T1534"/>
    <mergeCell ref="U1534:V1534"/>
    <mergeCell ref="D1522:J1522"/>
    <mergeCell ref="D1523:J1523"/>
    <mergeCell ref="D1524:J1524"/>
    <mergeCell ref="O1522:P1522"/>
    <mergeCell ref="Q1522:R1522"/>
    <mergeCell ref="S1522:T1522"/>
    <mergeCell ref="U1522:V1522"/>
    <mergeCell ref="W1522:X1522"/>
    <mergeCell ref="Y1522:Z1522"/>
    <mergeCell ref="AA1522:AB1522"/>
    <mergeCell ref="AC1522:AD1522"/>
    <mergeCell ref="O1523:P1523"/>
    <mergeCell ref="Q1523:R1523"/>
    <mergeCell ref="S1523:T1523"/>
    <mergeCell ref="U1523:V1523"/>
    <mergeCell ref="W1523:X1523"/>
    <mergeCell ref="Y1523:Z1523"/>
    <mergeCell ref="AA1523:AB1523"/>
    <mergeCell ref="AC1523:AD1523"/>
    <mergeCell ref="O1524:P1524"/>
    <mergeCell ref="Q1524:R1524"/>
    <mergeCell ref="S1524:T1524"/>
    <mergeCell ref="U1524:V1524"/>
    <mergeCell ref="W1524:X1524"/>
    <mergeCell ref="Y1524:Z1524"/>
    <mergeCell ref="AA1524:AB1524"/>
    <mergeCell ref="AC1524:AD1524"/>
    <mergeCell ref="D1528:J1528"/>
    <mergeCell ref="D1529:J1529"/>
    <mergeCell ref="D1530:J1530"/>
    <mergeCell ref="O1530:P1530"/>
    <mergeCell ref="Q1530:R1530"/>
    <mergeCell ref="S1530:T1530"/>
    <mergeCell ref="U1530:V1530"/>
    <mergeCell ref="W1530:X1530"/>
    <mergeCell ref="Y1530:Z1530"/>
    <mergeCell ref="AA1530:AB1530"/>
    <mergeCell ref="AC1530:AD1530"/>
    <mergeCell ref="D1525:J1525"/>
    <mergeCell ref="D1526:J1526"/>
    <mergeCell ref="D1527:J1527"/>
    <mergeCell ref="O1526:P1526"/>
    <mergeCell ref="Q1526:R1526"/>
    <mergeCell ref="S1526:T1526"/>
    <mergeCell ref="U1526:V1526"/>
    <mergeCell ref="W1526:X1526"/>
    <mergeCell ref="Y1526:Z1526"/>
    <mergeCell ref="AA1526:AB1526"/>
    <mergeCell ref="AC1526:AD1526"/>
    <mergeCell ref="O1527:P1527"/>
    <mergeCell ref="Q1527:R1527"/>
    <mergeCell ref="S1527:T1527"/>
    <mergeCell ref="U1527:V1527"/>
    <mergeCell ref="W1527:X1527"/>
    <mergeCell ref="Y1527:Z1527"/>
    <mergeCell ref="O1525:P1525"/>
    <mergeCell ref="Q1525:R1525"/>
    <mergeCell ref="S1525:T1525"/>
    <mergeCell ref="U1525:V1525"/>
    <mergeCell ref="D1513:J1513"/>
    <mergeCell ref="D1514:J1514"/>
    <mergeCell ref="D1515:J1515"/>
    <mergeCell ref="O1513:P1513"/>
    <mergeCell ref="Q1513:R1513"/>
    <mergeCell ref="S1513:T1513"/>
    <mergeCell ref="U1513:V1513"/>
    <mergeCell ref="W1513:X1513"/>
    <mergeCell ref="Y1513:Z1513"/>
    <mergeCell ref="AA1513:AB1513"/>
    <mergeCell ref="AC1513:AD1513"/>
    <mergeCell ref="O1514:P1514"/>
    <mergeCell ref="Q1514:R1514"/>
    <mergeCell ref="S1514:T1514"/>
    <mergeCell ref="U1514:V1514"/>
    <mergeCell ref="W1514:X1514"/>
    <mergeCell ref="Y1514:Z1514"/>
    <mergeCell ref="AA1514:AB1514"/>
    <mergeCell ref="AC1514:AD1514"/>
    <mergeCell ref="O1515:P1515"/>
    <mergeCell ref="Q1515:R1515"/>
    <mergeCell ref="S1515:T1515"/>
    <mergeCell ref="U1515:V1515"/>
    <mergeCell ref="W1515:X1515"/>
    <mergeCell ref="Y1515:Z1515"/>
    <mergeCell ref="AA1515:AB1515"/>
    <mergeCell ref="AC1515:AD1515"/>
    <mergeCell ref="D1519:J1519"/>
    <mergeCell ref="D1520:J1520"/>
    <mergeCell ref="D1521:J1521"/>
    <mergeCell ref="O1521:P1521"/>
    <mergeCell ref="Q1521:R1521"/>
    <mergeCell ref="S1521:T1521"/>
    <mergeCell ref="U1521:V1521"/>
    <mergeCell ref="W1521:X1521"/>
    <mergeCell ref="Y1521:Z1521"/>
    <mergeCell ref="AA1521:AB1521"/>
    <mergeCell ref="AC1521:AD1521"/>
    <mergeCell ref="D1516:J1516"/>
    <mergeCell ref="D1517:J1517"/>
    <mergeCell ref="D1518:J1518"/>
    <mergeCell ref="O1517:P1517"/>
    <mergeCell ref="Q1517:R1517"/>
    <mergeCell ref="S1517:T1517"/>
    <mergeCell ref="U1517:V1517"/>
    <mergeCell ref="W1517:X1517"/>
    <mergeCell ref="Y1517:Z1517"/>
    <mergeCell ref="AA1517:AB1517"/>
    <mergeCell ref="AC1517:AD1517"/>
    <mergeCell ref="O1518:P1518"/>
    <mergeCell ref="Q1518:R1518"/>
    <mergeCell ref="S1518:T1518"/>
    <mergeCell ref="U1518:V1518"/>
    <mergeCell ref="W1518:X1518"/>
    <mergeCell ref="Y1518:Z1518"/>
    <mergeCell ref="O1516:P1516"/>
    <mergeCell ref="Q1516:R1516"/>
    <mergeCell ref="S1516:T1516"/>
    <mergeCell ref="U1516:V1516"/>
    <mergeCell ref="D1504:J1504"/>
    <mergeCell ref="D1505:J1505"/>
    <mergeCell ref="D1506:J1506"/>
    <mergeCell ref="O1504:P1504"/>
    <mergeCell ref="Q1504:R1504"/>
    <mergeCell ref="S1504:T1504"/>
    <mergeCell ref="U1504:V1504"/>
    <mergeCell ref="W1504:X1504"/>
    <mergeCell ref="Y1504:Z1504"/>
    <mergeCell ref="AA1504:AB1504"/>
    <mergeCell ref="AC1504:AD1504"/>
    <mergeCell ref="O1505:P1505"/>
    <mergeCell ref="Q1505:R1505"/>
    <mergeCell ref="S1505:T1505"/>
    <mergeCell ref="U1505:V1505"/>
    <mergeCell ref="W1505:X1505"/>
    <mergeCell ref="Y1505:Z1505"/>
    <mergeCell ref="AA1505:AB1505"/>
    <mergeCell ref="AC1505:AD1505"/>
    <mergeCell ref="O1506:P1506"/>
    <mergeCell ref="Q1506:R1506"/>
    <mergeCell ref="S1506:T1506"/>
    <mergeCell ref="U1506:V1506"/>
    <mergeCell ref="W1506:X1506"/>
    <mergeCell ref="Y1506:Z1506"/>
    <mergeCell ref="AA1506:AB1506"/>
    <mergeCell ref="AC1506:AD1506"/>
    <mergeCell ref="D1510:J1510"/>
    <mergeCell ref="D1511:J1511"/>
    <mergeCell ref="D1512:J1512"/>
    <mergeCell ref="O1512:P1512"/>
    <mergeCell ref="Q1512:R1512"/>
    <mergeCell ref="S1512:T1512"/>
    <mergeCell ref="U1512:V1512"/>
    <mergeCell ref="W1512:X1512"/>
    <mergeCell ref="Y1512:Z1512"/>
    <mergeCell ref="AA1512:AB1512"/>
    <mergeCell ref="AC1512:AD1512"/>
    <mergeCell ref="D1507:J1507"/>
    <mergeCell ref="D1508:J1508"/>
    <mergeCell ref="D1509:J1509"/>
    <mergeCell ref="O1508:P1508"/>
    <mergeCell ref="Q1508:R1508"/>
    <mergeCell ref="S1508:T1508"/>
    <mergeCell ref="U1508:V1508"/>
    <mergeCell ref="W1508:X1508"/>
    <mergeCell ref="Y1508:Z1508"/>
    <mergeCell ref="AA1508:AB1508"/>
    <mergeCell ref="AC1508:AD1508"/>
    <mergeCell ref="O1509:P1509"/>
    <mergeCell ref="Q1509:R1509"/>
    <mergeCell ref="S1509:T1509"/>
    <mergeCell ref="U1509:V1509"/>
    <mergeCell ref="W1509:X1509"/>
    <mergeCell ref="Y1509:Z1509"/>
    <mergeCell ref="O1507:P1507"/>
    <mergeCell ref="Q1507:R1507"/>
    <mergeCell ref="S1507:T1507"/>
    <mergeCell ref="U1507:V1507"/>
    <mergeCell ref="D1495:J1495"/>
    <mergeCell ref="D1496:J1496"/>
    <mergeCell ref="D1497:J1497"/>
    <mergeCell ref="O1495:P1495"/>
    <mergeCell ref="Q1495:R1495"/>
    <mergeCell ref="S1495:T1495"/>
    <mergeCell ref="U1495:V1495"/>
    <mergeCell ref="W1495:X1495"/>
    <mergeCell ref="Y1495:Z1495"/>
    <mergeCell ref="AA1495:AB1495"/>
    <mergeCell ref="AC1495:AD1495"/>
    <mergeCell ref="O1496:P1496"/>
    <mergeCell ref="Q1496:R1496"/>
    <mergeCell ref="S1496:T1496"/>
    <mergeCell ref="U1496:V1496"/>
    <mergeCell ref="W1496:X1496"/>
    <mergeCell ref="Y1496:Z1496"/>
    <mergeCell ref="AA1496:AB1496"/>
    <mergeCell ref="AC1496:AD1496"/>
    <mergeCell ref="O1497:P1497"/>
    <mergeCell ref="Q1497:R1497"/>
    <mergeCell ref="S1497:T1497"/>
    <mergeCell ref="U1497:V1497"/>
    <mergeCell ref="W1497:X1497"/>
    <mergeCell ref="Y1497:Z1497"/>
    <mergeCell ref="AA1497:AB1497"/>
    <mergeCell ref="AC1497:AD1497"/>
    <mergeCell ref="D1501:J1501"/>
    <mergeCell ref="D1502:J1502"/>
    <mergeCell ref="D1503:J1503"/>
    <mergeCell ref="O1503:P1503"/>
    <mergeCell ref="Q1503:R1503"/>
    <mergeCell ref="S1503:T1503"/>
    <mergeCell ref="U1503:V1503"/>
    <mergeCell ref="W1503:X1503"/>
    <mergeCell ref="Y1503:Z1503"/>
    <mergeCell ref="AA1503:AB1503"/>
    <mergeCell ref="AC1503:AD1503"/>
    <mergeCell ref="D1498:J1498"/>
    <mergeCell ref="D1499:J1499"/>
    <mergeCell ref="D1500:J1500"/>
    <mergeCell ref="O1499:P1499"/>
    <mergeCell ref="Q1499:R1499"/>
    <mergeCell ref="S1499:T1499"/>
    <mergeCell ref="U1499:V1499"/>
    <mergeCell ref="W1499:X1499"/>
    <mergeCell ref="Y1499:Z1499"/>
    <mergeCell ref="AA1499:AB1499"/>
    <mergeCell ref="AC1499:AD1499"/>
    <mergeCell ref="O1500:P1500"/>
    <mergeCell ref="Q1500:R1500"/>
    <mergeCell ref="S1500:T1500"/>
    <mergeCell ref="U1500:V1500"/>
    <mergeCell ref="W1500:X1500"/>
    <mergeCell ref="Y1500:Z1500"/>
    <mergeCell ref="O1498:P1498"/>
    <mergeCell ref="Q1498:R1498"/>
    <mergeCell ref="S1498:T1498"/>
    <mergeCell ref="U1498:V1498"/>
    <mergeCell ref="D1486:J1486"/>
    <mergeCell ref="D1487:J1487"/>
    <mergeCell ref="D1488:J1488"/>
    <mergeCell ref="O1486:P1486"/>
    <mergeCell ref="Q1486:R1486"/>
    <mergeCell ref="S1486:T1486"/>
    <mergeCell ref="U1486:V1486"/>
    <mergeCell ref="W1486:X1486"/>
    <mergeCell ref="Y1486:Z1486"/>
    <mergeCell ref="AA1486:AB1486"/>
    <mergeCell ref="AC1486:AD1486"/>
    <mergeCell ref="O1487:P1487"/>
    <mergeCell ref="Q1487:R1487"/>
    <mergeCell ref="S1487:T1487"/>
    <mergeCell ref="U1487:V1487"/>
    <mergeCell ref="W1487:X1487"/>
    <mergeCell ref="Y1487:Z1487"/>
    <mergeCell ref="AA1487:AB1487"/>
    <mergeCell ref="AC1487:AD1487"/>
    <mergeCell ref="O1488:P1488"/>
    <mergeCell ref="Q1488:R1488"/>
    <mergeCell ref="S1488:T1488"/>
    <mergeCell ref="U1488:V1488"/>
    <mergeCell ref="W1488:X1488"/>
    <mergeCell ref="Y1488:Z1488"/>
    <mergeCell ref="AA1488:AB1488"/>
    <mergeCell ref="AC1488:AD1488"/>
    <mergeCell ref="K1487:L1487"/>
    <mergeCell ref="M1487:N1487"/>
    <mergeCell ref="K1488:L1488"/>
    <mergeCell ref="M1488:N1488"/>
    <mergeCell ref="D1492:J1492"/>
    <mergeCell ref="D1493:J1493"/>
    <mergeCell ref="D1494:J1494"/>
    <mergeCell ref="O1494:P1494"/>
    <mergeCell ref="Q1494:R1494"/>
    <mergeCell ref="S1494:T1494"/>
    <mergeCell ref="U1494:V1494"/>
    <mergeCell ref="W1494:X1494"/>
    <mergeCell ref="Y1494:Z1494"/>
    <mergeCell ref="AA1494:AB1494"/>
    <mergeCell ref="AC1494:AD1494"/>
    <mergeCell ref="D1489:J1489"/>
    <mergeCell ref="D1490:J1490"/>
    <mergeCell ref="D1491:J1491"/>
    <mergeCell ref="O1490:P1490"/>
    <mergeCell ref="Q1490:R1490"/>
    <mergeCell ref="S1490:T1490"/>
    <mergeCell ref="U1490:V1490"/>
    <mergeCell ref="W1490:X1490"/>
    <mergeCell ref="Y1490:Z1490"/>
    <mergeCell ref="AA1490:AB1490"/>
    <mergeCell ref="AC1490:AD1490"/>
    <mergeCell ref="O1491:P1491"/>
    <mergeCell ref="Q1491:R1491"/>
    <mergeCell ref="S1491:T1491"/>
    <mergeCell ref="U1491:V1491"/>
    <mergeCell ref="W1491:X1491"/>
    <mergeCell ref="Y1491:Z1491"/>
    <mergeCell ref="O1489:P1489"/>
    <mergeCell ref="Q1489:R1489"/>
    <mergeCell ref="S1489:T1489"/>
    <mergeCell ref="U1489:V1489"/>
    <mergeCell ref="W1481:X1481"/>
    <mergeCell ref="Y1481:Z1481"/>
    <mergeCell ref="AA1481:AB1481"/>
    <mergeCell ref="AC1481:AD1481"/>
    <mergeCell ref="O1482:P1482"/>
    <mergeCell ref="Q1482:R1482"/>
    <mergeCell ref="S1482:T1482"/>
    <mergeCell ref="U1482:V1482"/>
    <mergeCell ref="W1482:X1482"/>
    <mergeCell ref="Y1482:Z1482"/>
    <mergeCell ref="D1477:J1477"/>
    <mergeCell ref="D1478:J1478"/>
    <mergeCell ref="D1479:J1479"/>
    <mergeCell ref="O1477:P1477"/>
    <mergeCell ref="Q1477:R1477"/>
    <mergeCell ref="S1477:T1477"/>
    <mergeCell ref="U1477:V1477"/>
    <mergeCell ref="W1477:X1477"/>
    <mergeCell ref="Y1477:Z1477"/>
    <mergeCell ref="AA1477:AB1477"/>
    <mergeCell ref="AC1477:AD1477"/>
    <mergeCell ref="O1478:P1478"/>
    <mergeCell ref="Q1478:R1478"/>
    <mergeCell ref="S1478:T1478"/>
    <mergeCell ref="U1478:V1478"/>
    <mergeCell ref="W1478:X1478"/>
    <mergeCell ref="Y1478:Z1478"/>
    <mergeCell ref="O1468:P1468"/>
    <mergeCell ref="Q1468:R1468"/>
    <mergeCell ref="S1468:T1468"/>
    <mergeCell ref="U1468:V1468"/>
    <mergeCell ref="W1468:X1468"/>
    <mergeCell ref="Y1468:Z1468"/>
    <mergeCell ref="AA1468:AB1468"/>
    <mergeCell ref="AC1468:AD1468"/>
    <mergeCell ref="O1469:P1469"/>
    <mergeCell ref="Q1469:R1469"/>
    <mergeCell ref="S1469:T1469"/>
    <mergeCell ref="U1469:V1469"/>
    <mergeCell ref="W1469:X1469"/>
    <mergeCell ref="Y1469:Z1469"/>
    <mergeCell ref="D1483:J1483"/>
    <mergeCell ref="D1484:J1484"/>
    <mergeCell ref="D1485:J1485"/>
    <mergeCell ref="O1485:P1485"/>
    <mergeCell ref="Q1485:R1485"/>
    <mergeCell ref="S1485:T1485"/>
    <mergeCell ref="U1485:V1485"/>
    <mergeCell ref="W1485:X1485"/>
    <mergeCell ref="Y1485:Z1485"/>
    <mergeCell ref="AA1485:AB1485"/>
    <mergeCell ref="AC1485:AD1485"/>
    <mergeCell ref="D1480:J1480"/>
    <mergeCell ref="D1481:J1481"/>
    <mergeCell ref="D1482:J1482"/>
    <mergeCell ref="O1481:P1481"/>
    <mergeCell ref="Q1481:R1481"/>
    <mergeCell ref="S1481:T1481"/>
    <mergeCell ref="U1481:V1481"/>
    <mergeCell ref="C1447:AD1447"/>
    <mergeCell ref="D1474:J1474"/>
    <mergeCell ref="D1475:J1475"/>
    <mergeCell ref="D1476:J1476"/>
    <mergeCell ref="O1476:P1476"/>
    <mergeCell ref="Q1476:R1476"/>
    <mergeCell ref="S1476:T1476"/>
    <mergeCell ref="U1476:V1476"/>
    <mergeCell ref="W1476:X1476"/>
    <mergeCell ref="Y1476:Z1476"/>
    <mergeCell ref="AA1476:AB1476"/>
    <mergeCell ref="AC1476:AD1476"/>
    <mergeCell ref="D1471:J1471"/>
    <mergeCell ref="D1472:J1472"/>
    <mergeCell ref="D1473:J1473"/>
    <mergeCell ref="O1472:P1472"/>
    <mergeCell ref="Q1472:R1472"/>
    <mergeCell ref="S1472:T1472"/>
    <mergeCell ref="U1472:V1472"/>
    <mergeCell ref="W1472:X1472"/>
    <mergeCell ref="Y1472:Z1472"/>
    <mergeCell ref="AA1472:AB1472"/>
    <mergeCell ref="AC1472:AD1472"/>
    <mergeCell ref="O1473:P1473"/>
    <mergeCell ref="Q1473:R1473"/>
    <mergeCell ref="S1473:T1473"/>
    <mergeCell ref="U1473:V1473"/>
    <mergeCell ref="W1473:X1473"/>
    <mergeCell ref="Y1473:Z1473"/>
    <mergeCell ref="D1468:J1468"/>
    <mergeCell ref="D1469:J1469"/>
    <mergeCell ref="D1470:J1470"/>
    <mergeCell ref="D1440:J1440"/>
    <mergeCell ref="D1465:J1465"/>
    <mergeCell ref="D1466:J1466"/>
    <mergeCell ref="D1467:J1467"/>
    <mergeCell ref="S1466:T1466"/>
    <mergeCell ref="U1466:V1466"/>
    <mergeCell ref="W1466:X1466"/>
    <mergeCell ref="Y1466:Z1466"/>
    <mergeCell ref="AA1466:AB1466"/>
    <mergeCell ref="AC1466:AD1466"/>
    <mergeCell ref="O1467:P1467"/>
    <mergeCell ref="Q1467:R1467"/>
    <mergeCell ref="S1467:T1467"/>
    <mergeCell ref="U1467:V1467"/>
    <mergeCell ref="W1467:X1467"/>
    <mergeCell ref="Y1467:Z1467"/>
    <mergeCell ref="AA1467:AB1467"/>
    <mergeCell ref="AC1467:AD1467"/>
    <mergeCell ref="B1456:AD1456"/>
    <mergeCell ref="C1457:AD1457"/>
    <mergeCell ref="B1454:AD1454"/>
    <mergeCell ref="C1462:J1463"/>
    <mergeCell ref="O1463:P1463"/>
    <mergeCell ref="Q1463:R1463"/>
    <mergeCell ref="S1463:T1463"/>
    <mergeCell ref="U1463:V1463"/>
    <mergeCell ref="W1463:X1463"/>
    <mergeCell ref="Y1463:Z1463"/>
    <mergeCell ref="AA1463:AB1463"/>
    <mergeCell ref="M1463:N1463"/>
    <mergeCell ref="D1464:J1464"/>
    <mergeCell ref="C1446:AD1446"/>
    <mergeCell ref="D1437:J1437"/>
    <mergeCell ref="K1437:N1437"/>
    <mergeCell ref="O1437:P1437"/>
    <mergeCell ref="Q1437:R1437"/>
    <mergeCell ref="S1437:V1437"/>
    <mergeCell ref="W1437:Z1437"/>
    <mergeCell ref="AA1437:AD1437"/>
    <mergeCell ref="D1438:J1438"/>
    <mergeCell ref="K1438:N1438"/>
    <mergeCell ref="O1438:P1438"/>
    <mergeCell ref="Q1438:R1438"/>
    <mergeCell ref="S1438:V1438"/>
    <mergeCell ref="W1438:Z1438"/>
    <mergeCell ref="AA1438:AD1438"/>
    <mergeCell ref="D1439:J1439"/>
    <mergeCell ref="K1439:N1439"/>
    <mergeCell ref="O1439:P1439"/>
    <mergeCell ref="Q1439:R1439"/>
    <mergeCell ref="S1439:V1439"/>
    <mergeCell ref="W1439:Z1439"/>
    <mergeCell ref="AA1439:AD1439"/>
    <mergeCell ref="D1429:J1429"/>
    <mergeCell ref="K1429:N1429"/>
    <mergeCell ref="O1429:P1429"/>
    <mergeCell ref="Q1429:R1429"/>
    <mergeCell ref="S1429:V1429"/>
    <mergeCell ref="W1429:Z1429"/>
    <mergeCell ref="AA1429:AD1429"/>
    <mergeCell ref="D1430:J1430"/>
    <mergeCell ref="D1435:J1435"/>
    <mergeCell ref="K1435:N1435"/>
    <mergeCell ref="O1435:P1435"/>
    <mergeCell ref="Q1435:R1435"/>
    <mergeCell ref="S1435:V1435"/>
    <mergeCell ref="W1435:Z1435"/>
    <mergeCell ref="AA1435:AD1435"/>
    <mergeCell ref="D1436:J1436"/>
    <mergeCell ref="K1436:N1436"/>
    <mergeCell ref="O1436:P1436"/>
    <mergeCell ref="Q1436:R1436"/>
    <mergeCell ref="S1436:V1436"/>
    <mergeCell ref="W1436:Z1436"/>
    <mergeCell ref="AA1436:AD1436"/>
    <mergeCell ref="O1432:P1432"/>
    <mergeCell ref="Q1432:R1432"/>
    <mergeCell ref="S1432:V1432"/>
    <mergeCell ref="W1432:Z1432"/>
    <mergeCell ref="AA1432:AD1432"/>
    <mergeCell ref="D1433:J1433"/>
    <mergeCell ref="K1433:N1433"/>
    <mergeCell ref="O1433:P1433"/>
    <mergeCell ref="Q1433:R1433"/>
    <mergeCell ref="S1433:V1433"/>
    <mergeCell ref="D1421:J1421"/>
    <mergeCell ref="K1421:N1421"/>
    <mergeCell ref="O1421:P1421"/>
    <mergeCell ref="Q1421:R1421"/>
    <mergeCell ref="S1421:V1421"/>
    <mergeCell ref="W1421:Z1421"/>
    <mergeCell ref="AA1421:AD1421"/>
    <mergeCell ref="D1422:J1422"/>
    <mergeCell ref="D1427:J1427"/>
    <mergeCell ref="K1427:N1427"/>
    <mergeCell ref="O1427:P1427"/>
    <mergeCell ref="Q1427:R1427"/>
    <mergeCell ref="S1427:V1427"/>
    <mergeCell ref="W1427:Z1427"/>
    <mergeCell ref="AA1427:AD1427"/>
    <mergeCell ref="D1428:J1428"/>
    <mergeCell ref="K1428:N1428"/>
    <mergeCell ref="O1428:P1428"/>
    <mergeCell ref="Q1428:R1428"/>
    <mergeCell ref="S1428:V1428"/>
    <mergeCell ref="W1428:Z1428"/>
    <mergeCell ref="AA1428:AD1428"/>
    <mergeCell ref="D1426:J1426"/>
    <mergeCell ref="K1426:N1426"/>
    <mergeCell ref="O1426:P1426"/>
    <mergeCell ref="Q1426:R1426"/>
    <mergeCell ref="S1426:V1426"/>
    <mergeCell ref="W1426:Z1426"/>
    <mergeCell ref="AA1426:AD1426"/>
    <mergeCell ref="S1423:V1423"/>
    <mergeCell ref="W1423:Z1423"/>
    <mergeCell ref="AA1423:AD1423"/>
    <mergeCell ref="D1418:J1418"/>
    <mergeCell ref="K1418:N1418"/>
    <mergeCell ref="O1418:P1418"/>
    <mergeCell ref="Q1418:R1418"/>
    <mergeCell ref="S1418:V1418"/>
    <mergeCell ref="W1418:Z1418"/>
    <mergeCell ref="AA1418:AD1418"/>
    <mergeCell ref="D1419:J1419"/>
    <mergeCell ref="K1419:N1419"/>
    <mergeCell ref="O1419:P1419"/>
    <mergeCell ref="Q1419:R1419"/>
    <mergeCell ref="S1419:V1419"/>
    <mergeCell ref="W1419:Z1419"/>
    <mergeCell ref="AA1419:AD1419"/>
    <mergeCell ref="D1420:J1420"/>
    <mergeCell ref="K1420:N1420"/>
    <mergeCell ref="O1420:P1420"/>
    <mergeCell ref="Q1420:R1420"/>
    <mergeCell ref="S1420:V1420"/>
    <mergeCell ref="W1420:Z1420"/>
    <mergeCell ref="AA1420:AD1420"/>
    <mergeCell ref="D1411:J1411"/>
    <mergeCell ref="K1411:N1411"/>
    <mergeCell ref="O1411:P1411"/>
    <mergeCell ref="Q1411:R1411"/>
    <mergeCell ref="S1411:V1411"/>
    <mergeCell ref="W1411:Z1411"/>
    <mergeCell ref="AA1411:AD1411"/>
    <mergeCell ref="D1412:J1412"/>
    <mergeCell ref="D1417:J1417"/>
    <mergeCell ref="K1417:N1417"/>
    <mergeCell ref="O1417:P1417"/>
    <mergeCell ref="Q1417:R1417"/>
    <mergeCell ref="S1417:V1417"/>
    <mergeCell ref="W1417:Z1417"/>
    <mergeCell ref="AA1417:AD1417"/>
    <mergeCell ref="K1412:N1412"/>
    <mergeCell ref="O1412:P1412"/>
    <mergeCell ref="Q1412:R1412"/>
    <mergeCell ref="S1412:V1412"/>
    <mergeCell ref="W1412:Z1412"/>
    <mergeCell ref="AA1412:AD1412"/>
    <mergeCell ref="D1413:J1413"/>
    <mergeCell ref="K1413:N1413"/>
    <mergeCell ref="O1413:P1413"/>
    <mergeCell ref="Q1413:R1413"/>
    <mergeCell ref="Q1416:R1416"/>
    <mergeCell ref="S1416:V1416"/>
    <mergeCell ref="W1416:Z1416"/>
    <mergeCell ref="AA1416:AD1416"/>
    <mergeCell ref="D1414:J1414"/>
    <mergeCell ref="K1414:N1414"/>
    <mergeCell ref="O1414:P1414"/>
    <mergeCell ref="D1402:J1402"/>
    <mergeCell ref="K1402:N1402"/>
    <mergeCell ref="O1402:P1402"/>
    <mergeCell ref="Q1402:R1402"/>
    <mergeCell ref="S1402:V1402"/>
    <mergeCell ref="W1402:Z1402"/>
    <mergeCell ref="AA1402:AD1402"/>
    <mergeCell ref="D1403:J1403"/>
    <mergeCell ref="K1403:N1403"/>
    <mergeCell ref="O1403:P1403"/>
    <mergeCell ref="Q1403:R1403"/>
    <mergeCell ref="S1403:V1403"/>
    <mergeCell ref="W1403:Z1403"/>
    <mergeCell ref="AA1403:AD1403"/>
    <mergeCell ref="D1404:J1404"/>
    <mergeCell ref="D1409:J1409"/>
    <mergeCell ref="K1409:N1409"/>
    <mergeCell ref="O1409:P1409"/>
    <mergeCell ref="Q1409:R1409"/>
    <mergeCell ref="S1409:V1409"/>
    <mergeCell ref="W1409:Z1409"/>
    <mergeCell ref="AA1409:AD1409"/>
    <mergeCell ref="Q1407:R1407"/>
    <mergeCell ref="S1407:V1407"/>
    <mergeCell ref="K1404:N1404"/>
    <mergeCell ref="O1404:P1404"/>
    <mergeCell ref="Q1404:R1404"/>
    <mergeCell ref="S1404:V1404"/>
    <mergeCell ref="W1404:Z1404"/>
    <mergeCell ref="AA1404:AD1404"/>
    <mergeCell ref="D1405:J1405"/>
    <mergeCell ref="K1405:N1405"/>
    <mergeCell ref="D1394:J1394"/>
    <mergeCell ref="D1399:J1399"/>
    <mergeCell ref="K1399:N1399"/>
    <mergeCell ref="O1399:P1399"/>
    <mergeCell ref="Q1399:R1399"/>
    <mergeCell ref="S1399:V1399"/>
    <mergeCell ref="W1399:Z1399"/>
    <mergeCell ref="AA1399:AD1399"/>
    <mergeCell ref="D1400:J1400"/>
    <mergeCell ref="K1400:N1400"/>
    <mergeCell ref="O1400:P1400"/>
    <mergeCell ref="Q1400:R1400"/>
    <mergeCell ref="S1400:V1400"/>
    <mergeCell ref="W1400:Z1400"/>
    <mergeCell ref="AA1400:AD1400"/>
    <mergeCell ref="D1401:J1401"/>
    <mergeCell ref="K1401:N1401"/>
    <mergeCell ref="O1401:P1401"/>
    <mergeCell ref="Q1401:R1401"/>
    <mergeCell ref="S1401:V1401"/>
    <mergeCell ref="W1401:Z1401"/>
    <mergeCell ref="AA1401:AD1401"/>
    <mergeCell ref="D1396:J1396"/>
    <mergeCell ref="K1396:N1396"/>
    <mergeCell ref="O1396:P1396"/>
    <mergeCell ref="Q1396:R1396"/>
    <mergeCell ref="S1396:V1396"/>
    <mergeCell ref="W1396:Z1396"/>
    <mergeCell ref="AA1396:AD1396"/>
    <mergeCell ref="D1397:J1397"/>
    <mergeCell ref="K1397:N1397"/>
    <mergeCell ref="O1397:P1397"/>
    <mergeCell ref="D1386:J1386"/>
    <mergeCell ref="D1391:J1391"/>
    <mergeCell ref="K1391:N1391"/>
    <mergeCell ref="O1391:P1391"/>
    <mergeCell ref="Q1391:R1391"/>
    <mergeCell ref="S1391:V1391"/>
    <mergeCell ref="W1391:Z1391"/>
    <mergeCell ref="AA1391:AD1391"/>
    <mergeCell ref="D1392:J1392"/>
    <mergeCell ref="K1392:N1392"/>
    <mergeCell ref="O1392:P1392"/>
    <mergeCell ref="Q1392:R1392"/>
    <mergeCell ref="S1392:V1392"/>
    <mergeCell ref="W1392:Z1392"/>
    <mergeCell ref="AA1392:AD1392"/>
    <mergeCell ref="D1393:J1393"/>
    <mergeCell ref="K1393:N1393"/>
    <mergeCell ref="O1393:P1393"/>
    <mergeCell ref="Q1393:R1393"/>
    <mergeCell ref="S1393:V1393"/>
    <mergeCell ref="W1393:Z1393"/>
    <mergeCell ref="AA1393:AD1393"/>
    <mergeCell ref="W1389:Z1389"/>
    <mergeCell ref="AA1389:AD1389"/>
    <mergeCell ref="D1390:J1390"/>
    <mergeCell ref="K1390:N1390"/>
    <mergeCell ref="O1390:P1390"/>
    <mergeCell ref="Q1390:R1390"/>
    <mergeCell ref="S1390:V1390"/>
    <mergeCell ref="W1390:Z1390"/>
    <mergeCell ref="AA1390:AD1390"/>
    <mergeCell ref="AA1387:AD1387"/>
    <mergeCell ref="D1383:J1383"/>
    <mergeCell ref="K1383:N1383"/>
    <mergeCell ref="O1383:P1383"/>
    <mergeCell ref="Q1383:R1383"/>
    <mergeCell ref="S1383:V1383"/>
    <mergeCell ref="W1383:Z1383"/>
    <mergeCell ref="AA1383:AD1383"/>
    <mergeCell ref="D1384:J1384"/>
    <mergeCell ref="K1384:N1384"/>
    <mergeCell ref="O1384:P1384"/>
    <mergeCell ref="Q1384:R1384"/>
    <mergeCell ref="S1384:V1384"/>
    <mergeCell ref="W1384:Z1384"/>
    <mergeCell ref="AA1384:AD1384"/>
    <mergeCell ref="D1385:J1385"/>
    <mergeCell ref="K1385:N1385"/>
    <mergeCell ref="O1385:P1385"/>
    <mergeCell ref="Q1385:R1385"/>
    <mergeCell ref="S1385:V1385"/>
    <mergeCell ref="W1385:Z1385"/>
    <mergeCell ref="AA1385:AD1385"/>
    <mergeCell ref="D1375:J1375"/>
    <mergeCell ref="K1375:N1375"/>
    <mergeCell ref="O1375:P1375"/>
    <mergeCell ref="Q1375:R1375"/>
    <mergeCell ref="S1375:V1375"/>
    <mergeCell ref="W1375:Z1375"/>
    <mergeCell ref="AA1375:AD1375"/>
    <mergeCell ref="D1376:J1376"/>
    <mergeCell ref="D1381:J1381"/>
    <mergeCell ref="K1381:N1381"/>
    <mergeCell ref="O1381:P1381"/>
    <mergeCell ref="Q1381:R1381"/>
    <mergeCell ref="S1381:V1381"/>
    <mergeCell ref="W1381:Z1381"/>
    <mergeCell ref="AA1381:AD1381"/>
    <mergeCell ref="D1382:J1382"/>
    <mergeCell ref="K1382:N1382"/>
    <mergeCell ref="O1382:P1382"/>
    <mergeCell ref="Q1382:R1382"/>
    <mergeCell ref="S1382:V1382"/>
    <mergeCell ref="W1382:Z1382"/>
    <mergeCell ref="AA1382:AD1382"/>
    <mergeCell ref="Q1379:R1379"/>
    <mergeCell ref="S1379:V1379"/>
    <mergeCell ref="W1379:Z1379"/>
    <mergeCell ref="AA1379:AD1379"/>
    <mergeCell ref="D1380:J1380"/>
    <mergeCell ref="K1380:N1380"/>
    <mergeCell ref="O1380:P1380"/>
    <mergeCell ref="Q1380:R1380"/>
    <mergeCell ref="S1380:V1380"/>
    <mergeCell ref="W1380:Z1380"/>
    <mergeCell ref="D1368:J1368"/>
    <mergeCell ref="D1373:J1373"/>
    <mergeCell ref="K1373:N1373"/>
    <mergeCell ref="O1373:P1373"/>
    <mergeCell ref="Q1373:R1373"/>
    <mergeCell ref="S1373:V1373"/>
    <mergeCell ref="W1373:Z1373"/>
    <mergeCell ref="AA1373:AD1373"/>
    <mergeCell ref="D1374:J1374"/>
    <mergeCell ref="K1374:N1374"/>
    <mergeCell ref="O1374:P1374"/>
    <mergeCell ref="Q1374:R1374"/>
    <mergeCell ref="S1374:V1374"/>
    <mergeCell ref="W1374:Z1374"/>
    <mergeCell ref="AA1374:AD1374"/>
    <mergeCell ref="K1371:N1371"/>
    <mergeCell ref="O1371:P1371"/>
    <mergeCell ref="Q1371:R1371"/>
    <mergeCell ref="S1371:V1371"/>
    <mergeCell ref="W1371:Z1371"/>
    <mergeCell ref="AA1371:AD1371"/>
    <mergeCell ref="D1372:J1372"/>
    <mergeCell ref="K1372:N1372"/>
    <mergeCell ref="O1372:P1372"/>
    <mergeCell ref="Q1372:R1372"/>
    <mergeCell ref="S1372:V1372"/>
    <mergeCell ref="W1372:Z1372"/>
    <mergeCell ref="AA1372:AD1372"/>
    <mergeCell ref="W1364:Z1364"/>
    <mergeCell ref="AA1364:AD1364"/>
    <mergeCell ref="D1365:J1365"/>
    <mergeCell ref="K1365:N1365"/>
    <mergeCell ref="O1365:P1365"/>
    <mergeCell ref="Q1365:R1365"/>
    <mergeCell ref="S1365:V1365"/>
    <mergeCell ref="W1365:Z1365"/>
    <mergeCell ref="AA1365:AD1365"/>
    <mergeCell ref="D1366:J1366"/>
    <mergeCell ref="K1366:N1366"/>
    <mergeCell ref="O1366:P1366"/>
    <mergeCell ref="Q1366:R1366"/>
    <mergeCell ref="S1366:V1366"/>
    <mergeCell ref="W1366:Z1366"/>
    <mergeCell ref="AA1366:AD1366"/>
    <mergeCell ref="D1367:J1367"/>
    <mergeCell ref="K1367:N1367"/>
    <mergeCell ref="O1367:P1367"/>
    <mergeCell ref="Q1367:R1367"/>
    <mergeCell ref="S1367:V1367"/>
    <mergeCell ref="W1367:Z1367"/>
    <mergeCell ref="AA1367:AD1367"/>
    <mergeCell ref="D1364:J1364"/>
    <mergeCell ref="K1364:N1364"/>
    <mergeCell ref="O1364:P1364"/>
    <mergeCell ref="Q1364:R1364"/>
    <mergeCell ref="S1364:V1364"/>
    <mergeCell ref="D1357:J1357"/>
    <mergeCell ref="K1357:N1357"/>
    <mergeCell ref="O1357:P1357"/>
    <mergeCell ref="Q1357:R1357"/>
    <mergeCell ref="S1357:V1357"/>
    <mergeCell ref="W1357:Z1357"/>
    <mergeCell ref="AA1357:AD1357"/>
    <mergeCell ref="D1358:J1358"/>
    <mergeCell ref="D1363:J1363"/>
    <mergeCell ref="K1363:N1363"/>
    <mergeCell ref="O1363:P1363"/>
    <mergeCell ref="Q1363:R1363"/>
    <mergeCell ref="S1363:V1363"/>
    <mergeCell ref="W1363:Z1363"/>
    <mergeCell ref="AA1363:AD1363"/>
    <mergeCell ref="AA1360:AD1360"/>
    <mergeCell ref="D1361:J1361"/>
    <mergeCell ref="K1361:N1361"/>
    <mergeCell ref="O1361:P1361"/>
    <mergeCell ref="Q1361:R1361"/>
    <mergeCell ref="S1361:V1361"/>
    <mergeCell ref="W1361:Z1361"/>
    <mergeCell ref="AA1361:AD1361"/>
    <mergeCell ref="D1362:J1362"/>
    <mergeCell ref="K1362:N1362"/>
    <mergeCell ref="K1358:N1358"/>
    <mergeCell ref="O1358:P1358"/>
    <mergeCell ref="Q1358:R1358"/>
    <mergeCell ref="S1358:V1358"/>
    <mergeCell ref="W1358:Z1358"/>
    <mergeCell ref="AA1358:AD1358"/>
    <mergeCell ref="D1359:J1359"/>
    <mergeCell ref="D1355:J1355"/>
    <mergeCell ref="K1355:N1355"/>
    <mergeCell ref="O1355:P1355"/>
    <mergeCell ref="Q1355:R1355"/>
    <mergeCell ref="S1355:V1355"/>
    <mergeCell ref="W1355:Z1355"/>
    <mergeCell ref="AA1355:AD1355"/>
    <mergeCell ref="D1354:J1354"/>
    <mergeCell ref="K1354:N1354"/>
    <mergeCell ref="O1354:P1354"/>
    <mergeCell ref="Q1354:R1354"/>
    <mergeCell ref="S1354:V1354"/>
    <mergeCell ref="W1354:Z1354"/>
    <mergeCell ref="AA1354:AD1354"/>
    <mergeCell ref="D1356:J1356"/>
    <mergeCell ref="K1356:N1356"/>
    <mergeCell ref="O1356:P1356"/>
    <mergeCell ref="Q1356:R1356"/>
    <mergeCell ref="S1356:V1356"/>
    <mergeCell ref="W1356:Z1356"/>
    <mergeCell ref="AA1356:AD1356"/>
    <mergeCell ref="D1347:J1347"/>
    <mergeCell ref="K1347:N1347"/>
    <mergeCell ref="O1347:P1347"/>
    <mergeCell ref="Q1347:R1347"/>
    <mergeCell ref="S1347:V1347"/>
    <mergeCell ref="W1347:Z1347"/>
    <mergeCell ref="AA1347:AD1347"/>
    <mergeCell ref="D1348:J1348"/>
    <mergeCell ref="K1348:N1348"/>
    <mergeCell ref="O1348:P1348"/>
    <mergeCell ref="Q1348:R1348"/>
    <mergeCell ref="S1348:V1348"/>
    <mergeCell ref="W1348:Z1348"/>
    <mergeCell ref="AA1348:AD1348"/>
    <mergeCell ref="D1349:J1349"/>
    <mergeCell ref="K1349:N1349"/>
    <mergeCell ref="O1349:P1349"/>
    <mergeCell ref="Q1349:R1349"/>
    <mergeCell ref="S1349:V1349"/>
    <mergeCell ref="W1349:Z1349"/>
    <mergeCell ref="AA1349:AD1349"/>
    <mergeCell ref="D1335:J1335"/>
    <mergeCell ref="K1335:N1335"/>
    <mergeCell ref="O1335:P1335"/>
    <mergeCell ref="Q1335:R1335"/>
    <mergeCell ref="S1335:V1335"/>
    <mergeCell ref="W1335:Z1335"/>
    <mergeCell ref="AA1335:AD1335"/>
    <mergeCell ref="D1336:J1336"/>
    <mergeCell ref="D1345:J1345"/>
    <mergeCell ref="K1345:N1345"/>
    <mergeCell ref="O1345:P1345"/>
    <mergeCell ref="Q1345:R1345"/>
    <mergeCell ref="S1345:V1345"/>
    <mergeCell ref="W1345:Z1345"/>
    <mergeCell ref="AA1345:AD1345"/>
    <mergeCell ref="D1346:J1346"/>
    <mergeCell ref="K1346:N1346"/>
    <mergeCell ref="O1346:P1346"/>
    <mergeCell ref="Q1346:R1346"/>
    <mergeCell ref="S1346:V1346"/>
    <mergeCell ref="W1346:Z1346"/>
    <mergeCell ref="AA1346:AD1346"/>
    <mergeCell ref="D1337:J1337"/>
    <mergeCell ref="K1337:N1337"/>
    <mergeCell ref="O1337:P1337"/>
    <mergeCell ref="Q1337:R1337"/>
    <mergeCell ref="S1337:V1337"/>
    <mergeCell ref="W1337:Z1337"/>
    <mergeCell ref="AA1337:AD1337"/>
    <mergeCell ref="D1338:J1338"/>
    <mergeCell ref="K1338:N1338"/>
    <mergeCell ref="O1338:P1338"/>
    <mergeCell ref="Q1338:R1338"/>
    <mergeCell ref="S1338:V1338"/>
    <mergeCell ref="W1338:Z1338"/>
    <mergeCell ref="AA1338:AD1338"/>
    <mergeCell ref="D1339:J1339"/>
    <mergeCell ref="K1339:N1339"/>
    <mergeCell ref="O1339:P1339"/>
    <mergeCell ref="Q1339:R1339"/>
    <mergeCell ref="S1339:V1339"/>
    <mergeCell ref="W1339:Z1339"/>
    <mergeCell ref="AA1339:AD1339"/>
    <mergeCell ref="D1329:J1329"/>
    <mergeCell ref="K1329:N1329"/>
    <mergeCell ref="O1329:P1329"/>
    <mergeCell ref="Q1329:R1329"/>
    <mergeCell ref="S1329:V1329"/>
    <mergeCell ref="W1329:Z1329"/>
    <mergeCell ref="AA1329:AD1329"/>
    <mergeCell ref="D1330:J1330"/>
    <mergeCell ref="K1330:N1330"/>
    <mergeCell ref="O1330:P1330"/>
    <mergeCell ref="Q1330:R1330"/>
    <mergeCell ref="S1330:V1330"/>
    <mergeCell ref="W1330:Z1330"/>
    <mergeCell ref="AA1330:AD1330"/>
    <mergeCell ref="D1331:J1331"/>
    <mergeCell ref="K1331:N1331"/>
    <mergeCell ref="O1331:P1331"/>
    <mergeCell ref="Q1331:R1331"/>
    <mergeCell ref="S1331:V1331"/>
    <mergeCell ref="W1331:Z1331"/>
    <mergeCell ref="AA1331:AD1331"/>
    <mergeCell ref="K1291:L1291"/>
    <mergeCell ref="M1291:P1291"/>
    <mergeCell ref="Q1291:T1291"/>
    <mergeCell ref="U1291:V1291"/>
    <mergeCell ref="K1292:L1292"/>
    <mergeCell ref="M1292:P1292"/>
    <mergeCell ref="Q1292:T1292"/>
    <mergeCell ref="U1292:V1292"/>
    <mergeCell ref="K1293:L1293"/>
    <mergeCell ref="M1293:P1293"/>
    <mergeCell ref="C1316:AD1316"/>
    <mergeCell ref="C1317:AD1317"/>
    <mergeCell ref="C1318:AD1318"/>
    <mergeCell ref="C1319:AD1319"/>
    <mergeCell ref="C1320:AD1320"/>
    <mergeCell ref="D1328:J1328"/>
    <mergeCell ref="K1328:N1328"/>
    <mergeCell ref="O1328:P1328"/>
    <mergeCell ref="Q1328:R1328"/>
    <mergeCell ref="S1328:V1328"/>
    <mergeCell ref="W1328:Z1328"/>
    <mergeCell ref="AA1328:AD1328"/>
    <mergeCell ref="B1314:AD1314"/>
    <mergeCell ref="C1315:AD1315"/>
    <mergeCell ref="K1294:L1294"/>
    <mergeCell ref="M1294:P1294"/>
    <mergeCell ref="Q1294:T1294"/>
    <mergeCell ref="U1294:V1294"/>
    <mergeCell ref="K1295:L1295"/>
    <mergeCell ref="M1295:P1295"/>
    <mergeCell ref="Q1295:T1295"/>
    <mergeCell ref="U1295:V1295"/>
    <mergeCell ref="K1176:L1176"/>
    <mergeCell ref="M1176:P1176"/>
    <mergeCell ref="Q1176:T1176"/>
    <mergeCell ref="U1176:V1176"/>
    <mergeCell ref="K1177:L1177"/>
    <mergeCell ref="M1177:P1177"/>
    <mergeCell ref="Q1177:T1177"/>
    <mergeCell ref="U1177:V1177"/>
    <mergeCell ref="K1178:L1178"/>
    <mergeCell ref="M1178:P1178"/>
    <mergeCell ref="Q1178:T1178"/>
    <mergeCell ref="U1178:V1178"/>
    <mergeCell ref="K1179:L1179"/>
    <mergeCell ref="M1179:P1179"/>
    <mergeCell ref="Q1179:T1179"/>
    <mergeCell ref="U1179:V1179"/>
    <mergeCell ref="K1180:L1180"/>
    <mergeCell ref="M1180:P1180"/>
    <mergeCell ref="Q1180:T1180"/>
    <mergeCell ref="U1180:V1180"/>
    <mergeCell ref="Q1296:T1296"/>
    <mergeCell ref="AA1296:AD1296"/>
    <mergeCell ref="C1298:AD1298"/>
    <mergeCell ref="C1299:AD1299"/>
    <mergeCell ref="B1306:AD1306"/>
    <mergeCell ref="B1307:AD1307"/>
    <mergeCell ref="C1308:AD1308"/>
    <mergeCell ref="D1294:J1294"/>
    <mergeCell ref="W1294:Z1294"/>
    <mergeCell ref="AA1294:AD1294"/>
    <mergeCell ref="D1295:J1295"/>
    <mergeCell ref="W1295:Z1295"/>
    <mergeCell ref="AA1295:AD1295"/>
    <mergeCell ref="D1285:J1285"/>
    <mergeCell ref="W1285:Z1285"/>
    <mergeCell ref="AA1285:AD1285"/>
    <mergeCell ref="D1286:J1286"/>
    <mergeCell ref="W1286:Z1286"/>
    <mergeCell ref="AA1286:AD1286"/>
    <mergeCell ref="D1287:J1287"/>
    <mergeCell ref="W1287:Z1287"/>
    <mergeCell ref="AA1287:AD1287"/>
    <mergeCell ref="K1285:L1285"/>
    <mergeCell ref="M1285:P1285"/>
    <mergeCell ref="Q1285:T1285"/>
    <mergeCell ref="U1285:V1285"/>
    <mergeCell ref="K1286:L1286"/>
    <mergeCell ref="M1286:P1286"/>
    <mergeCell ref="Q1286:T1286"/>
    <mergeCell ref="U1286:V1286"/>
    <mergeCell ref="K1287:L1287"/>
    <mergeCell ref="M1287:P1287"/>
    <mergeCell ref="Q1287:T1287"/>
    <mergeCell ref="U1287:V1287"/>
    <mergeCell ref="Q1293:T1293"/>
    <mergeCell ref="U1293:V1293"/>
    <mergeCell ref="D1288:J1288"/>
    <mergeCell ref="W1288:Z1288"/>
    <mergeCell ref="AA1288:AD1288"/>
    <mergeCell ref="D1289:J1289"/>
    <mergeCell ref="W1289:Z1289"/>
    <mergeCell ref="AA1289:AD1289"/>
    <mergeCell ref="D1290:J1290"/>
    <mergeCell ref="W1290:Z1290"/>
    <mergeCell ref="AA1290:AD1290"/>
    <mergeCell ref="K1288:L1288"/>
    <mergeCell ref="M1288:P1288"/>
    <mergeCell ref="Q1288:T1288"/>
    <mergeCell ref="U1288:V1288"/>
    <mergeCell ref="K1289:L1289"/>
    <mergeCell ref="M1289:P1289"/>
    <mergeCell ref="Q1289:T1289"/>
    <mergeCell ref="U1289:V1289"/>
    <mergeCell ref="K1290:L1290"/>
    <mergeCell ref="M1290:P1290"/>
    <mergeCell ref="Q1290:T1290"/>
    <mergeCell ref="U1290:V1290"/>
    <mergeCell ref="D1291:J1291"/>
    <mergeCell ref="W1291:Z1291"/>
    <mergeCell ref="AA1291:AD1291"/>
    <mergeCell ref="D1292:J1292"/>
    <mergeCell ref="W1292:Z1292"/>
    <mergeCell ref="AA1292:AD1292"/>
    <mergeCell ref="D1293:J1293"/>
    <mergeCell ref="W1293:Z1293"/>
    <mergeCell ref="AA1293:AD1293"/>
    <mergeCell ref="D1279:J1279"/>
    <mergeCell ref="W1279:Z1279"/>
    <mergeCell ref="AA1279:AD1279"/>
    <mergeCell ref="D1280:J1280"/>
    <mergeCell ref="W1280:Z1280"/>
    <mergeCell ref="AA1280:AD1280"/>
    <mergeCell ref="D1281:J1281"/>
    <mergeCell ref="W1281:Z1281"/>
    <mergeCell ref="AA1281:AD1281"/>
    <mergeCell ref="K1279:L1279"/>
    <mergeCell ref="M1279:P1279"/>
    <mergeCell ref="Q1279:T1279"/>
    <mergeCell ref="U1279:V1279"/>
    <mergeCell ref="K1280:L1280"/>
    <mergeCell ref="M1280:P1280"/>
    <mergeCell ref="Q1280:T1280"/>
    <mergeCell ref="U1280:V1280"/>
    <mergeCell ref="K1281:L1281"/>
    <mergeCell ref="M1281:P1281"/>
    <mergeCell ref="Q1281:T1281"/>
    <mergeCell ref="U1281:V1281"/>
    <mergeCell ref="D1282:J1282"/>
    <mergeCell ref="W1282:Z1282"/>
    <mergeCell ref="AA1282:AD1282"/>
    <mergeCell ref="D1283:J1283"/>
    <mergeCell ref="W1283:Z1283"/>
    <mergeCell ref="AA1283:AD1283"/>
    <mergeCell ref="D1284:J1284"/>
    <mergeCell ref="W1284:Z1284"/>
    <mergeCell ref="AA1284:AD1284"/>
    <mergeCell ref="K1282:L1282"/>
    <mergeCell ref="M1282:P1282"/>
    <mergeCell ref="Q1282:T1282"/>
    <mergeCell ref="U1282:V1282"/>
    <mergeCell ref="K1283:L1283"/>
    <mergeCell ref="M1283:P1283"/>
    <mergeCell ref="Q1283:T1283"/>
    <mergeCell ref="U1283:V1283"/>
    <mergeCell ref="K1284:L1284"/>
    <mergeCell ref="M1284:P1284"/>
    <mergeCell ref="Q1284:T1284"/>
    <mergeCell ref="U1284:V1284"/>
    <mergeCell ref="D1273:J1273"/>
    <mergeCell ref="W1273:Z1273"/>
    <mergeCell ref="AA1273:AD1273"/>
    <mergeCell ref="D1274:J1274"/>
    <mergeCell ref="W1274:Z1274"/>
    <mergeCell ref="AA1274:AD1274"/>
    <mergeCell ref="D1275:J1275"/>
    <mergeCell ref="W1275:Z1275"/>
    <mergeCell ref="AA1275:AD1275"/>
    <mergeCell ref="K1273:L1273"/>
    <mergeCell ref="M1273:P1273"/>
    <mergeCell ref="Q1273:T1273"/>
    <mergeCell ref="U1273:V1273"/>
    <mergeCell ref="K1274:L1274"/>
    <mergeCell ref="M1274:P1274"/>
    <mergeCell ref="Q1274:T1274"/>
    <mergeCell ref="U1274:V1274"/>
    <mergeCell ref="K1275:L1275"/>
    <mergeCell ref="M1275:P1275"/>
    <mergeCell ref="Q1275:T1275"/>
    <mergeCell ref="U1275:V1275"/>
    <mergeCell ref="D1276:J1276"/>
    <mergeCell ref="W1276:Z1276"/>
    <mergeCell ref="AA1276:AD1276"/>
    <mergeCell ref="D1277:J1277"/>
    <mergeCell ref="W1277:Z1277"/>
    <mergeCell ref="AA1277:AD1277"/>
    <mergeCell ref="D1278:J1278"/>
    <mergeCell ref="W1278:Z1278"/>
    <mergeCell ref="AA1278:AD1278"/>
    <mergeCell ref="K1276:L1276"/>
    <mergeCell ref="M1276:P1276"/>
    <mergeCell ref="Q1276:T1276"/>
    <mergeCell ref="U1276:V1276"/>
    <mergeCell ref="K1277:L1277"/>
    <mergeCell ref="M1277:P1277"/>
    <mergeCell ref="Q1277:T1277"/>
    <mergeCell ref="U1277:V1277"/>
    <mergeCell ref="K1278:L1278"/>
    <mergeCell ref="M1278:P1278"/>
    <mergeCell ref="Q1278:T1278"/>
    <mergeCell ref="U1278:V1278"/>
    <mergeCell ref="D1267:J1267"/>
    <mergeCell ref="W1267:Z1267"/>
    <mergeCell ref="AA1267:AD1267"/>
    <mergeCell ref="D1268:J1268"/>
    <mergeCell ref="W1268:Z1268"/>
    <mergeCell ref="AA1268:AD1268"/>
    <mergeCell ref="D1269:J1269"/>
    <mergeCell ref="W1269:Z1269"/>
    <mergeCell ref="AA1269:AD1269"/>
    <mergeCell ref="K1267:L1267"/>
    <mergeCell ref="M1267:P1267"/>
    <mergeCell ref="Q1267:T1267"/>
    <mergeCell ref="U1267:V1267"/>
    <mergeCell ref="K1268:L1268"/>
    <mergeCell ref="M1268:P1268"/>
    <mergeCell ref="Q1268:T1268"/>
    <mergeCell ref="U1268:V1268"/>
    <mergeCell ref="K1269:L1269"/>
    <mergeCell ref="M1269:P1269"/>
    <mergeCell ref="Q1269:T1269"/>
    <mergeCell ref="U1269:V1269"/>
    <mergeCell ref="D1270:J1270"/>
    <mergeCell ref="W1270:Z1270"/>
    <mergeCell ref="AA1270:AD1270"/>
    <mergeCell ref="D1271:J1271"/>
    <mergeCell ref="W1271:Z1271"/>
    <mergeCell ref="AA1271:AD1271"/>
    <mergeCell ref="D1272:J1272"/>
    <mergeCell ref="W1272:Z1272"/>
    <mergeCell ref="AA1272:AD1272"/>
    <mergeCell ref="K1270:L1270"/>
    <mergeCell ref="M1270:P1270"/>
    <mergeCell ref="Q1270:T1270"/>
    <mergeCell ref="U1270:V1270"/>
    <mergeCell ref="K1271:L1271"/>
    <mergeCell ref="M1271:P1271"/>
    <mergeCell ref="Q1271:T1271"/>
    <mergeCell ref="U1271:V1271"/>
    <mergeCell ref="K1272:L1272"/>
    <mergeCell ref="M1272:P1272"/>
    <mergeCell ref="Q1272:T1272"/>
    <mergeCell ref="U1272:V1272"/>
    <mergeCell ref="D1261:J1261"/>
    <mergeCell ref="W1261:Z1261"/>
    <mergeCell ref="AA1261:AD1261"/>
    <mergeCell ref="D1262:J1262"/>
    <mergeCell ref="W1262:Z1262"/>
    <mergeCell ref="AA1262:AD1262"/>
    <mergeCell ref="D1263:J1263"/>
    <mergeCell ref="W1263:Z1263"/>
    <mergeCell ref="AA1263:AD1263"/>
    <mergeCell ref="K1261:L1261"/>
    <mergeCell ref="M1261:P1261"/>
    <mergeCell ref="Q1261:T1261"/>
    <mergeCell ref="U1261:V1261"/>
    <mergeCell ref="K1262:L1262"/>
    <mergeCell ref="M1262:P1262"/>
    <mergeCell ref="Q1262:T1262"/>
    <mergeCell ref="U1262:V1262"/>
    <mergeCell ref="K1263:L1263"/>
    <mergeCell ref="M1263:P1263"/>
    <mergeCell ref="Q1263:T1263"/>
    <mergeCell ref="U1263:V1263"/>
    <mergeCell ref="D1264:J1264"/>
    <mergeCell ref="W1264:Z1264"/>
    <mergeCell ref="AA1264:AD1264"/>
    <mergeCell ref="D1265:J1265"/>
    <mergeCell ref="W1265:Z1265"/>
    <mergeCell ref="AA1265:AD1265"/>
    <mergeCell ref="D1266:J1266"/>
    <mergeCell ref="W1266:Z1266"/>
    <mergeCell ref="AA1266:AD1266"/>
    <mergeCell ref="K1264:L1264"/>
    <mergeCell ref="M1264:P1264"/>
    <mergeCell ref="Q1264:T1264"/>
    <mergeCell ref="U1264:V1264"/>
    <mergeCell ref="K1265:L1265"/>
    <mergeCell ref="M1265:P1265"/>
    <mergeCell ref="Q1265:T1265"/>
    <mergeCell ref="U1265:V1265"/>
    <mergeCell ref="K1266:L1266"/>
    <mergeCell ref="M1266:P1266"/>
    <mergeCell ref="Q1266:T1266"/>
    <mergeCell ref="U1266:V1266"/>
    <mergeCell ref="D1255:J1255"/>
    <mergeCell ref="W1255:Z1255"/>
    <mergeCell ref="AA1255:AD1255"/>
    <mergeCell ref="D1256:J1256"/>
    <mergeCell ref="W1256:Z1256"/>
    <mergeCell ref="AA1256:AD1256"/>
    <mergeCell ref="D1257:J1257"/>
    <mergeCell ref="W1257:Z1257"/>
    <mergeCell ref="AA1257:AD1257"/>
    <mergeCell ref="K1255:L1255"/>
    <mergeCell ref="M1255:P1255"/>
    <mergeCell ref="Q1255:T1255"/>
    <mergeCell ref="U1255:V1255"/>
    <mergeCell ref="K1256:L1256"/>
    <mergeCell ref="M1256:P1256"/>
    <mergeCell ref="Q1256:T1256"/>
    <mergeCell ref="U1256:V1256"/>
    <mergeCell ref="K1257:L1257"/>
    <mergeCell ref="M1257:P1257"/>
    <mergeCell ref="Q1257:T1257"/>
    <mergeCell ref="U1257:V1257"/>
    <mergeCell ref="D1258:J1258"/>
    <mergeCell ref="W1258:Z1258"/>
    <mergeCell ref="AA1258:AD1258"/>
    <mergeCell ref="D1259:J1259"/>
    <mergeCell ref="W1259:Z1259"/>
    <mergeCell ref="AA1259:AD1259"/>
    <mergeCell ref="D1260:J1260"/>
    <mergeCell ref="W1260:Z1260"/>
    <mergeCell ref="AA1260:AD1260"/>
    <mergeCell ref="K1258:L1258"/>
    <mergeCell ref="M1258:P1258"/>
    <mergeCell ref="Q1258:T1258"/>
    <mergeCell ref="U1258:V1258"/>
    <mergeCell ref="K1259:L1259"/>
    <mergeCell ref="M1259:P1259"/>
    <mergeCell ref="Q1259:T1259"/>
    <mergeCell ref="U1259:V1259"/>
    <mergeCell ref="K1260:L1260"/>
    <mergeCell ref="M1260:P1260"/>
    <mergeCell ref="Q1260:T1260"/>
    <mergeCell ref="U1260:V1260"/>
    <mergeCell ref="D1249:J1249"/>
    <mergeCell ref="W1249:Z1249"/>
    <mergeCell ref="AA1249:AD1249"/>
    <mergeCell ref="D1250:J1250"/>
    <mergeCell ref="W1250:Z1250"/>
    <mergeCell ref="AA1250:AD1250"/>
    <mergeCell ref="D1251:J1251"/>
    <mergeCell ref="W1251:Z1251"/>
    <mergeCell ref="AA1251:AD1251"/>
    <mergeCell ref="K1249:L1249"/>
    <mergeCell ref="M1249:P1249"/>
    <mergeCell ref="Q1249:T1249"/>
    <mergeCell ref="U1249:V1249"/>
    <mergeCell ref="K1250:L1250"/>
    <mergeCell ref="M1250:P1250"/>
    <mergeCell ref="Q1250:T1250"/>
    <mergeCell ref="U1250:V1250"/>
    <mergeCell ref="K1251:L1251"/>
    <mergeCell ref="M1251:P1251"/>
    <mergeCell ref="Q1251:T1251"/>
    <mergeCell ref="U1251:V1251"/>
    <mergeCell ref="D1252:J1252"/>
    <mergeCell ref="W1252:Z1252"/>
    <mergeCell ref="AA1252:AD1252"/>
    <mergeCell ref="D1253:J1253"/>
    <mergeCell ref="W1253:Z1253"/>
    <mergeCell ref="AA1253:AD1253"/>
    <mergeCell ref="D1254:J1254"/>
    <mergeCell ref="W1254:Z1254"/>
    <mergeCell ref="AA1254:AD1254"/>
    <mergeCell ref="K1252:L1252"/>
    <mergeCell ref="M1252:P1252"/>
    <mergeCell ref="Q1252:T1252"/>
    <mergeCell ref="U1252:V1252"/>
    <mergeCell ref="K1253:L1253"/>
    <mergeCell ref="M1253:P1253"/>
    <mergeCell ref="Q1253:T1253"/>
    <mergeCell ref="U1253:V1253"/>
    <mergeCell ref="K1254:L1254"/>
    <mergeCell ref="M1254:P1254"/>
    <mergeCell ref="Q1254:T1254"/>
    <mergeCell ref="U1254:V1254"/>
    <mergeCell ref="D1243:J1243"/>
    <mergeCell ref="W1243:Z1243"/>
    <mergeCell ref="AA1243:AD1243"/>
    <mergeCell ref="D1244:J1244"/>
    <mergeCell ref="W1244:Z1244"/>
    <mergeCell ref="AA1244:AD1244"/>
    <mergeCell ref="D1245:J1245"/>
    <mergeCell ref="W1245:Z1245"/>
    <mergeCell ref="AA1245:AD1245"/>
    <mergeCell ref="K1243:L1243"/>
    <mergeCell ref="M1243:P1243"/>
    <mergeCell ref="Q1243:T1243"/>
    <mergeCell ref="U1243:V1243"/>
    <mergeCell ref="K1244:L1244"/>
    <mergeCell ref="M1244:P1244"/>
    <mergeCell ref="Q1244:T1244"/>
    <mergeCell ref="U1244:V1244"/>
    <mergeCell ref="K1245:L1245"/>
    <mergeCell ref="M1245:P1245"/>
    <mergeCell ref="Q1245:T1245"/>
    <mergeCell ref="U1245:V1245"/>
    <mergeCell ref="D1246:J1246"/>
    <mergeCell ref="W1246:Z1246"/>
    <mergeCell ref="AA1246:AD1246"/>
    <mergeCell ref="D1247:J1247"/>
    <mergeCell ref="W1247:Z1247"/>
    <mergeCell ref="AA1247:AD1247"/>
    <mergeCell ref="D1248:J1248"/>
    <mergeCell ref="W1248:Z1248"/>
    <mergeCell ref="AA1248:AD1248"/>
    <mergeCell ref="K1246:L1246"/>
    <mergeCell ref="M1246:P1246"/>
    <mergeCell ref="Q1246:T1246"/>
    <mergeCell ref="U1246:V1246"/>
    <mergeCell ref="K1247:L1247"/>
    <mergeCell ref="M1247:P1247"/>
    <mergeCell ref="Q1247:T1247"/>
    <mergeCell ref="U1247:V1247"/>
    <mergeCell ref="K1248:L1248"/>
    <mergeCell ref="M1248:P1248"/>
    <mergeCell ref="Q1248:T1248"/>
    <mergeCell ref="U1248:V1248"/>
    <mergeCell ref="D1237:J1237"/>
    <mergeCell ref="W1237:Z1237"/>
    <mergeCell ref="AA1237:AD1237"/>
    <mergeCell ref="D1238:J1238"/>
    <mergeCell ref="W1238:Z1238"/>
    <mergeCell ref="AA1238:AD1238"/>
    <mergeCell ref="D1239:J1239"/>
    <mergeCell ref="W1239:Z1239"/>
    <mergeCell ref="AA1239:AD1239"/>
    <mergeCell ref="K1237:L1237"/>
    <mergeCell ref="M1237:P1237"/>
    <mergeCell ref="Q1237:T1237"/>
    <mergeCell ref="U1237:V1237"/>
    <mergeCell ref="K1238:L1238"/>
    <mergeCell ref="M1238:P1238"/>
    <mergeCell ref="Q1238:T1238"/>
    <mergeCell ref="U1238:V1238"/>
    <mergeCell ref="K1239:L1239"/>
    <mergeCell ref="M1239:P1239"/>
    <mergeCell ref="Q1239:T1239"/>
    <mergeCell ref="U1239:V1239"/>
    <mergeCell ref="D1240:J1240"/>
    <mergeCell ref="W1240:Z1240"/>
    <mergeCell ref="AA1240:AD1240"/>
    <mergeCell ref="D1241:J1241"/>
    <mergeCell ref="W1241:Z1241"/>
    <mergeCell ref="AA1241:AD1241"/>
    <mergeCell ref="D1242:J1242"/>
    <mergeCell ref="W1242:Z1242"/>
    <mergeCell ref="AA1242:AD1242"/>
    <mergeCell ref="K1240:L1240"/>
    <mergeCell ref="M1240:P1240"/>
    <mergeCell ref="Q1240:T1240"/>
    <mergeCell ref="U1240:V1240"/>
    <mergeCell ref="K1241:L1241"/>
    <mergeCell ref="M1241:P1241"/>
    <mergeCell ref="Q1241:T1241"/>
    <mergeCell ref="U1241:V1241"/>
    <mergeCell ref="K1242:L1242"/>
    <mergeCell ref="M1242:P1242"/>
    <mergeCell ref="Q1242:T1242"/>
    <mergeCell ref="U1242:V1242"/>
    <mergeCell ref="D1231:J1231"/>
    <mergeCell ref="W1231:Z1231"/>
    <mergeCell ref="AA1231:AD1231"/>
    <mergeCell ref="D1232:J1232"/>
    <mergeCell ref="W1232:Z1232"/>
    <mergeCell ref="AA1232:AD1232"/>
    <mergeCell ref="D1233:J1233"/>
    <mergeCell ref="W1233:Z1233"/>
    <mergeCell ref="AA1233:AD1233"/>
    <mergeCell ref="K1231:L1231"/>
    <mergeCell ref="M1231:P1231"/>
    <mergeCell ref="Q1231:T1231"/>
    <mergeCell ref="U1231:V1231"/>
    <mergeCell ref="K1232:L1232"/>
    <mergeCell ref="M1232:P1232"/>
    <mergeCell ref="Q1232:T1232"/>
    <mergeCell ref="U1232:V1232"/>
    <mergeCell ref="K1233:L1233"/>
    <mergeCell ref="M1233:P1233"/>
    <mergeCell ref="Q1233:T1233"/>
    <mergeCell ref="U1233:V1233"/>
    <mergeCell ref="D1234:J1234"/>
    <mergeCell ref="W1234:Z1234"/>
    <mergeCell ref="AA1234:AD1234"/>
    <mergeCell ref="D1235:J1235"/>
    <mergeCell ref="W1235:Z1235"/>
    <mergeCell ref="AA1235:AD1235"/>
    <mergeCell ref="D1236:J1236"/>
    <mergeCell ref="W1236:Z1236"/>
    <mergeCell ref="AA1236:AD1236"/>
    <mergeCell ref="K1234:L1234"/>
    <mergeCell ref="M1234:P1234"/>
    <mergeCell ref="Q1234:T1234"/>
    <mergeCell ref="U1234:V1234"/>
    <mergeCell ref="K1235:L1235"/>
    <mergeCell ref="M1235:P1235"/>
    <mergeCell ref="Q1235:T1235"/>
    <mergeCell ref="U1235:V1235"/>
    <mergeCell ref="K1236:L1236"/>
    <mergeCell ref="M1236:P1236"/>
    <mergeCell ref="Q1236:T1236"/>
    <mergeCell ref="U1236:V1236"/>
    <mergeCell ref="D1225:J1225"/>
    <mergeCell ref="W1225:Z1225"/>
    <mergeCell ref="AA1225:AD1225"/>
    <mergeCell ref="D1226:J1226"/>
    <mergeCell ref="W1226:Z1226"/>
    <mergeCell ref="AA1226:AD1226"/>
    <mergeCell ref="D1227:J1227"/>
    <mergeCell ref="W1227:Z1227"/>
    <mergeCell ref="AA1227:AD1227"/>
    <mergeCell ref="K1225:L1225"/>
    <mergeCell ref="M1225:P1225"/>
    <mergeCell ref="Q1225:T1225"/>
    <mergeCell ref="U1225:V1225"/>
    <mergeCell ref="K1226:L1226"/>
    <mergeCell ref="M1226:P1226"/>
    <mergeCell ref="Q1226:T1226"/>
    <mergeCell ref="U1226:V1226"/>
    <mergeCell ref="K1227:L1227"/>
    <mergeCell ref="M1227:P1227"/>
    <mergeCell ref="Q1227:T1227"/>
    <mergeCell ref="U1227:V1227"/>
    <mergeCell ref="D1228:J1228"/>
    <mergeCell ref="W1228:Z1228"/>
    <mergeCell ref="AA1228:AD1228"/>
    <mergeCell ref="D1229:J1229"/>
    <mergeCell ref="W1229:Z1229"/>
    <mergeCell ref="AA1229:AD1229"/>
    <mergeCell ref="D1230:J1230"/>
    <mergeCell ref="W1230:Z1230"/>
    <mergeCell ref="AA1230:AD1230"/>
    <mergeCell ref="K1228:L1228"/>
    <mergeCell ref="M1228:P1228"/>
    <mergeCell ref="Q1228:T1228"/>
    <mergeCell ref="U1228:V1228"/>
    <mergeCell ref="K1229:L1229"/>
    <mergeCell ref="M1229:P1229"/>
    <mergeCell ref="Q1229:T1229"/>
    <mergeCell ref="U1229:V1229"/>
    <mergeCell ref="K1230:L1230"/>
    <mergeCell ref="M1230:P1230"/>
    <mergeCell ref="Q1230:T1230"/>
    <mergeCell ref="U1230:V1230"/>
    <mergeCell ref="D1219:J1219"/>
    <mergeCell ref="W1219:Z1219"/>
    <mergeCell ref="AA1219:AD1219"/>
    <mergeCell ref="D1220:J1220"/>
    <mergeCell ref="W1220:Z1220"/>
    <mergeCell ref="AA1220:AD1220"/>
    <mergeCell ref="D1221:J1221"/>
    <mergeCell ref="W1221:Z1221"/>
    <mergeCell ref="AA1221:AD1221"/>
    <mergeCell ref="K1219:L1219"/>
    <mergeCell ref="M1219:P1219"/>
    <mergeCell ref="Q1219:T1219"/>
    <mergeCell ref="U1219:V1219"/>
    <mergeCell ref="K1220:L1220"/>
    <mergeCell ref="M1220:P1220"/>
    <mergeCell ref="Q1220:T1220"/>
    <mergeCell ref="U1220:V1220"/>
    <mergeCell ref="K1221:L1221"/>
    <mergeCell ref="M1221:P1221"/>
    <mergeCell ref="Q1221:T1221"/>
    <mergeCell ref="U1221:V1221"/>
    <mergeCell ref="D1222:J1222"/>
    <mergeCell ref="W1222:Z1222"/>
    <mergeCell ref="AA1222:AD1222"/>
    <mergeCell ref="D1223:J1223"/>
    <mergeCell ref="W1223:Z1223"/>
    <mergeCell ref="AA1223:AD1223"/>
    <mergeCell ref="D1224:J1224"/>
    <mergeCell ref="W1224:Z1224"/>
    <mergeCell ref="AA1224:AD1224"/>
    <mergeCell ref="K1222:L1222"/>
    <mergeCell ref="M1222:P1222"/>
    <mergeCell ref="Q1222:T1222"/>
    <mergeCell ref="U1222:V1222"/>
    <mergeCell ref="K1223:L1223"/>
    <mergeCell ref="M1223:P1223"/>
    <mergeCell ref="Q1223:T1223"/>
    <mergeCell ref="U1223:V1223"/>
    <mergeCell ref="K1224:L1224"/>
    <mergeCell ref="M1224:P1224"/>
    <mergeCell ref="Q1224:T1224"/>
    <mergeCell ref="U1224:V1224"/>
    <mergeCell ref="D1213:J1213"/>
    <mergeCell ref="W1213:Z1213"/>
    <mergeCell ref="AA1213:AD1213"/>
    <mergeCell ref="D1214:J1214"/>
    <mergeCell ref="W1214:Z1214"/>
    <mergeCell ref="AA1214:AD1214"/>
    <mergeCell ref="D1215:J1215"/>
    <mergeCell ref="W1215:Z1215"/>
    <mergeCell ref="AA1215:AD1215"/>
    <mergeCell ref="K1213:L1213"/>
    <mergeCell ref="M1213:P1213"/>
    <mergeCell ref="Q1213:T1213"/>
    <mergeCell ref="U1213:V1213"/>
    <mergeCell ref="K1214:L1214"/>
    <mergeCell ref="M1214:P1214"/>
    <mergeCell ref="Q1214:T1214"/>
    <mergeCell ref="U1214:V1214"/>
    <mergeCell ref="K1215:L1215"/>
    <mergeCell ref="M1215:P1215"/>
    <mergeCell ref="Q1215:T1215"/>
    <mergeCell ref="U1215:V1215"/>
    <mergeCell ref="D1216:J1216"/>
    <mergeCell ref="W1216:Z1216"/>
    <mergeCell ref="AA1216:AD1216"/>
    <mergeCell ref="D1217:J1217"/>
    <mergeCell ref="W1217:Z1217"/>
    <mergeCell ref="AA1217:AD1217"/>
    <mergeCell ref="D1218:J1218"/>
    <mergeCell ref="W1218:Z1218"/>
    <mergeCell ref="AA1218:AD1218"/>
    <mergeCell ref="K1216:L1216"/>
    <mergeCell ref="M1216:P1216"/>
    <mergeCell ref="Q1216:T1216"/>
    <mergeCell ref="U1216:V1216"/>
    <mergeCell ref="K1217:L1217"/>
    <mergeCell ref="M1217:P1217"/>
    <mergeCell ref="Q1217:T1217"/>
    <mergeCell ref="U1217:V1217"/>
    <mergeCell ref="K1218:L1218"/>
    <mergeCell ref="M1218:P1218"/>
    <mergeCell ref="Q1218:T1218"/>
    <mergeCell ref="U1218:V1218"/>
    <mergeCell ref="D1207:J1207"/>
    <mergeCell ref="W1207:Z1207"/>
    <mergeCell ref="AA1207:AD1207"/>
    <mergeCell ref="D1208:J1208"/>
    <mergeCell ref="W1208:Z1208"/>
    <mergeCell ref="AA1208:AD1208"/>
    <mergeCell ref="D1209:J1209"/>
    <mergeCell ref="W1209:Z1209"/>
    <mergeCell ref="AA1209:AD1209"/>
    <mergeCell ref="K1207:L1207"/>
    <mergeCell ref="M1207:P1207"/>
    <mergeCell ref="Q1207:T1207"/>
    <mergeCell ref="U1207:V1207"/>
    <mergeCell ref="K1208:L1208"/>
    <mergeCell ref="M1208:P1208"/>
    <mergeCell ref="Q1208:T1208"/>
    <mergeCell ref="U1208:V1208"/>
    <mergeCell ref="K1209:L1209"/>
    <mergeCell ref="M1209:P1209"/>
    <mergeCell ref="Q1209:T1209"/>
    <mergeCell ref="U1209:V1209"/>
    <mergeCell ref="D1210:J1210"/>
    <mergeCell ref="W1210:Z1210"/>
    <mergeCell ref="AA1210:AD1210"/>
    <mergeCell ref="D1211:J1211"/>
    <mergeCell ref="W1211:Z1211"/>
    <mergeCell ref="AA1211:AD1211"/>
    <mergeCell ref="D1212:J1212"/>
    <mergeCell ref="W1212:Z1212"/>
    <mergeCell ref="AA1212:AD1212"/>
    <mergeCell ref="K1210:L1210"/>
    <mergeCell ref="M1210:P1210"/>
    <mergeCell ref="Q1210:T1210"/>
    <mergeCell ref="U1210:V1210"/>
    <mergeCell ref="K1211:L1211"/>
    <mergeCell ref="M1211:P1211"/>
    <mergeCell ref="Q1211:T1211"/>
    <mergeCell ref="U1211:V1211"/>
    <mergeCell ref="K1212:L1212"/>
    <mergeCell ref="M1212:P1212"/>
    <mergeCell ref="Q1212:T1212"/>
    <mergeCell ref="U1212:V1212"/>
    <mergeCell ref="D1201:J1201"/>
    <mergeCell ref="W1201:Z1201"/>
    <mergeCell ref="AA1201:AD1201"/>
    <mergeCell ref="D1202:J1202"/>
    <mergeCell ref="W1202:Z1202"/>
    <mergeCell ref="AA1202:AD1202"/>
    <mergeCell ref="D1203:J1203"/>
    <mergeCell ref="W1203:Z1203"/>
    <mergeCell ref="AA1203:AD1203"/>
    <mergeCell ref="K1201:L1201"/>
    <mergeCell ref="M1201:P1201"/>
    <mergeCell ref="Q1201:T1201"/>
    <mergeCell ref="U1201:V1201"/>
    <mergeCell ref="K1202:L1202"/>
    <mergeCell ref="M1202:P1202"/>
    <mergeCell ref="Q1202:T1202"/>
    <mergeCell ref="U1202:V1202"/>
    <mergeCell ref="K1203:L1203"/>
    <mergeCell ref="M1203:P1203"/>
    <mergeCell ref="Q1203:T1203"/>
    <mergeCell ref="U1203:V1203"/>
    <mergeCell ref="D1204:J1204"/>
    <mergeCell ref="W1204:Z1204"/>
    <mergeCell ref="AA1204:AD1204"/>
    <mergeCell ref="D1205:J1205"/>
    <mergeCell ref="W1205:Z1205"/>
    <mergeCell ref="AA1205:AD1205"/>
    <mergeCell ref="D1206:J1206"/>
    <mergeCell ref="W1206:Z1206"/>
    <mergeCell ref="AA1206:AD1206"/>
    <mergeCell ref="K1204:L1204"/>
    <mergeCell ref="M1204:P1204"/>
    <mergeCell ref="Q1204:T1204"/>
    <mergeCell ref="U1204:V1204"/>
    <mergeCell ref="K1205:L1205"/>
    <mergeCell ref="M1205:P1205"/>
    <mergeCell ref="Q1205:T1205"/>
    <mergeCell ref="U1205:V1205"/>
    <mergeCell ref="K1206:L1206"/>
    <mergeCell ref="M1206:P1206"/>
    <mergeCell ref="Q1206:T1206"/>
    <mergeCell ref="U1206:V1206"/>
    <mergeCell ref="D1196:J1196"/>
    <mergeCell ref="W1196:Z1196"/>
    <mergeCell ref="AA1196:AD1196"/>
    <mergeCell ref="D1197:J1197"/>
    <mergeCell ref="W1197:Z1197"/>
    <mergeCell ref="AA1197:AD1197"/>
    <mergeCell ref="K1195:L1195"/>
    <mergeCell ref="M1195:P1195"/>
    <mergeCell ref="Q1195:T1195"/>
    <mergeCell ref="U1195:V1195"/>
    <mergeCell ref="K1196:L1196"/>
    <mergeCell ref="M1196:P1196"/>
    <mergeCell ref="Q1196:T1196"/>
    <mergeCell ref="U1196:V1196"/>
    <mergeCell ref="K1197:L1197"/>
    <mergeCell ref="M1197:P1197"/>
    <mergeCell ref="Q1197:T1197"/>
    <mergeCell ref="U1197:V1197"/>
    <mergeCell ref="K1190:L1190"/>
    <mergeCell ref="M1190:P1190"/>
    <mergeCell ref="Q1190:T1190"/>
    <mergeCell ref="U1190:V1190"/>
    <mergeCell ref="K1191:L1191"/>
    <mergeCell ref="M1191:P1191"/>
    <mergeCell ref="Q1191:T1191"/>
    <mergeCell ref="U1191:V1191"/>
    <mergeCell ref="D1198:J1198"/>
    <mergeCell ref="W1198:Z1198"/>
    <mergeCell ref="AA1198:AD1198"/>
    <mergeCell ref="D1199:J1199"/>
    <mergeCell ref="W1199:Z1199"/>
    <mergeCell ref="AA1199:AD1199"/>
    <mergeCell ref="D1200:J1200"/>
    <mergeCell ref="W1200:Z1200"/>
    <mergeCell ref="AA1200:AD1200"/>
    <mergeCell ref="K1198:L1198"/>
    <mergeCell ref="M1198:P1198"/>
    <mergeCell ref="Q1198:T1198"/>
    <mergeCell ref="U1198:V1198"/>
    <mergeCell ref="K1199:L1199"/>
    <mergeCell ref="M1199:P1199"/>
    <mergeCell ref="Q1199:T1199"/>
    <mergeCell ref="U1199:V1199"/>
    <mergeCell ref="K1200:L1200"/>
    <mergeCell ref="M1200:P1200"/>
    <mergeCell ref="Q1200:T1200"/>
    <mergeCell ref="U1200:V1200"/>
    <mergeCell ref="D1195:J1195"/>
    <mergeCell ref="W1195:Z1195"/>
    <mergeCell ref="AA1195:AD1195"/>
    <mergeCell ref="D1193:J1193"/>
    <mergeCell ref="W1193:Z1193"/>
    <mergeCell ref="AA1193:AD1193"/>
    <mergeCell ref="D1194:J1194"/>
    <mergeCell ref="W1194:Z1194"/>
    <mergeCell ref="AA1194:AD1194"/>
    <mergeCell ref="K1192:L1192"/>
    <mergeCell ref="M1192:P1192"/>
    <mergeCell ref="Q1192:T1192"/>
    <mergeCell ref="U1192:V1192"/>
    <mergeCell ref="K1193:L1193"/>
    <mergeCell ref="M1193:P1193"/>
    <mergeCell ref="Q1193:T1193"/>
    <mergeCell ref="U1193:V1193"/>
    <mergeCell ref="K1194:L1194"/>
    <mergeCell ref="M1194:P1194"/>
    <mergeCell ref="Q1194:T1194"/>
    <mergeCell ref="U1194:V1194"/>
    <mergeCell ref="AA1184:AD1184"/>
    <mergeCell ref="D1185:J1185"/>
    <mergeCell ref="W1185:Z1185"/>
    <mergeCell ref="AA1185:AD1185"/>
    <mergeCell ref="K1183:L1183"/>
    <mergeCell ref="M1183:P1183"/>
    <mergeCell ref="Q1183:T1183"/>
    <mergeCell ref="U1183:V1183"/>
    <mergeCell ref="K1184:L1184"/>
    <mergeCell ref="M1184:P1184"/>
    <mergeCell ref="Q1184:T1184"/>
    <mergeCell ref="U1184:V1184"/>
    <mergeCell ref="K1185:L1185"/>
    <mergeCell ref="M1185:P1185"/>
    <mergeCell ref="Q1185:T1185"/>
    <mergeCell ref="U1185:V1185"/>
    <mergeCell ref="D1192:J1192"/>
    <mergeCell ref="W1192:Z1192"/>
    <mergeCell ref="AA1192:AD1192"/>
    <mergeCell ref="D1189:J1189"/>
    <mergeCell ref="W1189:Z1189"/>
    <mergeCell ref="AA1189:AD1189"/>
    <mergeCell ref="D1190:J1190"/>
    <mergeCell ref="W1190:Z1190"/>
    <mergeCell ref="AA1190:AD1190"/>
    <mergeCell ref="D1191:J1191"/>
    <mergeCell ref="W1191:Z1191"/>
    <mergeCell ref="AA1191:AD1191"/>
    <mergeCell ref="K1189:L1189"/>
    <mergeCell ref="M1189:P1189"/>
    <mergeCell ref="Q1189:T1189"/>
    <mergeCell ref="U1189:V1189"/>
    <mergeCell ref="C1171:AD1171"/>
    <mergeCell ref="Q1175:T1175"/>
    <mergeCell ref="C1172:AD1172"/>
    <mergeCell ref="D1176:J1176"/>
    <mergeCell ref="W1176:Z1176"/>
    <mergeCell ref="AA1176:AD1176"/>
    <mergeCell ref="D1186:J1186"/>
    <mergeCell ref="W1186:Z1186"/>
    <mergeCell ref="AA1186:AD1186"/>
    <mergeCell ref="D1187:J1187"/>
    <mergeCell ref="W1187:Z1187"/>
    <mergeCell ref="AA1187:AD1187"/>
    <mergeCell ref="D1188:J1188"/>
    <mergeCell ref="W1188:Z1188"/>
    <mergeCell ref="AA1188:AD1188"/>
    <mergeCell ref="K1186:L1186"/>
    <mergeCell ref="M1186:P1186"/>
    <mergeCell ref="Q1186:T1186"/>
    <mergeCell ref="U1186:V1186"/>
    <mergeCell ref="K1187:L1187"/>
    <mergeCell ref="M1187:P1187"/>
    <mergeCell ref="Q1187:T1187"/>
    <mergeCell ref="U1187:V1187"/>
    <mergeCell ref="K1188:L1188"/>
    <mergeCell ref="M1188:P1188"/>
    <mergeCell ref="Q1188:T1188"/>
    <mergeCell ref="U1188:V1188"/>
    <mergeCell ref="D1183:J1183"/>
    <mergeCell ref="W1183:Z1183"/>
    <mergeCell ref="AA1183:AD1183"/>
    <mergeCell ref="D1184:J1184"/>
    <mergeCell ref="W1184:Z1184"/>
    <mergeCell ref="B1169:AD1169"/>
    <mergeCell ref="C1170:AD1170"/>
    <mergeCell ref="C1174:J1175"/>
    <mergeCell ref="M1175:P1175"/>
    <mergeCell ref="D1180:J1180"/>
    <mergeCell ref="W1180:Z1180"/>
    <mergeCell ref="AA1180:AD1180"/>
    <mergeCell ref="D1181:J1181"/>
    <mergeCell ref="W1181:Z1181"/>
    <mergeCell ref="AA1181:AD1181"/>
    <mergeCell ref="D1182:J1182"/>
    <mergeCell ref="W1182:Z1182"/>
    <mergeCell ref="AA1182:AD1182"/>
    <mergeCell ref="K1181:L1181"/>
    <mergeCell ref="M1181:P1181"/>
    <mergeCell ref="Q1181:T1181"/>
    <mergeCell ref="U1181:V1181"/>
    <mergeCell ref="K1182:L1182"/>
    <mergeCell ref="M1182:P1182"/>
    <mergeCell ref="Q1182:T1182"/>
    <mergeCell ref="U1182:V1182"/>
    <mergeCell ref="D1177:J1177"/>
    <mergeCell ref="W1177:Z1177"/>
    <mergeCell ref="AA1177:AD1177"/>
    <mergeCell ref="D1178:J1178"/>
    <mergeCell ref="W1178:Z1178"/>
    <mergeCell ref="AA1178:AD1178"/>
    <mergeCell ref="D1179:J1179"/>
    <mergeCell ref="W1179:Z1179"/>
    <mergeCell ref="AA1179:AD1179"/>
    <mergeCell ref="K1175:L1175"/>
    <mergeCell ref="U1175:V1175"/>
    <mergeCell ref="C860:AD860"/>
    <mergeCell ref="I844:J844"/>
    <mergeCell ref="D841:F841"/>
    <mergeCell ref="G841:H841"/>
    <mergeCell ref="K841:L841"/>
    <mergeCell ref="M841:N841"/>
    <mergeCell ref="O841:P841"/>
    <mergeCell ref="Q841:R841"/>
    <mergeCell ref="S828:T828"/>
    <mergeCell ref="U828:V828"/>
    <mergeCell ref="W828:X828"/>
    <mergeCell ref="Y828:Z828"/>
    <mergeCell ref="AA828:AB828"/>
    <mergeCell ref="AC828:AD828"/>
    <mergeCell ref="S807:T807"/>
    <mergeCell ref="U807:V807"/>
    <mergeCell ref="W807:X807"/>
    <mergeCell ref="Y807:Z807"/>
    <mergeCell ref="AA807:AB807"/>
    <mergeCell ref="AC807:AD807"/>
    <mergeCell ref="D810:F810"/>
    <mergeCell ref="G810:H810"/>
    <mergeCell ref="I807:J807"/>
    <mergeCell ref="I808:J808"/>
    <mergeCell ref="I809:J809"/>
    <mergeCell ref="I810:J810"/>
    <mergeCell ref="I811:J811"/>
    <mergeCell ref="D807:F807"/>
    <mergeCell ref="G807:H807"/>
    <mergeCell ref="K807:L807"/>
    <mergeCell ref="M807:N807"/>
    <mergeCell ref="O807:P807"/>
    <mergeCell ref="S788:T788"/>
    <mergeCell ref="U788:V788"/>
    <mergeCell ref="W788:X788"/>
    <mergeCell ref="Y788:Z788"/>
    <mergeCell ref="AA788:AB788"/>
    <mergeCell ref="AC788:AD788"/>
    <mergeCell ref="S777:T777"/>
    <mergeCell ref="U777:V777"/>
    <mergeCell ref="W777:X777"/>
    <mergeCell ref="Y777:Z777"/>
    <mergeCell ref="AA777:AB777"/>
    <mergeCell ref="AC777:AD777"/>
    <mergeCell ref="S758:T758"/>
    <mergeCell ref="U758:V758"/>
    <mergeCell ref="W758:X758"/>
    <mergeCell ref="Y758:Z758"/>
    <mergeCell ref="AA758:AB758"/>
    <mergeCell ref="AC758:AD758"/>
    <mergeCell ref="S759:T759"/>
    <mergeCell ref="U759:V759"/>
    <mergeCell ref="W759:X759"/>
    <mergeCell ref="Y759:Z759"/>
    <mergeCell ref="AA759:AB759"/>
    <mergeCell ref="AC759:AD759"/>
    <mergeCell ref="S760:T760"/>
    <mergeCell ref="U760:V760"/>
    <mergeCell ref="W760:X760"/>
    <mergeCell ref="Y760:Z760"/>
    <mergeCell ref="AA760:AB760"/>
    <mergeCell ref="AC760:AD760"/>
    <mergeCell ref="S761:T761"/>
    <mergeCell ref="U761:V761"/>
    <mergeCell ref="S748:T748"/>
    <mergeCell ref="U748:V748"/>
    <mergeCell ref="W748:X748"/>
    <mergeCell ref="Y748:Z748"/>
    <mergeCell ref="AA748:AB748"/>
    <mergeCell ref="AC748:AD748"/>
    <mergeCell ref="S749:T749"/>
    <mergeCell ref="U749:V749"/>
    <mergeCell ref="W749:X749"/>
    <mergeCell ref="Y749:Z749"/>
    <mergeCell ref="AA749:AB749"/>
    <mergeCell ref="AC749:AD749"/>
    <mergeCell ref="I812:J812"/>
    <mergeCell ref="I813:J813"/>
    <mergeCell ref="I814:J814"/>
    <mergeCell ref="I815:J815"/>
    <mergeCell ref="I816:J816"/>
    <mergeCell ref="K810:L810"/>
    <mergeCell ref="M810:N810"/>
    <mergeCell ref="I797:J797"/>
    <mergeCell ref="I798:J798"/>
    <mergeCell ref="I799:J799"/>
    <mergeCell ref="I800:J800"/>
    <mergeCell ref="I801:J801"/>
    <mergeCell ref="I802:J802"/>
    <mergeCell ref="I782:J782"/>
    <mergeCell ref="I783:J783"/>
    <mergeCell ref="I784:J784"/>
    <mergeCell ref="I785:J785"/>
    <mergeCell ref="I786:J786"/>
    <mergeCell ref="I787:J787"/>
    <mergeCell ref="I767:J767"/>
    <mergeCell ref="C708:AD708"/>
    <mergeCell ref="C709:AD709"/>
    <mergeCell ref="B716:AD716"/>
    <mergeCell ref="C717:AD717"/>
    <mergeCell ref="C718:AD718"/>
    <mergeCell ref="C719:AD719"/>
    <mergeCell ref="C720:AD720"/>
    <mergeCell ref="I725:J725"/>
    <mergeCell ref="I726:J726"/>
    <mergeCell ref="I727:J727"/>
    <mergeCell ref="I728:J728"/>
    <mergeCell ref="D693:L693"/>
    <mergeCell ref="D694:L694"/>
    <mergeCell ref="D695:L695"/>
    <mergeCell ref="D696:L696"/>
    <mergeCell ref="D697:L697"/>
    <mergeCell ref="D698:L698"/>
    <mergeCell ref="D699:L699"/>
    <mergeCell ref="D728:F728"/>
    <mergeCell ref="G728:H728"/>
    <mergeCell ref="K728:L728"/>
    <mergeCell ref="M728:N728"/>
    <mergeCell ref="O728:P728"/>
    <mergeCell ref="Q728:R728"/>
    <mergeCell ref="U724:V724"/>
    <mergeCell ref="D725:F725"/>
    <mergeCell ref="G725:H725"/>
    <mergeCell ref="K725:L725"/>
    <mergeCell ref="M725:N725"/>
    <mergeCell ref="O725:P725"/>
    <mergeCell ref="Q725:R725"/>
    <mergeCell ref="S725:T725"/>
    <mergeCell ref="D669:L669"/>
    <mergeCell ref="D660:L660"/>
    <mergeCell ref="D671:L671"/>
    <mergeCell ref="D672:L672"/>
    <mergeCell ref="D673:L673"/>
    <mergeCell ref="D674:L674"/>
    <mergeCell ref="D675:L675"/>
    <mergeCell ref="D690:L690"/>
    <mergeCell ref="D701:L701"/>
    <mergeCell ref="D702:L702"/>
    <mergeCell ref="D703:L703"/>
    <mergeCell ref="D704:L704"/>
    <mergeCell ref="D705:L705"/>
    <mergeCell ref="D706:L706"/>
    <mergeCell ref="D700:L700"/>
    <mergeCell ref="D676:L676"/>
    <mergeCell ref="D677:L677"/>
    <mergeCell ref="D678:L678"/>
    <mergeCell ref="D679:L679"/>
    <mergeCell ref="D670:L670"/>
    <mergeCell ref="D681:L681"/>
    <mergeCell ref="D682:L682"/>
    <mergeCell ref="D683:L683"/>
    <mergeCell ref="D684:L684"/>
    <mergeCell ref="D685:L685"/>
    <mergeCell ref="D686:L686"/>
    <mergeCell ref="D687:L687"/>
    <mergeCell ref="D688:L688"/>
    <mergeCell ref="D689:L689"/>
    <mergeCell ref="D680:L680"/>
    <mergeCell ref="D691:L691"/>
    <mergeCell ref="D692:L692"/>
    <mergeCell ref="D652:L652"/>
    <mergeCell ref="D653:L653"/>
    <mergeCell ref="D654:L654"/>
    <mergeCell ref="D655:L655"/>
    <mergeCell ref="D656:L656"/>
    <mergeCell ref="D657:L657"/>
    <mergeCell ref="D658:L658"/>
    <mergeCell ref="D659:L659"/>
    <mergeCell ref="D650:L650"/>
    <mergeCell ref="D661:L661"/>
    <mergeCell ref="D662:L662"/>
    <mergeCell ref="D663:L663"/>
    <mergeCell ref="D664:L664"/>
    <mergeCell ref="D665:L665"/>
    <mergeCell ref="D666:L666"/>
    <mergeCell ref="D667:L667"/>
    <mergeCell ref="D668:L668"/>
    <mergeCell ref="D635:L635"/>
    <mergeCell ref="D636:L636"/>
    <mergeCell ref="D637:L637"/>
    <mergeCell ref="D638:L638"/>
    <mergeCell ref="D639:L639"/>
    <mergeCell ref="D630:L630"/>
    <mergeCell ref="D641:L641"/>
    <mergeCell ref="D642:L642"/>
    <mergeCell ref="D643:L643"/>
    <mergeCell ref="D644:L644"/>
    <mergeCell ref="D645:L645"/>
    <mergeCell ref="D646:L646"/>
    <mergeCell ref="D647:L647"/>
    <mergeCell ref="D648:L648"/>
    <mergeCell ref="D649:L649"/>
    <mergeCell ref="D640:L640"/>
    <mergeCell ref="D651:L651"/>
    <mergeCell ref="D618:L618"/>
    <mergeCell ref="D619:L619"/>
    <mergeCell ref="D610:L610"/>
    <mergeCell ref="D621:L621"/>
    <mergeCell ref="D622:L622"/>
    <mergeCell ref="D623:L623"/>
    <mergeCell ref="D624:L624"/>
    <mergeCell ref="D625:L625"/>
    <mergeCell ref="D626:L626"/>
    <mergeCell ref="D627:L627"/>
    <mergeCell ref="D628:L628"/>
    <mergeCell ref="D629:L629"/>
    <mergeCell ref="D620:L620"/>
    <mergeCell ref="D631:L631"/>
    <mergeCell ref="D632:L632"/>
    <mergeCell ref="D633:L633"/>
    <mergeCell ref="D634:L634"/>
    <mergeCell ref="M584:AD584"/>
    <mergeCell ref="D603:L603"/>
    <mergeCell ref="D604:L604"/>
    <mergeCell ref="D605:L605"/>
    <mergeCell ref="D606:L606"/>
    <mergeCell ref="D607:L607"/>
    <mergeCell ref="D608:L608"/>
    <mergeCell ref="D609:L609"/>
    <mergeCell ref="D600:L600"/>
    <mergeCell ref="D611:L611"/>
    <mergeCell ref="D612:L612"/>
    <mergeCell ref="D613:L613"/>
    <mergeCell ref="D614:L614"/>
    <mergeCell ref="D615:L615"/>
    <mergeCell ref="D616:L616"/>
    <mergeCell ref="D617:L617"/>
    <mergeCell ref="D591:L591"/>
    <mergeCell ref="D592:L592"/>
    <mergeCell ref="D593:L593"/>
    <mergeCell ref="D594:L594"/>
    <mergeCell ref="D595:L595"/>
    <mergeCell ref="D596:L596"/>
    <mergeCell ref="D597:L597"/>
    <mergeCell ref="D598:L598"/>
    <mergeCell ref="D599:L599"/>
    <mergeCell ref="D590:L590"/>
    <mergeCell ref="D601:L601"/>
    <mergeCell ref="D602:L602"/>
    <mergeCell ref="M585:U585"/>
    <mergeCell ref="V585:AD585"/>
    <mergeCell ref="D587:L587"/>
    <mergeCell ref="D588:L588"/>
    <mergeCell ref="D577:P577"/>
    <mergeCell ref="D578:P578"/>
    <mergeCell ref="D579:P579"/>
    <mergeCell ref="D580:P580"/>
    <mergeCell ref="D581:P581"/>
    <mergeCell ref="C454:AD454"/>
    <mergeCell ref="C455:AD455"/>
    <mergeCell ref="C456:AD456"/>
    <mergeCell ref="B452:AD452"/>
    <mergeCell ref="AA458:AD458"/>
    <mergeCell ref="C453:AD453"/>
    <mergeCell ref="AA583:AD583"/>
    <mergeCell ref="D568:P568"/>
    <mergeCell ref="D569:P569"/>
    <mergeCell ref="D570:P570"/>
    <mergeCell ref="D571:P571"/>
    <mergeCell ref="D489:P489"/>
    <mergeCell ref="Q459:AD459"/>
    <mergeCell ref="C459:P461"/>
    <mergeCell ref="D462:P462"/>
    <mergeCell ref="D463:P463"/>
    <mergeCell ref="D464:P464"/>
    <mergeCell ref="D465:P465"/>
    <mergeCell ref="D466:P466"/>
    <mergeCell ref="D467:P467"/>
    <mergeCell ref="D468:P468"/>
    <mergeCell ref="D469:P469"/>
    <mergeCell ref="D470:P470"/>
    <mergeCell ref="D567:P567"/>
    <mergeCell ref="D512:P512"/>
    <mergeCell ref="D513:P513"/>
    <mergeCell ref="D514:P514"/>
    <mergeCell ref="D589:L589"/>
    <mergeCell ref="D473:P473"/>
    <mergeCell ref="D474:P474"/>
    <mergeCell ref="D475:P475"/>
    <mergeCell ref="D476:P476"/>
    <mergeCell ref="D477:P477"/>
    <mergeCell ref="D478:P478"/>
    <mergeCell ref="D479:P479"/>
    <mergeCell ref="D480:P480"/>
    <mergeCell ref="D481:P481"/>
    <mergeCell ref="D482:P482"/>
    <mergeCell ref="D483:P483"/>
    <mergeCell ref="D484:P484"/>
    <mergeCell ref="D485:P485"/>
    <mergeCell ref="D486:P486"/>
    <mergeCell ref="D487:P487"/>
    <mergeCell ref="D540:P540"/>
    <mergeCell ref="D541:P541"/>
    <mergeCell ref="D542:P542"/>
    <mergeCell ref="D543:P543"/>
    <mergeCell ref="D544:P544"/>
    <mergeCell ref="D534:P534"/>
    <mergeCell ref="D497:P497"/>
    <mergeCell ref="D498:P498"/>
    <mergeCell ref="D499:P499"/>
    <mergeCell ref="D532:P532"/>
    <mergeCell ref="D533:P533"/>
    <mergeCell ref="D572:P572"/>
    <mergeCell ref="D573:P573"/>
    <mergeCell ref="D574:P574"/>
    <mergeCell ref="D575:P575"/>
    <mergeCell ref="D576:P576"/>
    <mergeCell ref="W1175:Z1175"/>
    <mergeCell ref="AA1175:AD1175"/>
    <mergeCell ref="K1174:T1174"/>
    <mergeCell ref="U1174:AD1174"/>
    <mergeCell ref="C154:AD154"/>
    <mergeCell ref="C155:AD155"/>
    <mergeCell ref="C306:AD306"/>
    <mergeCell ref="C307:AD307"/>
    <mergeCell ref="B314:AD314"/>
    <mergeCell ref="C316:AD316"/>
    <mergeCell ref="C317:AD317"/>
    <mergeCell ref="C318:AD318"/>
    <mergeCell ref="C444:AD444"/>
    <mergeCell ref="C445:AD445"/>
    <mergeCell ref="C172:AD172"/>
    <mergeCell ref="D412:F412"/>
    <mergeCell ref="D413:F413"/>
    <mergeCell ref="D414:F414"/>
    <mergeCell ref="D415:F415"/>
    <mergeCell ref="D416:F416"/>
    <mergeCell ref="D417:F417"/>
    <mergeCell ref="D418:F418"/>
    <mergeCell ref="D545:P545"/>
    <mergeCell ref="D546:P546"/>
    <mergeCell ref="D547:P547"/>
    <mergeCell ref="D548:P548"/>
    <mergeCell ref="D549:P549"/>
    <mergeCell ref="D550:P550"/>
    <mergeCell ref="D551:P551"/>
    <mergeCell ref="D529:P529"/>
    <mergeCell ref="D530:P530"/>
    <mergeCell ref="D531:P531"/>
    <mergeCell ref="B994:AD994"/>
    <mergeCell ref="D304:J304"/>
    <mergeCell ref="D303:J303"/>
    <mergeCell ref="D302:J302"/>
    <mergeCell ref="D301:J301"/>
    <mergeCell ref="K301:M301"/>
    <mergeCell ref="N301:O301"/>
    <mergeCell ref="P301:R301"/>
    <mergeCell ref="S301:T301"/>
    <mergeCell ref="U301:W301"/>
    <mergeCell ref="X301:Y301"/>
    <mergeCell ref="Z301:AB301"/>
    <mergeCell ref="AC301:AD301"/>
    <mergeCell ref="K302:M302"/>
    <mergeCell ref="N302:O302"/>
    <mergeCell ref="P302:R302"/>
    <mergeCell ref="S302:T302"/>
    <mergeCell ref="U302:W302"/>
    <mergeCell ref="X302:Y302"/>
    <mergeCell ref="Z302:AB302"/>
    <mergeCell ref="AC302:AD302"/>
    <mergeCell ref="K303:M303"/>
    <mergeCell ref="N303:O303"/>
    <mergeCell ref="D535:P535"/>
    <mergeCell ref="D536:P536"/>
    <mergeCell ref="D537:P537"/>
    <mergeCell ref="D538:P538"/>
    <mergeCell ref="D539:P539"/>
    <mergeCell ref="D344:F344"/>
    <mergeCell ref="D345:F345"/>
    <mergeCell ref="Z304:AB304"/>
    <mergeCell ref="AC304:AD304"/>
    <mergeCell ref="U300:W300"/>
    <mergeCell ref="X300:Y300"/>
    <mergeCell ref="Z300:AB300"/>
    <mergeCell ref="AC300:AD300"/>
    <mergeCell ref="K298:M298"/>
    <mergeCell ref="S295:T295"/>
    <mergeCell ref="U295:W295"/>
    <mergeCell ref="D293:J293"/>
    <mergeCell ref="D292:J292"/>
    <mergeCell ref="D291:J291"/>
    <mergeCell ref="K293:M293"/>
    <mergeCell ref="N293:O293"/>
    <mergeCell ref="P293:R293"/>
    <mergeCell ref="S293:T293"/>
    <mergeCell ref="U293:W293"/>
    <mergeCell ref="X293:Y293"/>
    <mergeCell ref="Z293:AB293"/>
    <mergeCell ref="AC293:AD293"/>
    <mergeCell ref="K297:M297"/>
    <mergeCell ref="N297:O297"/>
    <mergeCell ref="P297:R297"/>
    <mergeCell ref="S297:T297"/>
    <mergeCell ref="U297:W297"/>
    <mergeCell ref="X297:Y297"/>
    <mergeCell ref="Z297:AB297"/>
    <mergeCell ref="AC297:AD297"/>
    <mergeCell ref="X295:Y295"/>
    <mergeCell ref="Z295:AB295"/>
    <mergeCell ref="AC295:AD295"/>
    <mergeCell ref="K296:M296"/>
    <mergeCell ref="N296:O296"/>
    <mergeCell ref="P296:R296"/>
    <mergeCell ref="D290:J290"/>
    <mergeCell ref="D289:J289"/>
    <mergeCell ref="K291:M291"/>
    <mergeCell ref="N291:O291"/>
    <mergeCell ref="P291:R291"/>
    <mergeCell ref="S291:T291"/>
    <mergeCell ref="U291:W291"/>
    <mergeCell ref="X291:Y291"/>
    <mergeCell ref="Z291:AB291"/>
    <mergeCell ref="AC291:AD291"/>
    <mergeCell ref="K292:M292"/>
    <mergeCell ref="N292:O292"/>
    <mergeCell ref="P292:R292"/>
    <mergeCell ref="S292:T292"/>
    <mergeCell ref="U292:W292"/>
    <mergeCell ref="X292:Y292"/>
    <mergeCell ref="Z292:AB292"/>
    <mergeCell ref="AC292:AD292"/>
    <mergeCell ref="U290:W290"/>
    <mergeCell ref="X290:Y290"/>
    <mergeCell ref="Z290:AB290"/>
    <mergeCell ref="AC290:AD290"/>
    <mergeCell ref="K289:M289"/>
    <mergeCell ref="N289:O289"/>
    <mergeCell ref="P289:R289"/>
    <mergeCell ref="S289:T289"/>
    <mergeCell ref="U289:W289"/>
    <mergeCell ref="X289:Y289"/>
    <mergeCell ref="Z289:AB289"/>
    <mergeCell ref="AC289:AD289"/>
    <mergeCell ref="K290:M290"/>
    <mergeCell ref="N290:O290"/>
    <mergeCell ref="D288:J288"/>
    <mergeCell ref="D287:J287"/>
    <mergeCell ref="D286:J286"/>
    <mergeCell ref="D285:J285"/>
    <mergeCell ref="D284:J284"/>
    <mergeCell ref="D283:J283"/>
    <mergeCell ref="K283:M283"/>
    <mergeCell ref="N283:O283"/>
    <mergeCell ref="P283:R283"/>
    <mergeCell ref="S283:T283"/>
    <mergeCell ref="U283:W283"/>
    <mergeCell ref="X283:Y283"/>
    <mergeCell ref="Z283:AB283"/>
    <mergeCell ref="AC283:AD283"/>
    <mergeCell ref="K284:M284"/>
    <mergeCell ref="N284:O284"/>
    <mergeCell ref="P284:R284"/>
    <mergeCell ref="S284:T284"/>
    <mergeCell ref="U284:W284"/>
    <mergeCell ref="X284:Y284"/>
    <mergeCell ref="Z284:AB284"/>
    <mergeCell ref="AC284:AD284"/>
    <mergeCell ref="K285:M285"/>
    <mergeCell ref="N285:O285"/>
    <mergeCell ref="P285:R285"/>
    <mergeCell ref="S285:T285"/>
    <mergeCell ref="U285:W285"/>
    <mergeCell ref="X285:Y285"/>
    <mergeCell ref="Z285:AB285"/>
    <mergeCell ref="AC285:AD285"/>
    <mergeCell ref="K286:M286"/>
    <mergeCell ref="N286:O286"/>
    <mergeCell ref="D282:J282"/>
    <mergeCell ref="D281:J281"/>
    <mergeCell ref="D280:J280"/>
    <mergeCell ref="D279:J279"/>
    <mergeCell ref="D278:J278"/>
    <mergeCell ref="D277:J277"/>
    <mergeCell ref="K281:M281"/>
    <mergeCell ref="N281:O281"/>
    <mergeCell ref="P281:R281"/>
    <mergeCell ref="S281:T281"/>
    <mergeCell ref="U281:W281"/>
    <mergeCell ref="X281:Y281"/>
    <mergeCell ref="Z281:AB281"/>
    <mergeCell ref="AC281:AD281"/>
    <mergeCell ref="K282:M282"/>
    <mergeCell ref="N282:O282"/>
    <mergeCell ref="P282:R282"/>
    <mergeCell ref="S282:T282"/>
    <mergeCell ref="U282:W282"/>
    <mergeCell ref="X282:Y282"/>
    <mergeCell ref="Z282:AB282"/>
    <mergeCell ref="AC282:AD282"/>
    <mergeCell ref="K279:M279"/>
    <mergeCell ref="N279:O279"/>
    <mergeCell ref="P279:R279"/>
    <mergeCell ref="S279:T279"/>
    <mergeCell ref="U279:W279"/>
    <mergeCell ref="X279:Y279"/>
    <mergeCell ref="Z279:AB279"/>
    <mergeCell ref="AC279:AD279"/>
    <mergeCell ref="K280:M280"/>
    <mergeCell ref="N280:O280"/>
    <mergeCell ref="D276:J276"/>
    <mergeCell ref="D275:J275"/>
    <mergeCell ref="D274:J274"/>
    <mergeCell ref="D273:J273"/>
    <mergeCell ref="D272:J272"/>
    <mergeCell ref="D271:J271"/>
    <mergeCell ref="K273:M273"/>
    <mergeCell ref="N273:O273"/>
    <mergeCell ref="P273:R273"/>
    <mergeCell ref="S273:T273"/>
    <mergeCell ref="U273:W273"/>
    <mergeCell ref="X273:Y273"/>
    <mergeCell ref="Z273:AB273"/>
    <mergeCell ref="AC273:AD273"/>
    <mergeCell ref="K274:M274"/>
    <mergeCell ref="N274:O274"/>
    <mergeCell ref="P274:R274"/>
    <mergeCell ref="S274:T274"/>
    <mergeCell ref="U274:W274"/>
    <mergeCell ref="X274:Y274"/>
    <mergeCell ref="Z274:AB274"/>
    <mergeCell ref="AC274:AD274"/>
    <mergeCell ref="K275:M275"/>
    <mergeCell ref="N275:O275"/>
    <mergeCell ref="P275:R275"/>
    <mergeCell ref="S275:T275"/>
    <mergeCell ref="U275:W275"/>
    <mergeCell ref="X275:Y275"/>
    <mergeCell ref="Z275:AB275"/>
    <mergeCell ref="AC275:AD275"/>
    <mergeCell ref="D270:J270"/>
    <mergeCell ref="D269:J269"/>
    <mergeCell ref="D268:J268"/>
    <mergeCell ref="D267:J267"/>
    <mergeCell ref="D266:J266"/>
    <mergeCell ref="D265:J265"/>
    <mergeCell ref="K265:M265"/>
    <mergeCell ref="N265:O265"/>
    <mergeCell ref="P265:R265"/>
    <mergeCell ref="S265:T265"/>
    <mergeCell ref="U265:W265"/>
    <mergeCell ref="X265:Y265"/>
    <mergeCell ref="Z265:AB265"/>
    <mergeCell ref="AC265:AD265"/>
    <mergeCell ref="K266:M266"/>
    <mergeCell ref="N266:O266"/>
    <mergeCell ref="P266:R266"/>
    <mergeCell ref="S266:T266"/>
    <mergeCell ref="U266:W266"/>
    <mergeCell ref="X266:Y266"/>
    <mergeCell ref="Z266:AB266"/>
    <mergeCell ref="AC266:AD266"/>
    <mergeCell ref="K267:M267"/>
    <mergeCell ref="N267:O267"/>
    <mergeCell ref="P267:R267"/>
    <mergeCell ref="S267:T267"/>
    <mergeCell ref="U267:W267"/>
    <mergeCell ref="X267:Y267"/>
    <mergeCell ref="Z267:AB267"/>
    <mergeCell ref="AC267:AD267"/>
    <mergeCell ref="K268:M268"/>
    <mergeCell ref="N268:O268"/>
    <mergeCell ref="D264:J264"/>
    <mergeCell ref="D263:J263"/>
    <mergeCell ref="D262:J262"/>
    <mergeCell ref="D261:J261"/>
    <mergeCell ref="D260:J260"/>
    <mergeCell ref="D259:J259"/>
    <mergeCell ref="K263:M263"/>
    <mergeCell ref="N263:O263"/>
    <mergeCell ref="P263:R263"/>
    <mergeCell ref="S263:T263"/>
    <mergeCell ref="U263:W263"/>
    <mergeCell ref="X263:Y263"/>
    <mergeCell ref="Z263:AB263"/>
    <mergeCell ref="AC263:AD263"/>
    <mergeCell ref="K264:M264"/>
    <mergeCell ref="N264:O264"/>
    <mergeCell ref="P264:R264"/>
    <mergeCell ref="S264:T264"/>
    <mergeCell ref="U264:W264"/>
    <mergeCell ref="X264:Y264"/>
    <mergeCell ref="Z264:AB264"/>
    <mergeCell ref="AC264:AD264"/>
    <mergeCell ref="K262:M262"/>
    <mergeCell ref="N262:O262"/>
    <mergeCell ref="P262:R262"/>
    <mergeCell ref="S262:T262"/>
    <mergeCell ref="U262:W262"/>
    <mergeCell ref="X262:Y262"/>
    <mergeCell ref="Z262:AB262"/>
    <mergeCell ref="AC262:AD262"/>
    <mergeCell ref="U259:W259"/>
    <mergeCell ref="X259:Y259"/>
    <mergeCell ref="D258:J258"/>
    <mergeCell ref="D257:J257"/>
    <mergeCell ref="D256:J256"/>
    <mergeCell ref="D255:J255"/>
    <mergeCell ref="D254:J254"/>
    <mergeCell ref="D253:J253"/>
    <mergeCell ref="K255:M255"/>
    <mergeCell ref="N255:O255"/>
    <mergeCell ref="P255:R255"/>
    <mergeCell ref="S255:T255"/>
    <mergeCell ref="U255:W255"/>
    <mergeCell ref="X255:Y255"/>
    <mergeCell ref="Z255:AB255"/>
    <mergeCell ref="AC255:AD255"/>
    <mergeCell ref="K256:M256"/>
    <mergeCell ref="N256:O256"/>
    <mergeCell ref="P256:R256"/>
    <mergeCell ref="S256:T256"/>
    <mergeCell ref="U256:W256"/>
    <mergeCell ref="X256:Y256"/>
    <mergeCell ref="Z256:AB256"/>
    <mergeCell ref="AC256:AD256"/>
    <mergeCell ref="K257:M257"/>
    <mergeCell ref="N257:O257"/>
    <mergeCell ref="P257:R257"/>
    <mergeCell ref="S257:T257"/>
    <mergeCell ref="U257:W257"/>
    <mergeCell ref="X257:Y257"/>
    <mergeCell ref="Z257:AB257"/>
    <mergeCell ref="AC257:AD257"/>
    <mergeCell ref="P258:R258"/>
    <mergeCell ref="S258:T258"/>
    <mergeCell ref="D252:J252"/>
    <mergeCell ref="D251:J251"/>
    <mergeCell ref="D250:J250"/>
    <mergeCell ref="D249:J249"/>
    <mergeCell ref="D248:J248"/>
    <mergeCell ref="D247:J247"/>
    <mergeCell ref="K247:M247"/>
    <mergeCell ref="N247:O247"/>
    <mergeCell ref="P247:R247"/>
    <mergeCell ref="S247:T247"/>
    <mergeCell ref="U247:W247"/>
    <mergeCell ref="X247:Y247"/>
    <mergeCell ref="Z247:AB247"/>
    <mergeCell ref="AC247:AD247"/>
    <mergeCell ref="K248:M248"/>
    <mergeCell ref="N248:O248"/>
    <mergeCell ref="P248:R248"/>
    <mergeCell ref="S248:T248"/>
    <mergeCell ref="U248:W248"/>
    <mergeCell ref="X248:Y248"/>
    <mergeCell ref="Z248:AB248"/>
    <mergeCell ref="AC248:AD248"/>
    <mergeCell ref="K249:M249"/>
    <mergeCell ref="N249:O249"/>
    <mergeCell ref="P249:R249"/>
    <mergeCell ref="S249:T249"/>
    <mergeCell ref="U249:W249"/>
    <mergeCell ref="X249:Y249"/>
    <mergeCell ref="Z249:AB249"/>
    <mergeCell ref="AC249:AD249"/>
    <mergeCell ref="K250:M250"/>
    <mergeCell ref="N250:O250"/>
    <mergeCell ref="D246:J246"/>
    <mergeCell ref="D245:J245"/>
    <mergeCell ref="D244:J244"/>
    <mergeCell ref="D243:J243"/>
    <mergeCell ref="D242:J242"/>
    <mergeCell ref="D241:J241"/>
    <mergeCell ref="K245:M245"/>
    <mergeCell ref="N245:O245"/>
    <mergeCell ref="P245:R245"/>
    <mergeCell ref="S245:T245"/>
    <mergeCell ref="U245:W245"/>
    <mergeCell ref="X245:Y245"/>
    <mergeCell ref="Z245:AB245"/>
    <mergeCell ref="AC245:AD245"/>
    <mergeCell ref="K246:M246"/>
    <mergeCell ref="N246:O246"/>
    <mergeCell ref="P246:R246"/>
    <mergeCell ref="S246:T246"/>
    <mergeCell ref="U246:W246"/>
    <mergeCell ref="X246:Y246"/>
    <mergeCell ref="Z246:AB246"/>
    <mergeCell ref="AC246:AD246"/>
    <mergeCell ref="K243:M243"/>
    <mergeCell ref="N243:O243"/>
    <mergeCell ref="P243:R243"/>
    <mergeCell ref="S243:T243"/>
    <mergeCell ref="U243:W243"/>
    <mergeCell ref="X243:Y243"/>
    <mergeCell ref="Z243:AB243"/>
    <mergeCell ref="AC243:AD243"/>
    <mergeCell ref="K244:M244"/>
    <mergeCell ref="N244:O244"/>
    <mergeCell ref="D240:J240"/>
    <mergeCell ref="D239:J239"/>
    <mergeCell ref="D238:J238"/>
    <mergeCell ref="D237:J237"/>
    <mergeCell ref="D236:J236"/>
    <mergeCell ref="D235:J235"/>
    <mergeCell ref="K237:M237"/>
    <mergeCell ref="N237:O237"/>
    <mergeCell ref="P237:R237"/>
    <mergeCell ref="S237:T237"/>
    <mergeCell ref="U237:W237"/>
    <mergeCell ref="X237:Y237"/>
    <mergeCell ref="Z237:AB237"/>
    <mergeCell ref="AC237:AD237"/>
    <mergeCell ref="K238:M238"/>
    <mergeCell ref="N238:O238"/>
    <mergeCell ref="P238:R238"/>
    <mergeCell ref="S238:T238"/>
    <mergeCell ref="U238:W238"/>
    <mergeCell ref="X238:Y238"/>
    <mergeCell ref="Z238:AB238"/>
    <mergeCell ref="AC238:AD238"/>
    <mergeCell ref="K239:M239"/>
    <mergeCell ref="N239:O239"/>
    <mergeCell ref="P239:R239"/>
    <mergeCell ref="S239:T239"/>
    <mergeCell ref="U239:W239"/>
    <mergeCell ref="X239:Y239"/>
    <mergeCell ref="Z239:AB239"/>
    <mergeCell ref="AC239:AD239"/>
    <mergeCell ref="K236:M236"/>
    <mergeCell ref="N236:O236"/>
    <mergeCell ref="D234:J234"/>
    <mergeCell ref="D233:J233"/>
    <mergeCell ref="D232:J232"/>
    <mergeCell ref="D231:J231"/>
    <mergeCell ref="D230:J230"/>
    <mergeCell ref="D229:J229"/>
    <mergeCell ref="K229:M229"/>
    <mergeCell ref="N229:O229"/>
    <mergeCell ref="P229:R229"/>
    <mergeCell ref="S229:T229"/>
    <mergeCell ref="U229:W229"/>
    <mergeCell ref="X229:Y229"/>
    <mergeCell ref="Z229:AB229"/>
    <mergeCell ref="AC229:AD229"/>
    <mergeCell ref="K230:M230"/>
    <mergeCell ref="N230:O230"/>
    <mergeCell ref="P230:R230"/>
    <mergeCell ref="S230:T230"/>
    <mergeCell ref="U230:W230"/>
    <mergeCell ref="X230:Y230"/>
    <mergeCell ref="Z230:AB230"/>
    <mergeCell ref="AC230:AD230"/>
    <mergeCell ref="K231:M231"/>
    <mergeCell ref="N231:O231"/>
    <mergeCell ref="P231:R231"/>
    <mergeCell ref="S231:T231"/>
    <mergeCell ref="U231:W231"/>
    <mergeCell ref="X231:Y231"/>
    <mergeCell ref="Z231:AB231"/>
    <mergeCell ref="AC231:AD231"/>
    <mergeCell ref="K232:M232"/>
    <mergeCell ref="N232:O232"/>
    <mergeCell ref="D228:J228"/>
    <mergeCell ref="D227:J227"/>
    <mergeCell ref="D226:J226"/>
    <mergeCell ref="D225:J225"/>
    <mergeCell ref="D224:J224"/>
    <mergeCell ref="D223:J223"/>
    <mergeCell ref="K227:M227"/>
    <mergeCell ref="N227:O227"/>
    <mergeCell ref="P227:R227"/>
    <mergeCell ref="S227:T227"/>
    <mergeCell ref="U227:W227"/>
    <mergeCell ref="X227:Y227"/>
    <mergeCell ref="Z227:AB227"/>
    <mergeCell ref="AC227:AD227"/>
    <mergeCell ref="K228:M228"/>
    <mergeCell ref="N228:O228"/>
    <mergeCell ref="P228:R228"/>
    <mergeCell ref="S228:T228"/>
    <mergeCell ref="U228:W228"/>
    <mergeCell ref="X228:Y228"/>
    <mergeCell ref="Z228:AB228"/>
    <mergeCell ref="AC228:AD228"/>
    <mergeCell ref="K226:M226"/>
    <mergeCell ref="N226:O226"/>
    <mergeCell ref="P226:R226"/>
    <mergeCell ref="S226:T226"/>
    <mergeCell ref="U226:W226"/>
    <mergeCell ref="X226:Y226"/>
    <mergeCell ref="Z226:AB226"/>
    <mergeCell ref="AC226:AD226"/>
    <mergeCell ref="K225:M225"/>
    <mergeCell ref="N225:O225"/>
    <mergeCell ref="D222:J222"/>
    <mergeCell ref="D221:J221"/>
    <mergeCell ref="D220:J220"/>
    <mergeCell ref="D219:J219"/>
    <mergeCell ref="D218:J218"/>
    <mergeCell ref="D217:J217"/>
    <mergeCell ref="K219:M219"/>
    <mergeCell ref="N219:O219"/>
    <mergeCell ref="P219:R219"/>
    <mergeCell ref="S219:T219"/>
    <mergeCell ref="U219:W219"/>
    <mergeCell ref="X219:Y219"/>
    <mergeCell ref="Z219:AB219"/>
    <mergeCell ref="AC219:AD219"/>
    <mergeCell ref="K220:M220"/>
    <mergeCell ref="N220:O220"/>
    <mergeCell ref="P220:R220"/>
    <mergeCell ref="S220:T220"/>
    <mergeCell ref="U220:W220"/>
    <mergeCell ref="X220:Y220"/>
    <mergeCell ref="Z220:AB220"/>
    <mergeCell ref="AC220:AD220"/>
    <mergeCell ref="K221:M221"/>
    <mergeCell ref="N221:O221"/>
    <mergeCell ref="P221:R221"/>
    <mergeCell ref="S221:T221"/>
    <mergeCell ref="U221:W221"/>
    <mergeCell ref="X221:Y221"/>
    <mergeCell ref="Z221:AB221"/>
    <mergeCell ref="AC221:AD221"/>
    <mergeCell ref="P218:R218"/>
    <mergeCell ref="S218:T218"/>
    <mergeCell ref="D216:J216"/>
    <mergeCell ref="D215:J215"/>
    <mergeCell ref="D214:J214"/>
    <mergeCell ref="D213:J213"/>
    <mergeCell ref="D212:J212"/>
    <mergeCell ref="D211:J211"/>
    <mergeCell ref="K211:M211"/>
    <mergeCell ref="N211:O211"/>
    <mergeCell ref="P211:R211"/>
    <mergeCell ref="S211:T211"/>
    <mergeCell ref="U211:W211"/>
    <mergeCell ref="X211:Y211"/>
    <mergeCell ref="Z211:AB211"/>
    <mergeCell ref="AC211:AD211"/>
    <mergeCell ref="K212:M212"/>
    <mergeCell ref="N212:O212"/>
    <mergeCell ref="P212:R212"/>
    <mergeCell ref="S212:T212"/>
    <mergeCell ref="U212:W212"/>
    <mergeCell ref="X212:Y212"/>
    <mergeCell ref="Z212:AB212"/>
    <mergeCell ref="AC212:AD212"/>
    <mergeCell ref="K213:M213"/>
    <mergeCell ref="N213:O213"/>
    <mergeCell ref="P213:R213"/>
    <mergeCell ref="S213:T213"/>
    <mergeCell ref="U213:W213"/>
    <mergeCell ref="X213:Y213"/>
    <mergeCell ref="Z213:AB213"/>
    <mergeCell ref="AC213:AD213"/>
    <mergeCell ref="K214:M214"/>
    <mergeCell ref="N214:O214"/>
    <mergeCell ref="D210:J210"/>
    <mergeCell ref="D209:J209"/>
    <mergeCell ref="D208:J208"/>
    <mergeCell ref="D207:J207"/>
    <mergeCell ref="D206:J206"/>
    <mergeCell ref="D205:J205"/>
    <mergeCell ref="K209:M209"/>
    <mergeCell ref="N209:O209"/>
    <mergeCell ref="P209:R209"/>
    <mergeCell ref="S209:T209"/>
    <mergeCell ref="U209:W209"/>
    <mergeCell ref="X209:Y209"/>
    <mergeCell ref="Z209:AB209"/>
    <mergeCell ref="AC209:AD209"/>
    <mergeCell ref="K210:M210"/>
    <mergeCell ref="N210:O210"/>
    <mergeCell ref="P210:R210"/>
    <mergeCell ref="S210:T210"/>
    <mergeCell ref="U210:W210"/>
    <mergeCell ref="X210:Y210"/>
    <mergeCell ref="Z210:AB210"/>
    <mergeCell ref="AC210:AD210"/>
    <mergeCell ref="K207:M207"/>
    <mergeCell ref="N207:O207"/>
    <mergeCell ref="P207:R207"/>
    <mergeCell ref="S207:T207"/>
    <mergeCell ref="U207:W207"/>
    <mergeCell ref="X207:Y207"/>
    <mergeCell ref="Z207:AB207"/>
    <mergeCell ref="AC207:AD207"/>
    <mergeCell ref="K208:M208"/>
    <mergeCell ref="N208:O208"/>
    <mergeCell ref="P196:R196"/>
    <mergeCell ref="S196:T196"/>
    <mergeCell ref="D204:J204"/>
    <mergeCell ref="D203:J203"/>
    <mergeCell ref="D202:J202"/>
    <mergeCell ref="D201:J201"/>
    <mergeCell ref="D200:J200"/>
    <mergeCell ref="D199:J199"/>
    <mergeCell ref="K201:M201"/>
    <mergeCell ref="N201:O201"/>
    <mergeCell ref="P201:R201"/>
    <mergeCell ref="S201:T201"/>
    <mergeCell ref="U201:W201"/>
    <mergeCell ref="X201:Y201"/>
    <mergeCell ref="Z201:AB201"/>
    <mergeCell ref="AC201:AD201"/>
    <mergeCell ref="K202:M202"/>
    <mergeCell ref="N202:O202"/>
    <mergeCell ref="P202:R202"/>
    <mergeCell ref="S202:T202"/>
    <mergeCell ref="U202:W202"/>
    <mergeCell ref="X202:Y202"/>
    <mergeCell ref="Z202:AB202"/>
    <mergeCell ref="AC202:AD202"/>
    <mergeCell ref="K203:M203"/>
    <mergeCell ref="N203:O203"/>
    <mergeCell ref="P203:R203"/>
    <mergeCell ref="S203:T203"/>
    <mergeCell ref="U203:W203"/>
    <mergeCell ref="X203:Y203"/>
    <mergeCell ref="Z203:AB203"/>
    <mergeCell ref="AC203:AD203"/>
    <mergeCell ref="D198:J198"/>
    <mergeCell ref="D197:J197"/>
    <mergeCell ref="D196:J196"/>
    <mergeCell ref="D195:J195"/>
    <mergeCell ref="D194:J194"/>
    <mergeCell ref="D193:J193"/>
    <mergeCell ref="K193:M193"/>
    <mergeCell ref="N193:O193"/>
    <mergeCell ref="P193:R193"/>
    <mergeCell ref="S193:T193"/>
    <mergeCell ref="U193:W193"/>
    <mergeCell ref="X193:Y193"/>
    <mergeCell ref="Z193:AB193"/>
    <mergeCell ref="AC193:AD193"/>
    <mergeCell ref="K194:M194"/>
    <mergeCell ref="N194:O194"/>
    <mergeCell ref="P194:R194"/>
    <mergeCell ref="S194:T194"/>
    <mergeCell ref="U194:W194"/>
    <mergeCell ref="X194:Y194"/>
    <mergeCell ref="Z194:AB194"/>
    <mergeCell ref="AC194:AD194"/>
    <mergeCell ref="K195:M195"/>
    <mergeCell ref="N195:O195"/>
    <mergeCell ref="P195:R195"/>
    <mergeCell ref="S195:T195"/>
    <mergeCell ref="U195:W195"/>
    <mergeCell ref="X195:Y195"/>
    <mergeCell ref="Z195:AB195"/>
    <mergeCell ref="AC195:AD195"/>
    <mergeCell ref="K196:M196"/>
    <mergeCell ref="N196:O196"/>
    <mergeCell ref="S185:T185"/>
    <mergeCell ref="U185:W185"/>
    <mergeCell ref="X185:Y185"/>
    <mergeCell ref="Z185:AB185"/>
    <mergeCell ref="AC185:AD185"/>
    <mergeCell ref="K186:M186"/>
    <mergeCell ref="N186:O186"/>
    <mergeCell ref="P186:R186"/>
    <mergeCell ref="S186:T186"/>
    <mergeCell ref="U186:W186"/>
    <mergeCell ref="D192:J192"/>
    <mergeCell ref="D191:J191"/>
    <mergeCell ref="D190:J190"/>
    <mergeCell ref="D189:J189"/>
    <mergeCell ref="D188:J188"/>
    <mergeCell ref="D187:J187"/>
    <mergeCell ref="K191:M191"/>
    <mergeCell ref="N191:O191"/>
    <mergeCell ref="P191:R191"/>
    <mergeCell ref="S191:T191"/>
    <mergeCell ref="U191:W191"/>
    <mergeCell ref="X191:Y191"/>
    <mergeCell ref="Z191:AB191"/>
    <mergeCell ref="AC191:AD191"/>
    <mergeCell ref="K192:M192"/>
    <mergeCell ref="N192:O192"/>
    <mergeCell ref="P192:R192"/>
    <mergeCell ref="S192:T192"/>
    <mergeCell ref="U192:W192"/>
    <mergeCell ref="X192:Y192"/>
    <mergeCell ref="Z192:AB192"/>
    <mergeCell ref="AC192:AD192"/>
    <mergeCell ref="D186:J186"/>
    <mergeCell ref="D185:J185"/>
    <mergeCell ref="C168:AD168"/>
    <mergeCell ref="B170:AD170"/>
    <mergeCell ref="C171:AD171"/>
    <mergeCell ref="C167:AD167"/>
    <mergeCell ref="B162:AD162"/>
    <mergeCell ref="B163:AD163"/>
    <mergeCell ref="C164:AD164"/>
    <mergeCell ref="C166:AD166"/>
    <mergeCell ref="D151:N151"/>
    <mergeCell ref="O151:R151"/>
    <mergeCell ref="S151:V151"/>
    <mergeCell ref="W151:Z151"/>
    <mergeCell ref="AA151:AD151"/>
    <mergeCell ref="D152:N152"/>
    <mergeCell ref="O152:R152"/>
    <mergeCell ref="S152:V152"/>
    <mergeCell ref="W152:Z152"/>
    <mergeCell ref="AA152:AD152"/>
    <mergeCell ref="K182:AD182"/>
    <mergeCell ref="K184:M184"/>
    <mergeCell ref="Z184:AB184"/>
    <mergeCell ref="AC184:AD184"/>
    <mergeCell ref="U184:W184"/>
    <mergeCell ref="X184:Y184"/>
    <mergeCell ref="P184:R184"/>
    <mergeCell ref="S184:T184"/>
    <mergeCell ref="N184:O184"/>
    <mergeCell ref="K185:M185"/>
    <mergeCell ref="N185:O185"/>
    <mergeCell ref="P185:R185"/>
    <mergeCell ref="D145:N145"/>
    <mergeCell ref="O145:R145"/>
    <mergeCell ref="S145:V145"/>
    <mergeCell ref="W145:Z145"/>
    <mergeCell ref="AA145:AD145"/>
    <mergeCell ref="D146:N146"/>
    <mergeCell ref="O146:R146"/>
    <mergeCell ref="S146:V146"/>
    <mergeCell ref="W146:Z146"/>
    <mergeCell ref="AA146:AD146"/>
    <mergeCell ref="D143:N143"/>
    <mergeCell ref="O143:R143"/>
    <mergeCell ref="S143:V143"/>
    <mergeCell ref="W143:Z143"/>
    <mergeCell ref="AA143:AD143"/>
    <mergeCell ref="D144:N144"/>
    <mergeCell ref="O144:R144"/>
    <mergeCell ref="S144:V144"/>
    <mergeCell ref="W144:Z144"/>
    <mergeCell ref="AA144:AD144"/>
    <mergeCell ref="D149:N149"/>
    <mergeCell ref="O149:R149"/>
    <mergeCell ref="S149:V149"/>
    <mergeCell ref="W149:Z149"/>
    <mergeCell ref="AA149:AD149"/>
    <mergeCell ref="D150:N150"/>
    <mergeCell ref="O150:R150"/>
    <mergeCell ref="S150:V150"/>
    <mergeCell ref="W150:Z150"/>
    <mergeCell ref="AA150:AD150"/>
    <mergeCell ref="C165:AD165"/>
    <mergeCell ref="D147:N147"/>
    <mergeCell ref="O147:R147"/>
    <mergeCell ref="S147:V147"/>
    <mergeCell ref="W147:Z147"/>
    <mergeCell ref="AA147:AD147"/>
    <mergeCell ref="D148:N148"/>
    <mergeCell ref="O148:R148"/>
    <mergeCell ref="S148:V148"/>
    <mergeCell ref="W148:Z148"/>
    <mergeCell ref="AA148:AD148"/>
    <mergeCell ref="D137:N137"/>
    <mergeCell ref="O137:R137"/>
    <mergeCell ref="S137:V137"/>
    <mergeCell ref="W137:Z137"/>
    <mergeCell ref="AA137:AD137"/>
    <mergeCell ref="D138:N138"/>
    <mergeCell ref="O138:R138"/>
    <mergeCell ref="S138:V138"/>
    <mergeCell ref="W138:Z138"/>
    <mergeCell ref="AA138:AD138"/>
    <mergeCell ref="D135:N135"/>
    <mergeCell ref="O135:R135"/>
    <mergeCell ref="S135:V135"/>
    <mergeCell ref="W135:Z135"/>
    <mergeCell ref="AA135:AD135"/>
    <mergeCell ref="D136:N136"/>
    <mergeCell ref="O136:R136"/>
    <mergeCell ref="S136:V136"/>
    <mergeCell ref="W136:Z136"/>
    <mergeCell ref="AA136:AD136"/>
    <mergeCell ref="D141:N141"/>
    <mergeCell ref="O141:R141"/>
    <mergeCell ref="S141:V141"/>
    <mergeCell ref="W141:Z141"/>
    <mergeCell ref="AA141:AD141"/>
    <mergeCell ref="D142:N142"/>
    <mergeCell ref="O142:R142"/>
    <mergeCell ref="S142:V142"/>
    <mergeCell ref="W142:Z142"/>
    <mergeCell ref="AA142:AD142"/>
    <mergeCell ref="D139:N139"/>
    <mergeCell ref="O139:R139"/>
    <mergeCell ref="S139:V139"/>
    <mergeCell ref="W139:Z139"/>
    <mergeCell ref="AA139:AD139"/>
    <mergeCell ref="D140:N140"/>
    <mergeCell ref="O140:R140"/>
    <mergeCell ref="S140:V140"/>
    <mergeCell ref="W140:Z140"/>
    <mergeCell ref="AA140:AD140"/>
    <mergeCell ref="D129:N129"/>
    <mergeCell ref="O129:R129"/>
    <mergeCell ref="S129:V129"/>
    <mergeCell ref="W129:Z129"/>
    <mergeCell ref="AA129:AD129"/>
    <mergeCell ref="D130:N130"/>
    <mergeCell ref="O130:R130"/>
    <mergeCell ref="S130:V130"/>
    <mergeCell ref="W130:Z130"/>
    <mergeCell ref="AA130:AD130"/>
    <mergeCell ref="D127:N127"/>
    <mergeCell ref="O127:R127"/>
    <mergeCell ref="S127:V127"/>
    <mergeCell ref="W127:Z127"/>
    <mergeCell ref="AA127:AD127"/>
    <mergeCell ref="D128:N128"/>
    <mergeCell ref="O128:R128"/>
    <mergeCell ref="S128:V128"/>
    <mergeCell ref="W128:Z128"/>
    <mergeCell ref="AA128:AD128"/>
    <mergeCell ref="D133:N133"/>
    <mergeCell ref="O133:R133"/>
    <mergeCell ref="S133:V133"/>
    <mergeCell ref="W133:Z133"/>
    <mergeCell ref="AA133:AD133"/>
    <mergeCell ref="D134:N134"/>
    <mergeCell ref="O134:R134"/>
    <mergeCell ref="S134:V134"/>
    <mergeCell ref="W134:Z134"/>
    <mergeCell ref="AA134:AD134"/>
    <mergeCell ref="D131:N131"/>
    <mergeCell ref="O131:R131"/>
    <mergeCell ref="S131:V131"/>
    <mergeCell ref="W131:Z131"/>
    <mergeCell ref="AA131:AD131"/>
    <mergeCell ref="D132:N132"/>
    <mergeCell ref="O132:R132"/>
    <mergeCell ref="S132:V132"/>
    <mergeCell ref="W132:Z132"/>
    <mergeCell ref="AA132:AD132"/>
    <mergeCell ref="D121:N121"/>
    <mergeCell ref="O121:R121"/>
    <mergeCell ref="S121:V121"/>
    <mergeCell ref="W121:Z121"/>
    <mergeCell ref="AA121:AD121"/>
    <mergeCell ref="D122:N122"/>
    <mergeCell ref="O122:R122"/>
    <mergeCell ref="S122:V122"/>
    <mergeCell ref="W122:Z122"/>
    <mergeCell ref="AA122:AD122"/>
    <mergeCell ref="D119:N119"/>
    <mergeCell ref="O119:R119"/>
    <mergeCell ref="S119:V119"/>
    <mergeCell ref="W119:Z119"/>
    <mergeCell ref="AA119:AD119"/>
    <mergeCell ref="D120:N120"/>
    <mergeCell ref="O120:R120"/>
    <mergeCell ref="S120:V120"/>
    <mergeCell ref="W120:Z120"/>
    <mergeCell ref="AA120:AD120"/>
    <mergeCell ref="D125:N125"/>
    <mergeCell ref="O125:R125"/>
    <mergeCell ref="S125:V125"/>
    <mergeCell ref="W125:Z125"/>
    <mergeCell ref="AA125:AD125"/>
    <mergeCell ref="D126:N126"/>
    <mergeCell ref="O126:R126"/>
    <mergeCell ref="S126:V126"/>
    <mergeCell ref="W126:Z126"/>
    <mergeCell ref="AA126:AD126"/>
    <mergeCell ref="D123:N123"/>
    <mergeCell ref="O123:R123"/>
    <mergeCell ref="S123:V123"/>
    <mergeCell ref="W123:Z123"/>
    <mergeCell ref="AA123:AD123"/>
    <mergeCell ref="D124:N124"/>
    <mergeCell ref="O124:R124"/>
    <mergeCell ref="S124:V124"/>
    <mergeCell ref="W124:Z124"/>
    <mergeCell ref="AA124:AD124"/>
    <mergeCell ref="D113:N113"/>
    <mergeCell ref="O113:R113"/>
    <mergeCell ref="S113:V113"/>
    <mergeCell ref="W113:Z113"/>
    <mergeCell ref="AA113:AD113"/>
    <mergeCell ref="D114:N114"/>
    <mergeCell ref="O114:R114"/>
    <mergeCell ref="S114:V114"/>
    <mergeCell ref="W114:Z114"/>
    <mergeCell ref="AA114:AD114"/>
    <mergeCell ref="D111:N111"/>
    <mergeCell ref="O111:R111"/>
    <mergeCell ref="S111:V111"/>
    <mergeCell ref="W111:Z111"/>
    <mergeCell ref="AA111:AD111"/>
    <mergeCell ref="D112:N112"/>
    <mergeCell ref="O112:R112"/>
    <mergeCell ref="S112:V112"/>
    <mergeCell ref="W112:Z112"/>
    <mergeCell ref="AA112:AD112"/>
    <mergeCell ref="D117:N117"/>
    <mergeCell ref="O117:R117"/>
    <mergeCell ref="S117:V117"/>
    <mergeCell ref="W117:Z117"/>
    <mergeCell ref="AA117:AD117"/>
    <mergeCell ref="D118:N118"/>
    <mergeCell ref="O118:R118"/>
    <mergeCell ref="S118:V118"/>
    <mergeCell ref="W118:Z118"/>
    <mergeCell ref="AA118:AD118"/>
    <mergeCell ref="D115:N115"/>
    <mergeCell ref="O115:R115"/>
    <mergeCell ref="S115:V115"/>
    <mergeCell ref="W115:Z115"/>
    <mergeCell ref="AA115:AD115"/>
    <mergeCell ref="D116:N116"/>
    <mergeCell ref="O116:R116"/>
    <mergeCell ref="S116:V116"/>
    <mergeCell ref="W116:Z116"/>
    <mergeCell ref="AA116:AD116"/>
    <mergeCell ref="D105:N105"/>
    <mergeCell ref="O105:R105"/>
    <mergeCell ref="S105:V105"/>
    <mergeCell ref="W105:Z105"/>
    <mergeCell ref="AA105:AD105"/>
    <mergeCell ref="D106:N106"/>
    <mergeCell ref="O106:R106"/>
    <mergeCell ref="S106:V106"/>
    <mergeCell ref="W106:Z106"/>
    <mergeCell ref="AA106:AD106"/>
    <mergeCell ref="D103:N103"/>
    <mergeCell ref="O103:R103"/>
    <mergeCell ref="S103:V103"/>
    <mergeCell ref="W103:Z103"/>
    <mergeCell ref="AA103:AD103"/>
    <mergeCell ref="D104:N104"/>
    <mergeCell ref="O104:R104"/>
    <mergeCell ref="S104:V104"/>
    <mergeCell ref="W104:Z104"/>
    <mergeCell ref="AA104:AD104"/>
    <mergeCell ref="D109:N109"/>
    <mergeCell ref="O109:R109"/>
    <mergeCell ref="S109:V109"/>
    <mergeCell ref="W109:Z109"/>
    <mergeCell ref="AA109:AD109"/>
    <mergeCell ref="D110:N110"/>
    <mergeCell ref="O110:R110"/>
    <mergeCell ref="S110:V110"/>
    <mergeCell ref="W110:Z110"/>
    <mergeCell ref="AA110:AD110"/>
    <mergeCell ref="D107:N107"/>
    <mergeCell ref="O107:R107"/>
    <mergeCell ref="S107:V107"/>
    <mergeCell ref="W107:Z107"/>
    <mergeCell ref="AA107:AD107"/>
    <mergeCell ref="D108:N108"/>
    <mergeCell ref="O108:R108"/>
    <mergeCell ref="S108:V108"/>
    <mergeCell ref="W108:Z108"/>
    <mergeCell ref="AA108:AD108"/>
    <mergeCell ref="D97:N97"/>
    <mergeCell ref="O97:R97"/>
    <mergeCell ref="S97:V97"/>
    <mergeCell ref="W97:Z97"/>
    <mergeCell ref="AA97:AD97"/>
    <mergeCell ref="D98:N98"/>
    <mergeCell ref="O98:R98"/>
    <mergeCell ref="S98:V98"/>
    <mergeCell ref="W98:Z98"/>
    <mergeCell ref="AA98:AD98"/>
    <mergeCell ref="D95:N95"/>
    <mergeCell ref="O95:R95"/>
    <mergeCell ref="S95:V95"/>
    <mergeCell ref="W95:Z95"/>
    <mergeCell ref="AA95:AD95"/>
    <mergeCell ref="D96:N96"/>
    <mergeCell ref="O96:R96"/>
    <mergeCell ref="S96:V96"/>
    <mergeCell ref="W96:Z96"/>
    <mergeCell ref="AA96:AD96"/>
    <mergeCell ref="D101:N101"/>
    <mergeCell ref="O101:R101"/>
    <mergeCell ref="S101:V101"/>
    <mergeCell ref="W101:Z101"/>
    <mergeCell ref="AA101:AD101"/>
    <mergeCell ref="D102:N102"/>
    <mergeCell ref="O102:R102"/>
    <mergeCell ref="S102:V102"/>
    <mergeCell ref="W102:Z102"/>
    <mergeCell ref="AA102:AD102"/>
    <mergeCell ref="D99:N99"/>
    <mergeCell ref="O99:R99"/>
    <mergeCell ref="S99:V99"/>
    <mergeCell ref="W99:Z99"/>
    <mergeCell ref="AA99:AD99"/>
    <mergeCell ref="D100:N100"/>
    <mergeCell ref="O100:R100"/>
    <mergeCell ref="S100:V100"/>
    <mergeCell ref="W100:Z100"/>
    <mergeCell ref="AA100:AD100"/>
    <mergeCell ref="D89:N89"/>
    <mergeCell ref="O89:R89"/>
    <mergeCell ref="S89:V89"/>
    <mergeCell ref="W89:Z89"/>
    <mergeCell ref="AA89:AD89"/>
    <mergeCell ref="D90:N90"/>
    <mergeCell ref="O90:R90"/>
    <mergeCell ref="S90:V90"/>
    <mergeCell ref="W90:Z90"/>
    <mergeCell ref="AA90:AD90"/>
    <mergeCell ref="D87:N87"/>
    <mergeCell ref="O87:R87"/>
    <mergeCell ref="S87:V87"/>
    <mergeCell ref="W87:Z87"/>
    <mergeCell ref="AA87:AD87"/>
    <mergeCell ref="D88:N88"/>
    <mergeCell ref="O88:R88"/>
    <mergeCell ref="S88:V88"/>
    <mergeCell ref="W88:Z88"/>
    <mergeCell ref="AA88:AD88"/>
    <mergeCell ref="D93:N93"/>
    <mergeCell ref="O93:R93"/>
    <mergeCell ref="S93:V93"/>
    <mergeCell ref="W93:Z93"/>
    <mergeCell ref="AA93:AD93"/>
    <mergeCell ref="D94:N94"/>
    <mergeCell ref="O94:R94"/>
    <mergeCell ref="S94:V94"/>
    <mergeCell ref="W94:Z94"/>
    <mergeCell ref="AA94:AD94"/>
    <mergeCell ref="D91:N91"/>
    <mergeCell ref="O91:R91"/>
    <mergeCell ref="S91:V91"/>
    <mergeCell ref="W91:Z91"/>
    <mergeCell ref="AA91:AD91"/>
    <mergeCell ref="D92:N92"/>
    <mergeCell ref="O92:R92"/>
    <mergeCell ref="S92:V92"/>
    <mergeCell ref="W92:Z92"/>
    <mergeCell ref="AA92:AD92"/>
    <mergeCell ref="D81:N81"/>
    <mergeCell ref="O81:R81"/>
    <mergeCell ref="S81:V81"/>
    <mergeCell ref="W81:Z81"/>
    <mergeCell ref="AA81:AD81"/>
    <mergeCell ref="D82:N82"/>
    <mergeCell ref="O82:R82"/>
    <mergeCell ref="S82:V82"/>
    <mergeCell ref="W82:Z82"/>
    <mergeCell ref="AA82:AD82"/>
    <mergeCell ref="D79:N79"/>
    <mergeCell ref="O79:R79"/>
    <mergeCell ref="S79:V79"/>
    <mergeCell ref="W79:Z79"/>
    <mergeCell ref="AA79:AD79"/>
    <mergeCell ref="D80:N80"/>
    <mergeCell ref="O80:R80"/>
    <mergeCell ref="S80:V80"/>
    <mergeCell ref="W80:Z80"/>
    <mergeCell ref="AA80:AD80"/>
    <mergeCell ref="D85:N85"/>
    <mergeCell ref="O85:R85"/>
    <mergeCell ref="S85:V85"/>
    <mergeCell ref="W85:Z85"/>
    <mergeCell ref="AA85:AD85"/>
    <mergeCell ref="D86:N86"/>
    <mergeCell ref="O86:R86"/>
    <mergeCell ref="S86:V86"/>
    <mergeCell ref="W86:Z86"/>
    <mergeCell ref="AA86:AD86"/>
    <mergeCell ref="D83:N83"/>
    <mergeCell ref="O83:R83"/>
    <mergeCell ref="S83:V83"/>
    <mergeCell ref="W83:Z83"/>
    <mergeCell ref="AA83:AD83"/>
    <mergeCell ref="D84:N84"/>
    <mergeCell ref="O84:R84"/>
    <mergeCell ref="S84:V84"/>
    <mergeCell ref="W84:Z84"/>
    <mergeCell ref="AA84:AD84"/>
    <mergeCell ref="D73:N73"/>
    <mergeCell ref="O73:R73"/>
    <mergeCell ref="S73:V73"/>
    <mergeCell ref="W73:Z73"/>
    <mergeCell ref="AA73:AD73"/>
    <mergeCell ref="D74:N74"/>
    <mergeCell ref="O74:R74"/>
    <mergeCell ref="S74:V74"/>
    <mergeCell ref="W74:Z74"/>
    <mergeCell ref="AA74:AD74"/>
    <mergeCell ref="D71:N71"/>
    <mergeCell ref="O71:R71"/>
    <mergeCell ref="S71:V71"/>
    <mergeCell ref="W71:Z71"/>
    <mergeCell ref="AA71:AD71"/>
    <mergeCell ref="D72:N72"/>
    <mergeCell ref="O72:R72"/>
    <mergeCell ref="S72:V72"/>
    <mergeCell ref="W72:Z72"/>
    <mergeCell ref="AA72:AD72"/>
    <mergeCell ref="D77:N77"/>
    <mergeCell ref="O77:R77"/>
    <mergeCell ref="S77:V77"/>
    <mergeCell ref="W77:Z77"/>
    <mergeCell ref="AA77:AD77"/>
    <mergeCell ref="D78:N78"/>
    <mergeCell ref="O78:R78"/>
    <mergeCell ref="S78:V78"/>
    <mergeCell ref="W78:Z78"/>
    <mergeCell ref="AA78:AD78"/>
    <mergeCell ref="D75:N75"/>
    <mergeCell ref="O75:R75"/>
    <mergeCell ref="S75:V75"/>
    <mergeCell ref="W75:Z75"/>
    <mergeCell ref="AA75:AD75"/>
    <mergeCell ref="D76:N76"/>
    <mergeCell ref="O76:R76"/>
    <mergeCell ref="S76:V76"/>
    <mergeCell ref="W76:Z76"/>
    <mergeCell ref="AA76:AD76"/>
    <mergeCell ref="D65:N65"/>
    <mergeCell ref="O65:R65"/>
    <mergeCell ref="S65:V65"/>
    <mergeCell ref="W65:Z65"/>
    <mergeCell ref="AA65:AD65"/>
    <mergeCell ref="D66:N66"/>
    <mergeCell ref="O66:R66"/>
    <mergeCell ref="S66:V66"/>
    <mergeCell ref="W66:Z66"/>
    <mergeCell ref="AA66:AD66"/>
    <mergeCell ref="D63:N63"/>
    <mergeCell ref="O63:R63"/>
    <mergeCell ref="S63:V63"/>
    <mergeCell ref="W63:Z63"/>
    <mergeCell ref="AA63:AD63"/>
    <mergeCell ref="D64:N64"/>
    <mergeCell ref="O64:R64"/>
    <mergeCell ref="S64:V64"/>
    <mergeCell ref="W64:Z64"/>
    <mergeCell ref="AA64:AD64"/>
    <mergeCell ref="D69:N69"/>
    <mergeCell ref="O69:R69"/>
    <mergeCell ref="S69:V69"/>
    <mergeCell ref="W69:Z69"/>
    <mergeCell ref="AA69:AD69"/>
    <mergeCell ref="D70:N70"/>
    <mergeCell ref="O70:R70"/>
    <mergeCell ref="S70:V70"/>
    <mergeCell ref="W70:Z70"/>
    <mergeCell ref="AA70:AD70"/>
    <mergeCell ref="D67:N67"/>
    <mergeCell ref="O67:R67"/>
    <mergeCell ref="S67:V67"/>
    <mergeCell ref="W67:Z67"/>
    <mergeCell ref="AA67:AD67"/>
    <mergeCell ref="D68:N68"/>
    <mergeCell ref="O68:R68"/>
    <mergeCell ref="S68:V68"/>
    <mergeCell ref="W68:Z68"/>
    <mergeCell ref="AA68:AD68"/>
    <mergeCell ref="D57:N57"/>
    <mergeCell ref="O57:R57"/>
    <mergeCell ref="S57:V57"/>
    <mergeCell ref="W57:Z57"/>
    <mergeCell ref="AA57:AD57"/>
    <mergeCell ref="D58:N58"/>
    <mergeCell ref="O58:R58"/>
    <mergeCell ref="S58:V58"/>
    <mergeCell ref="W58:Z58"/>
    <mergeCell ref="AA58:AD58"/>
    <mergeCell ref="D55:N55"/>
    <mergeCell ref="O55:R55"/>
    <mergeCell ref="S55:V55"/>
    <mergeCell ref="W55:Z55"/>
    <mergeCell ref="AA55:AD55"/>
    <mergeCell ref="D56:N56"/>
    <mergeCell ref="O56:R56"/>
    <mergeCell ref="S56:V56"/>
    <mergeCell ref="W56:Z56"/>
    <mergeCell ref="AA56:AD56"/>
    <mergeCell ref="D61:N61"/>
    <mergeCell ref="O61:R61"/>
    <mergeCell ref="S61:V61"/>
    <mergeCell ref="W61:Z61"/>
    <mergeCell ref="AA61:AD61"/>
    <mergeCell ref="D62:N62"/>
    <mergeCell ref="O62:R62"/>
    <mergeCell ref="S62:V62"/>
    <mergeCell ref="W62:Z62"/>
    <mergeCell ref="AA62:AD62"/>
    <mergeCell ref="D59:N59"/>
    <mergeCell ref="O59:R59"/>
    <mergeCell ref="S59:V59"/>
    <mergeCell ref="W59:Z59"/>
    <mergeCell ref="AA59:AD59"/>
    <mergeCell ref="D60:N60"/>
    <mergeCell ref="O60:R60"/>
    <mergeCell ref="S60:V60"/>
    <mergeCell ref="W60:Z60"/>
    <mergeCell ref="AA60:AD60"/>
    <mergeCell ref="D54:N54"/>
    <mergeCell ref="O54:R54"/>
    <mergeCell ref="S54:V54"/>
    <mergeCell ref="W54:Z54"/>
    <mergeCell ref="AA54:AD54"/>
    <mergeCell ref="D51:N51"/>
    <mergeCell ref="O51:R51"/>
    <mergeCell ref="S51:V51"/>
    <mergeCell ref="W51:Z51"/>
    <mergeCell ref="AA51:AD51"/>
    <mergeCell ref="D52:N52"/>
    <mergeCell ref="O52:R52"/>
    <mergeCell ref="S52:V52"/>
    <mergeCell ref="W52:Z52"/>
    <mergeCell ref="AA52:AD52"/>
    <mergeCell ref="D49:N49"/>
    <mergeCell ref="O49:R49"/>
    <mergeCell ref="S49:V49"/>
    <mergeCell ref="W49:Z49"/>
    <mergeCell ref="AA49:AD49"/>
    <mergeCell ref="D50:N50"/>
    <mergeCell ref="O50:R50"/>
    <mergeCell ref="S50:V50"/>
    <mergeCell ref="W50:Z50"/>
    <mergeCell ref="AA50:AD50"/>
    <mergeCell ref="O42:R42"/>
    <mergeCell ref="S42:V42"/>
    <mergeCell ref="W42:Z42"/>
    <mergeCell ref="AA42:AD42"/>
    <mergeCell ref="D39:N39"/>
    <mergeCell ref="O39:R39"/>
    <mergeCell ref="S39:V39"/>
    <mergeCell ref="W39:Z39"/>
    <mergeCell ref="AA39:AD39"/>
    <mergeCell ref="D40:N40"/>
    <mergeCell ref="O40:R40"/>
    <mergeCell ref="S40:V40"/>
    <mergeCell ref="W40:Z40"/>
    <mergeCell ref="AA40:AD40"/>
    <mergeCell ref="D53:N53"/>
    <mergeCell ref="O53:R53"/>
    <mergeCell ref="S53:V53"/>
    <mergeCell ref="W53:Z53"/>
    <mergeCell ref="AA53:AD53"/>
    <mergeCell ref="D47:N47"/>
    <mergeCell ref="O47:R47"/>
    <mergeCell ref="S47:V47"/>
    <mergeCell ref="W47:Z47"/>
    <mergeCell ref="AA47:AD47"/>
    <mergeCell ref="D48:N48"/>
    <mergeCell ref="O48:R48"/>
    <mergeCell ref="S48:V48"/>
    <mergeCell ref="W48:Z48"/>
    <mergeCell ref="AA48:AD48"/>
    <mergeCell ref="C11:AD11"/>
    <mergeCell ref="C12:AD12"/>
    <mergeCell ref="C13:AD13"/>
    <mergeCell ref="C15:AD15"/>
    <mergeCell ref="C16:AD16"/>
    <mergeCell ref="B17:AD17"/>
    <mergeCell ref="D45:N45"/>
    <mergeCell ref="O45:R45"/>
    <mergeCell ref="S45:V45"/>
    <mergeCell ref="W45:Z45"/>
    <mergeCell ref="AA45:AD45"/>
    <mergeCell ref="D46:N46"/>
    <mergeCell ref="O46:R46"/>
    <mergeCell ref="S46:V46"/>
    <mergeCell ref="W46:Z46"/>
    <mergeCell ref="AA46:AD46"/>
    <mergeCell ref="D43:N43"/>
    <mergeCell ref="O43:R43"/>
    <mergeCell ref="S43:V43"/>
    <mergeCell ref="W43:Z43"/>
    <mergeCell ref="AA43:AD43"/>
    <mergeCell ref="D44:N44"/>
    <mergeCell ref="O44:R44"/>
    <mergeCell ref="S44:V44"/>
    <mergeCell ref="W44:Z44"/>
    <mergeCell ref="AA44:AD44"/>
    <mergeCell ref="D41:N41"/>
    <mergeCell ref="O41:R41"/>
    <mergeCell ref="S41:V41"/>
    <mergeCell ref="W41:Z41"/>
    <mergeCell ref="AA41:AD41"/>
    <mergeCell ref="D42:N42"/>
    <mergeCell ref="D33:N33"/>
    <mergeCell ref="O33:R33"/>
    <mergeCell ref="S33:V33"/>
    <mergeCell ref="W33:Z33"/>
    <mergeCell ref="AA33:AD33"/>
    <mergeCell ref="D34:N34"/>
    <mergeCell ref="O34:R34"/>
    <mergeCell ref="S34:V34"/>
    <mergeCell ref="W34:Z34"/>
    <mergeCell ref="AA34:AD34"/>
    <mergeCell ref="B1:AD1"/>
    <mergeCell ref="B3:AD3"/>
    <mergeCell ref="B5:AD5"/>
    <mergeCell ref="AA7:AD7"/>
    <mergeCell ref="B8:L8"/>
    <mergeCell ref="B10:AD10"/>
    <mergeCell ref="C25:AD25"/>
    <mergeCell ref="C26:AD26"/>
    <mergeCell ref="B28:AD28"/>
    <mergeCell ref="C29:AD29"/>
    <mergeCell ref="C31:N32"/>
    <mergeCell ref="O31:AD31"/>
    <mergeCell ref="O32:R32"/>
    <mergeCell ref="S32:V32"/>
    <mergeCell ref="W32:Z32"/>
    <mergeCell ref="AA32:AD32"/>
    <mergeCell ref="C18:AD18"/>
    <mergeCell ref="C19:AD19"/>
    <mergeCell ref="B21:AD21"/>
    <mergeCell ref="B22:AD22"/>
    <mergeCell ref="C23:AD23"/>
    <mergeCell ref="C24:AD24"/>
    <mergeCell ref="D37:N37"/>
    <mergeCell ref="O37:R37"/>
    <mergeCell ref="S37:V37"/>
    <mergeCell ref="W37:Z37"/>
    <mergeCell ref="AA37:AD37"/>
    <mergeCell ref="D38:N38"/>
    <mergeCell ref="O38:R38"/>
    <mergeCell ref="S38:V38"/>
    <mergeCell ref="W38:Z38"/>
    <mergeCell ref="AA38:AD38"/>
    <mergeCell ref="D35:N35"/>
    <mergeCell ref="O35:R35"/>
    <mergeCell ref="S35:V35"/>
    <mergeCell ref="W35:Z35"/>
    <mergeCell ref="AA35:AD35"/>
    <mergeCell ref="D36:N36"/>
    <mergeCell ref="O36:R36"/>
    <mergeCell ref="S36:V36"/>
    <mergeCell ref="W36:Z36"/>
    <mergeCell ref="AA36:AD36"/>
    <mergeCell ref="D1741:X1741"/>
    <mergeCell ref="Y1741:AD1741"/>
    <mergeCell ref="D1742:X1742"/>
    <mergeCell ref="Y1742:AD1742"/>
    <mergeCell ref="D1743:X1743"/>
    <mergeCell ref="Y1743:AD1743"/>
    <mergeCell ref="D1744:X1744"/>
    <mergeCell ref="Y1744:AD1744"/>
    <mergeCell ref="D1745:X1745"/>
    <mergeCell ref="Y1745:AD1745"/>
    <mergeCell ref="D1746:X1746"/>
    <mergeCell ref="Y1746:AD1746"/>
    <mergeCell ref="D1747:X1747"/>
    <mergeCell ref="Y1747:AD1747"/>
    <mergeCell ref="D1748:X1748"/>
    <mergeCell ref="Y1748:AD1748"/>
    <mergeCell ref="D1749:X1749"/>
    <mergeCell ref="Y1749:AD1749"/>
    <mergeCell ref="D1759:X1759"/>
    <mergeCell ref="Y1759:AD1759"/>
    <mergeCell ref="D1760:X1760"/>
    <mergeCell ref="Y1760:AD1760"/>
    <mergeCell ref="D1761:X1761"/>
    <mergeCell ref="Y1761:AD1761"/>
    <mergeCell ref="D1762:X1762"/>
    <mergeCell ref="Y1762:AD1762"/>
    <mergeCell ref="D1763:X1763"/>
    <mergeCell ref="Y1763:AD1763"/>
    <mergeCell ref="D1764:X1764"/>
    <mergeCell ref="Y1764:AD1764"/>
    <mergeCell ref="D1765:X1765"/>
    <mergeCell ref="Y1765:AD1765"/>
    <mergeCell ref="D1766:X1766"/>
    <mergeCell ref="Y1766:AD1766"/>
    <mergeCell ref="Y1733:AD1733"/>
    <mergeCell ref="C1733:X1733"/>
    <mergeCell ref="D1734:X1734"/>
    <mergeCell ref="Y1734:AD1734"/>
    <mergeCell ref="D1735:X1735"/>
    <mergeCell ref="Y1735:AD1735"/>
    <mergeCell ref="D1736:X1736"/>
    <mergeCell ref="Y1736:AD1736"/>
    <mergeCell ref="D1737:X1737"/>
    <mergeCell ref="Y1737:AD1737"/>
    <mergeCell ref="D1738:X1738"/>
    <mergeCell ref="Y1738:AD1738"/>
    <mergeCell ref="D1739:X1739"/>
    <mergeCell ref="Y1739:AD1739"/>
    <mergeCell ref="D1740:X1740"/>
    <mergeCell ref="Y1740:AD1740"/>
    <mergeCell ref="D1750:X1750"/>
    <mergeCell ref="Y1750:AD1750"/>
    <mergeCell ref="D1751:X1751"/>
    <mergeCell ref="Y1751:AD1751"/>
    <mergeCell ref="D1752:X1752"/>
    <mergeCell ref="Y1752:AD1752"/>
    <mergeCell ref="D1753:X1753"/>
    <mergeCell ref="Y1753:AD1753"/>
    <mergeCell ref="D1754:X1754"/>
    <mergeCell ref="Y1754:AD1754"/>
    <mergeCell ref="D1755:X1755"/>
    <mergeCell ref="Y1755:AD1755"/>
    <mergeCell ref="D1756:X1756"/>
    <mergeCell ref="Y1756:AD1756"/>
    <mergeCell ref="D1757:X1757"/>
    <mergeCell ref="Y1757:AD1757"/>
    <mergeCell ref="D1758:X1758"/>
    <mergeCell ref="Y1758:AD1758"/>
    <mergeCell ref="Y1837:AD1837"/>
    <mergeCell ref="D1785:X1785"/>
    <mergeCell ref="Y1785:AD1785"/>
    <mergeCell ref="D1786:X1786"/>
    <mergeCell ref="Y1786:AD1786"/>
    <mergeCell ref="D1787:X1787"/>
    <mergeCell ref="Y1787:AD1787"/>
    <mergeCell ref="D1788:X1788"/>
    <mergeCell ref="Y1788:AD1788"/>
    <mergeCell ref="D1789:X1789"/>
    <mergeCell ref="Y1789:AD1789"/>
    <mergeCell ref="D1790:X1790"/>
    <mergeCell ref="Y1790:AD1790"/>
    <mergeCell ref="D1791:X1791"/>
    <mergeCell ref="Y1791:AD1791"/>
    <mergeCell ref="D1792:X1792"/>
    <mergeCell ref="Y1792:AD1792"/>
    <mergeCell ref="D1793:X1793"/>
    <mergeCell ref="Y1793:AD1793"/>
    <mergeCell ref="D1794:X1794"/>
    <mergeCell ref="Y1794:AD1794"/>
    <mergeCell ref="Y1814:AD1814"/>
    <mergeCell ref="D1815:X1815"/>
    <mergeCell ref="Y1815:AD1815"/>
    <mergeCell ref="D1816:X1816"/>
    <mergeCell ref="Y1816:AD1816"/>
    <mergeCell ref="D1817:X1817"/>
    <mergeCell ref="Y1817:AD1817"/>
    <mergeCell ref="D1818:X1818"/>
    <mergeCell ref="Y1818:AD1818"/>
    <mergeCell ref="D1819:X1819"/>
    <mergeCell ref="Y1819:AD1819"/>
    <mergeCell ref="D1326:J1326"/>
    <mergeCell ref="K1326:N1326"/>
    <mergeCell ref="O1326:P1326"/>
    <mergeCell ref="Q1326:R1326"/>
    <mergeCell ref="S1326:V1326"/>
    <mergeCell ref="W1326:Z1326"/>
    <mergeCell ref="AA1326:AD1326"/>
    <mergeCell ref="D1327:J1327"/>
    <mergeCell ref="K1327:N1327"/>
    <mergeCell ref="O1327:P1327"/>
    <mergeCell ref="Q1327:R1327"/>
    <mergeCell ref="S1327:V1327"/>
    <mergeCell ref="W1327:Z1327"/>
    <mergeCell ref="AA1327:AD1327"/>
    <mergeCell ref="D1821:X1821"/>
    <mergeCell ref="Y1821:AD1821"/>
    <mergeCell ref="D1822:X1822"/>
    <mergeCell ref="Y1822:AD1822"/>
    <mergeCell ref="D1795:X1795"/>
    <mergeCell ref="Y1795:AD1795"/>
    <mergeCell ref="D1796:X1796"/>
    <mergeCell ref="Y1796:AD1796"/>
    <mergeCell ref="D1797:X1797"/>
    <mergeCell ref="Y1797:AD1797"/>
    <mergeCell ref="D1798:X1798"/>
    <mergeCell ref="Y1798:AD1798"/>
    <mergeCell ref="D1799:X1799"/>
    <mergeCell ref="Y1799:AD1799"/>
    <mergeCell ref="D1800:X1800"/>
    <mergeCell ref="Y1800:AD1800"/>
    <mergeCell ref="D1801:X1801"/>
    <mergeCell ref="Y1801:AD1801"/>
    <mergeCell ref="D1851:X1851"/>
    <mergeCell ref="Y1851:AD1851"/>
    <mergeCell ref="D1852:X1852"/>
    <mergeCell ref="Y1852:AD1852"/>
    <mergeCell ref="D1853:X1853"/>
    <mergeCell ref="Y1853:AD1853"/>
    <mergeCell ref="C1309:AD1309"/>
    <mergeCell ref="C1310:AD1310"/>
    <mergeCell ref="B1311:AD1311"/>
    <mergeCell ref="C1312:AD1312"/>
    <mergeCell ref="Q1322:R1323"/>
    <mergeCell ref="S1322:AD1322"/>
    <mergeCell ref="S1323:V1323"/>
    <mergeCell ref="W1323:Z1323"/>
    <mergeCell ref="AA1323:AD1323"/>
    <mergeCell ref="O1322:P1323"/>
    <mergeCell ref="K1322:N1323"/>
    <mergeCell ref="C1322:J1323"/>
    <mergeCell ref="D1324:J1324"/>
    <mergeCell ref="K1324:N1324"/>
    <mergeCell ref="O1324:P1324"/>
    <mergeCell ref="Q1324:R1324"/>
    <mergeCell ref="S1324:V1324"/>
    <mergeCell ref="W1324:Z1324"/>
    <mergeCell ref="AA1324:AD1324"/>
    <mergeCell ref="D1325:J1325"/>
    <mergeCell ref="K1325:N1325"/>
    <mergeCell ref="O1325:P1325"/>
    <mergeCell ref="Q1325:R1325"/>
    <mergeCell ref="S1325:V1325"/>
    <mergeCell ref="W1325:Z1325"/>
    <mergeCell ref="AA1325:AD1325"/>
    <mergeCell ref="D1344:J1344"/>
    <mergeCell ref="K1344:N1344"/>
    <mergeCell ref="O1344:P1344"/>
    <mergeCell ref="D1844:X1844"/>
    <mergeCell ref="Y1844:AD1844"/>
    <mergeCell ref="D1845:X1845"/>
    <mergeCell ref="Y1845:AD1845"/>
    <mergeCell ref="D1846:X1846"/>
    <mergeCell ref="Y1846:AD1846"/>
    <mergeCell ref="D1847:X1847"/>
    <mergeCell ref="Y1847:AD1847"/>
    <mergeCell ref="D1848:X1848"/>
    <mergeCell ref="Y1848:AD1848"/>
    <mergeCell ref="D1849:X1849"/>
    <mergeCell ref="Y1849:AD1849"/>
    <mergeCell ref="D1850:X1850"/>
    <mergeCell ref="Y1850:AD1850"/>
    <mergeCell ref="D1823:X1823"/>
    <mergeCell ref="Y1823:AD1823"/>
    <mergeCell ref="D1824:X1824"/>
    <mergeCell ref="Y1824:AD1824"/>
    <mergeCell ref="D1832:X1832"/>
    <mergeCell ref="Y1832:AD1832"/>
    <mergeCell ref="D1833:X1833"/>
    <mergeCell ref="Y1833:AD1833"/>
    <mergeCell ref="D1834:X1834"/>
    <mergeCell ref="Y1834:AD1834"/>
    <mergeCell ref="D1835:X1835"/>
    <mergeCell ref="Y1835:AD1835"/>
    <mergeCell ref="D1836:X1836"/>
    <mergeCell ref="Y1836:AD1836"/>
    <mergeCell ref="D1837:X1837"/>
    <mergeCell ref="K1341:N1341"/>
    <mergeCell ref="O1341:P1341"/>
    <mergeCell ref="Q1341:R1341"/>
    <mergeCell ref="K1336:N1336"/>
    <mergeCell ref="O1336:P1336"/>
    <mergeCell ref="Q1336:R1336"/>
    <mergeCell ref="S1336:V1336"/>
    <mergeCell ref="W1336:Z1336"/>
    <mergeCell ref="AA1336:AD1336"/>
    <mergeCell ref="D1843:X1843"/>
    <mergeCell ref="Y1843:AD1843"/>
    <mergeCell ref="D1825:X1825"/>
    <mergeCell ref="Y1825:AD1825"/>
    <mergeCell ref="D1826:X1826"/>
    <mergeCell ref="Y1826:AD1826"/>
    <mergeCell ref="D1827:X1827"/>
    <mergeCell ref="Y1827:AD1827"/>
    <mergeCell ref="D1828:X1828"/>
    <mergeCell ref="Y1828:AD1828"/>
    <mergeCell ref="D1829:X1829"/>
    <mergeCell ref="Y1829:AD1829"/>
    <mergeCell ref="D1830:X1830"/>
    <mergeCell ref="Y1830:AD1830"/>
    <mergeCell ref="D1831:X1831"/>
    <mergeCell ref="Y1831:AD1831"/>
    <mergeCell ref="D1343:J1343"/>
    <mergeCell ref="K1343:N1343"/>
    <mergeCell ref="O1343:P1343"/>
    <mergeCell ref="Q1343:R1343"/>
    <mergeCell ref="S1343:V1343"/>
    <mergeCell ref="W1343:Z1343"/>
    <mergeCell ref="AA1343:AD1343"/>
    <mergeCell ref="K1332:N1332"/>
    <mergeCell ref="O1332:P1332"/>
    <mergeCell ref="Q1332:R1332"/>
    <mergeCell ref="S1332:V1332"/>
    <mergeCell ref="W1332:Z1332"/>
    <mergeCell ref="AA1332:AD1332"/>
    <mergeCell ref="D1333:J1333"/>
    <mergeCell ref="K1333:N1333"/>
    <mergeCell ref="O1333:P1333"/>
    <mergeCell ref="Q1333:R1333"/>
    <mergeCell ref="S1333:V1333"/>
    <mergeCell ref="W1333:Z1333"/>
    <mergeCell ref="AA1333:AD1333"/>
    <mergeCell ref="D1334:J1334"/>
    <mergeCell ref="K1334:N1334"/>
    <mergeCell ref="O1334:P1334"/>
    <mergeCell ref="Q1334:R1334"/>
    <mergeCell ref="S1334:V1334"/>
    <mergeCell ref="D1332:J1332"/>
    <mergeCell ref="W1334:Z1334"/>
    <mergeCell ref="AA1334:AD1334"/>
    <mergeCell ref="S1341:V1341"/>
    <mergeCell ref="W1341:Z1341"/>
    <mergeCell ref="AA1341:AD1341"/>
    <mergeCell ref="D1342:J1342"/>
    <mergeCell ref="K1342:N1342"/>
    <mergeCell ref="O1342:P1342"/>
    <mergeCell ref="Q1342:R1342"/>
    <mergeCell ref="S1342:V1342"/>
    <mergeCell ref="W1342:Z1342"/>
    <mergeCell ref="AA1342:AD1342"/>
    <mergeCell ref="D1340:J1340"/>
    <mergeCell ref="S1352:V1352"/>
    <mergeCell ref="W1352:Z1352"/>
    <mergeCell ref="AA1352:AD1352"/>
    <mergeCell ref="D1353:J1353"/>
    <mergeCell ref="K1353:N1353"/>
    <mergeCell ref="O1353:P1353"/>
    <mergeCell ref="Q1353:R1353"/>
    <mergeCell ref="S1353:V1353"/>
    <mergeCell ref="W1353:Z1353"/>
    <mergeCell ref="AA1353:AD1353"/>
    <mergeCell ref="Q1344:R1344"/>
    <mergeCell ref="S1344:V1344"/>
    <mergeCell ref="W1344:Z1344"/>
    <mergeCell ref="AA1344:AD1344"/>
    <mergeCell ref="K1340:N1340"/>
    <mergeCell ref="O1340:P1340"/>
    <mergeCell ref="Q1340:R1340"/>
    <mergeCell ref="S1340:V1340"/>
    <mergeCell ref="W1340:Z1340"/>
    <mergeCell ref="AA1340:AD1340"/>
    <mergeCell ref="D1341:J1341"/>
    <mergeCell ref="K1350:N1350"/>
    <mergeCell ref="O1350:P1350"/>
    <mergeCell ref="Q1350:R1350"/>
    <mergeCell ref="S1350:V1350"/>
    <mergeCell ref="W1350:Z1350"/>
    <mergeCell ref="AA1350:AD1350"/>
    <mergeCell ref="D1351:J1351"/>
    <mergeCell ref="K1351:N1351"/>
    <mergeCell ref="O1351:P1351"/>
    <mergeCell ref="Q1351:R1351"/>
    <mergeCell ref="S1351:V1351"/>
    <mergeCell ref="W1351:Z1351"/>
    <mergeCell ref="AA1351:AD1351"/>
    <mergeCell ref="D1352:J1352"/>
    <mergeCell ref="K1352:N1352"/>
    <mergeCell ref="O1352:P1352"/>
    <mergeCell ref="Q1352:R1352"/>
    <mergeCell ref="D1350:J1350"/>
    <mergeCell ref="K1359:N1359"/>
    <mergeCell ref="O1359:P1359"/>
    <mergeCell ref="Q1359:R1359"/>
    <mergeCell ref="S1359:V1359"/>
    <mergeCell ref="W1359:Z1359"/>
    <mergeCell ref="AA1359:AD1359"/>
    <mergeCell ref="D1360:J1360"/>
    <mergeCell ref="K1360:N1360"/>
    <mergeCell ref="O1360:P1360"/>
    <mergeCell ref="Q1360:R1360"/>
    <mergeCell ref="S1360:V1360"/>
    <mergeCell ref="W1360:Z1360"/>
    <mergeCell ref="O1362:P1362"/>
    <mergeCell ref="Q1362:R1362"/>
    <mergeCell ref="S1362:V1362"/>
    <mergeCell ref="W1362:Z1362"/>
    <mergeCell ref="AA1362:AD1362"/>
    <mergeCell ref="AA1380:AD1380"/>
    <mergeCell ref="K1368:N1368"/>
    <mergeCell ref="O1368:P1368"/>
    <mergeCell ref="Q1368:R1368"/>
    <mergeCell ref="S1368:V1368"/>
    <mergeCell ref="W1368:Z1368"/>
    <mergeCell ref="AA1368:AD1368"/>
    <mergeCell ref="D1369:J1369"/>
    <mergeCell ref="K1369:N1369"/>
    <mergeCell ref="O1369:P1369"/>
    <mergeCell ref="Q1369:R1369"/>
    <mergeCell ref="S1369:V1369"/>
    <mergeCell ref="W1369:Z1369"/>
    <mergeCell ref="AA1369:AD1369"/>
    <mergeCell ref="D1370:J1370"/>
    <mergeCell ref="K1370:N1370"/>
    <mergeCell ref="O1370:P1370"/>
    <mergeCell ref="Q1370:R1370"/>
    <mergeCell ref="S1370:V1370"/>
    <mergeCell ref="W1370:Z1370"/>
    <mergeCell ref="AA1370:AD1370"/>
    <mergeCell ref="D1371:J1371"/>
    <mergeCell ref="K1376:N1376"/>
    <mergeCell ref="O1376:P1376"/>
    <mergeCell ref="Q1376:R1376"/>
    <mergeCell ref="S1376:V1376"/>
    <mergeCell ref="W1376:Z1376"/>
    <mergeCell ref="AA1376:AD1376"/>
    <mergeCell ref="D1377:J1377"/>
    <mergeCell ref="K1377:N1377"/>
    <mergeCell ref="O1377:P1377"/>
    <mergeCell ref="Q1377:R1377"/>
    <mergeCell ref="S1377:V1377"/>
    <mergeCell ref="W1377:Z1377"/>
    <mergeCell ref="AA1377:AD1377"/>
    <mergeCell ref="D1378:J1378"/>
    <mergeCell ref="K1378:N1378"/>
    <mergeCell ref="O1378:P1378"/>
    <mergeCell ref="Q1378:R1378"/>
    <mergeCell ref="S1378:V1378"/>
    <mergeCell ref="W1378:Z1378"/>
    <mergeCell ref="AA1378:AD1378"/>
    <mergeCell ref="D1379:J1379"/>
    <mergeCell ref="K1379:N1379"/>
    <mergeCell ref="O1379:P1379"/>
    <mergeCell ref="D1398:J1398"/>
    <mergeCell ref="K1398:N1398"/>
    <mergeCell ref="O1398:P1398"/>
    <mergeCell ref="Q1398:R1398"/>
    <mergeCell ref="S1398:V1398"/>
    <mergeCell ref="W1398:Z1398"/>
    <mergeCell ref="AA1398:AD1398"/>
    <mergeCell ref="K1386:N1386"/>
    <mergeCell ref="O1386:P1386"/>
    <mergeCell ref="Q1386:R1386"/>
    <mergeCell ref="S1386:V1386"/>
    <mergeCell ref="W1386:Z1386"/>
    <mergeCell ref="AA1386:AD1386"/>
    <mergeCell ref="D1387:J1387"/>
    <mergeCell ref="K1387:N1387"/>
    <mergeCell ref="O1387:P1387"/>
    <mergeCell ref="Q1387:R1387"/>
    <mergeCell ref="S1387:V1387"/>
    <mergeCell ref="W1387:Z1387"/>
    <mergeCell ref="D1388:J1388"/>
    <mergeCell ref="K1388:N1388"/>
    <mergeCell ref="O1388:P1388"/>
    <mergeCell ref="Q1388:R1388"/>
    <mergeCell ref="S1388:V1388"/>
    <mergeCell ref="W1388:Z1388"/>
    <mergeCell ref="AA1388:AD1388"/>
    <mergeCell ref="D1389:J1389"/>
    <mergeCell ref="K1389:N1389"/>
    <mergeCell ref="O1389:P1389"/>
    <mergeCell ref="Q1389:R1389"/>
    <mergeCell ref="S1389:V1389"/>
    <mergeCell ref="D1408:J1408"/>
    <mergeCell ref="K1408:N1408"/>
    <mergeCell ref="O1408:P1408"/>
    <mergeCell ref="Q1408:R1408"/>
    <mergeCell ref="S1408:V1408"/>
    <mergeCell ref="W1408:Z1408"/>
    <mergeCell ref="AA1408:AD1408"/>
    <mergeCell ref="K1394:N1394"/>
    <mergeCell ref="O1394:P1394"/>
    <mergeCell ref="Q1394:R1394"/>
    <mergeCell ref="S1394:V1394"/>
    <mergeCell ref="W1394:Z1394"/>
    <mergeCell ref="AA1394:AD1394"/>
    <mergeCell ref="D1395:J1395"/>
    <mergeCell ref="K1395:N1395"/>
    <mergeCell ref="O1395:P1395"/>
    <mergeCell ref="Q1395:R1395"/>
    <mergeCell ref="S1395:V1395"/>
    <mergeCell ref="W1395:Z1395"/>
    <mergeCell ref="AA1395:AD1395"/>
    <mergeCell ref="O1405:P1405"/>
    <mergeCell ref="Q1405:R1405"/>
    <mergeCell ref="S1405:V1405"/>
    <mergeCell ref="W1405:Z1405"/>
    <mergeCell ref="AA1405:AD1405"/>
    <mergeCell ref="D1406:J1406"/>
    <mergeCell ref="K1406:N1406"/>
    <mergeCell ref="O1406:P1406"/>
    <mergeCell ref="Q1406:R1406"/>
    <mergeCell ref="S1406:V1406"/>
    <mergeCell ref="W1406:Z1406"/>
    <mergeCell ref="AA1406:AD1406"/>
    <mergeCell ref="D1407:J1407"/>
    <mergeCell ref="K1407:N1407"/>
    <mergeCell ref="O1407:P1407"/>
    <mergeCell ref="D1410:J1410"/>
    <mergeCell ref="K1410:N1410"/>
    <mergeCell ref="O1410:P1410"/>
    <mergeCell ref="Q1410:R1410"/>
    <mergeCell ref="S1410:V1410"/>
    <mergeCell ref="W1410:Z1410"/>
    <mergeCell ref="AA1410:AD1410"/>
    <mergeCell ref="Q1414:R1414"/>
    <mergeCell ref="S1414:V1414"/>
    <mergeCell ref="W1414:Z1414"/>
    <mergeCell ref="AA1414:AD1414"/>
    <mergeCell ref="D1415:J1415"/>
    <mergeCell ref="K1415:N1415"/>
    <mergeCell ref="O1415:P1415"/>
    <mergeCell ref="Q1415:R1415"/>
    <mergeCell ref="S1415:V1415"/>
    <mergeCell ref="D1434:J1434"/>
    <mergeCell ref="K1434:N1434"/>
    <mergeCell ref="O1434:P1434"/>
    <mergeCell ref="Q1434:R1434"/>
    <mergeCell ref="S1434:V1434"/>
    <mergeCell ref="W1434:Z1434"/>
    <mergeCell ref="AA1434:AD1434"/>
    <mergeCell ref="K1422:N1422"/>
    <mergeCell ref="O1422:P1422"/>
    <mergeCell ref="Q1422:R1422"/>
    <mergeCell ref="S1422:V1422"/>
    <mergeCell ref="W1422:Z1422"/>
    <mergeCell ref="AA1422:AD1422"/>
    <mergeCell ref="D1423:J1423"/>
    <mergeCell ref="K1423:N1423"/>
    <mergeCell ref="O1423:P1423"/>
    <mergeCell ref="Q1423:R1423"/>
    <mergeCell ref="D1416:J1416"/>
    <mergeCell ref="K1416:N1416"/>
    <mergeCell ref="O1416:P1416"/>
    <mergeCell ref="D1424:J1424"/>
    <mergeCell ref="K1424:N1424"/>
    <mergeCell ref="O1424:P1424"/>
    <mergeCell ref="Q1424:R1424"/>
    <mergeCell ref="S1424:V1424"/>
    <mergeCell ref="W1424:Z1424"/>
    <mergeCell ref="AA1424:AD1424"/>
    <mergeCell ref="D1425:J1425"/>
    <mergeCell ref="K1425:N1425"/>
    <mergeCell ref="O1425:P1425"/>
    <mergeCell ref="Q1425:R1425"/>
    <mergeCell ref="S1425:V1425"/>
    <mergeCell ref="O1444:P1444"/>
    <mergeCell ref="Q1444:R1444"/>
    <mergeCell ref="S1444:V1444"/>
    <mergeCell ref="W1444:Z1444"/>
    <mergeCell ref="AA1444:AD1444"/>
    <mergeCell ref="K1430:N1430"/>
    <mergeCell ref="O1430:P1430"/>
    <mergeCell ref="Q1430:R1430"/>
    <mergeCell ref="S1430:V1430"/>
    <mergeCell ref="W1430:Z1430"/>
    <mergeCell ref="AA1430:AD1430"/>
    <mergeCell ref="D1431:J1431"/>
    <mergeCell ref="K1431:N1431"/>
    <mergeCell ref="O1431:P1431"/>
    <mergeCell ref="Q1431:R1431"/>
    <mergeCell ref="S1431:V1431"/>
    <mergeCell ref="W1431:Z1431"/>
    <mergeCell ref="AA1431:AD1431"/>
    <mergeCell ref="D1432:J1432"/>
    <mergeCell ref="K1432:N1432"/>
    <mergeCell ref="D1441:J1441"/>
    <mergeCell ref="K1441:N1441"/>
    <mergeCell ref="O1441:P1441"/>
    <mergeCell ref="Q1441:R1441"/>
    <mergeCell ref="S1441:V1441"/>
    <mergeCell ref="W1441:Z1441"/>
    <mergeCell ref="AA1441:AD1441"/>
    <mergeCell ref="D1442:J1442"/>
    <mergeCell ref="K1442:N1442"/>
    <mergeCell ref="O1442:P1442"/>
    <mergeCell ref="Q1442:R1442"/>
    <mergeCell ref="S1442:V1442"/>
    <mergeCell ref="W1442:Z1442"/>
    <mergeCell ref="AA1442:AD1442"/>
    <mergeCell ref="D1443:J1443"/>
    <mergeCell ref="K1443:N1443"/>
    <mergeCell ref="O1443:P1443"/>
    <mergeCell ref="Q1443:R1443"/>
    <mergeCell ref="S1443:V1443"/>
    <mergeCell ref="W1443:Z1443"/>
    <mergeCell ref="AA1443:AD1443"/>
    <mergeCell ref="X189:Y189"/>
    <mergeCell ref="Z189:AB189"/>
    <mergeCell ref="AC189:AD189"/>
    <mergeCell ref="K190:M190"/>
    <mergeCell ref="N190:O190"/>
    <mergeCell ref="P190:R190"/>
    <mergeCell ref="S190:T190"/>
    <mergeCell ref="U190:W190"/>
    <mergeCell ref="X190:Y190"/>
    <mergeCell ref="Z190:AB190"/>
    <mergeCell ref="AC190:AD190"/>
    <mergeCell ref="K1440:N1440"/>
    <mergeCell ref="O1440:P1440"/>
    <mergeCell ref="Q1440:R1440"/>
    <mergeCell ref="S1440:V1440"/>
    <mergeCell ref="W1440:Z1440"/>
    <mergeCell ref="AA1440:AD1440"/>
    <mergeCell ref="W1433:Z1433"/>
    <mergeCell ref="AA1433:AD1433"/>
    <mergeCell ref="W1425:Z1425"/>
    <mergeCell ref="AA1425:AD1425"/>
    <mergeCell ref="W1415:Z1415"/>
    <mergeCell ref="AA1415:AD1415"/>
    <mergeCell ref="W1407:Z1407"/>
    <mergeCell ref="AA1407:AD1407"/>
    <mergeCell ref="W1397:Z1397"/>
    <mergeCell ref="AA1397:AD1397"/>
    <mergeCell ref="S1413:V1413"/>
    <mergeCell ref="W1413:Z1413"/>
    <mergeCell ref="AA1413:AD1413"/>
    <mergeCell ref="Q1397:R1397"/>
    <mergeCell ref="S1397:V1397"/>
    <mergeCell ref="K200:M200"/>
    <mergeCell ref="N200:O200"/>
    <mergeCell ref="P200:R200"/>
    <mergeCell ref="S200:T200"/>
    <mergeCell ref="U200:W200"/>
    <mergeCell ref="X200:Y200"/>
    <mergeCell ref="Z200:AB200"/>
    <mergeCell ref="AC200:AD200"/>
    <mergeCell ref="X186:Y186"/>
    <mergeCell ref="Z186:AB186"/>
    <mergeCell ref="AC186:AD186"/>
    <mergeCell ref="K187:M187"/>
    <mergeCell ref="N187:O187"/>
    <mergeCell ref="P187:R187"/>
    <mergeCell ref="S187:T187"/>
    <mergeCell ref="U187:W187"/>
    <mergeCell ref="X187:Y187"/>
    <mergeCell ref="Z187:AB187"/>
    <mergeCell ref="AC187:AD187"/>
    <mergeCell ref="K188:M188"/>
    <mergeCell ref="N188:O188"/>
    <mergeCell ref="P188:R188"/>
    <mergeCell ref="S188:T188"/>
    <mergeCell ref="U188:W188"/>
    <mergeCell ref="X188:Y188"/>
    <mergeCell ref="Z188:AB188"/>
    <mergeCell ref="AC188:AD188"/>
    <mergeCell ref="K189:M189"/>
    <mergeCell ref="N189:O189"/>
    <mergeCell ref="P189:R189"/>
    <mergeCell ref="S189:T189"/>
    <mergeCell ref="U189:W189"/>
    <mergeCell ref="U196:W196"/>
    <mergeCell ref="X196:Y196"/>
    <mergeCell ref="Z196:AB196"/>
    <mergeCell ref="AC196:AD196"/>
    <mergeCell ref="K197:M197"/>
    <mergeCell ref="N197:O197"/>
    <mergeCell ref="P197:R197"/>
    <mergeCell ref="S197:T197"/>
    <mergeCell ref="U197:W197"/>
    <mergeCell ref="X197:Y197"/>
    <mergeCell ref="Z197:AB197"/>
    <mergeCell ref="AC197:AD197"/>
    <mergeCell ref="K198:M198"/>
    <mergeCell ref="N198:O198"/>
    <mergeCell ref="P198:R198"/>
    <mergeCell ref="S198:T198"/>
    <mergeCell ref="U204:W204"/>
    <mergeCell ref="X204:Y204"/>
    <mergeCell ref="Z204:AB204"/>
    <mergeCell ref="AC204:AD204"/>
    <mergeCell ref="U198:W198"/>
    <mergeCell ref="X198:Y198"/>
    <mergeCell ref="Z198:AB198"/>
    <mergeCell ref="AC198:AD198"/>
    <mergeCell ref="K199:M199"/>
    <mergeCell ref="N199:O199"/>
    <mergeCell ref="P199:R199"/>
    <mergeCell ref="S199:T199"/>
    <mergeCell ref="U199:W199"/>
    <mergeCell ref="X199:Y199"/>
    <mergeCell ref="Z199:AB199"/>
    <mergeCell ref="AC199:AD199"/>
    <mergeCell ref="K204:M204"/>
    <mergeCell ref="N204:O204"/>
    <mergeCell ref="P204:R204"/>
    <mergeCell ref="S204:T204"/>
    <mergeCell ref="U216:W216"/>
    <mergeCell ref="X216:Y216"/>
    <mergeCell ref="Z216:AB216"/>
    <mergeCell ref="AC216:AD216"/>
    <mergeCell ref="U214:W214"/>
    <mergeCell ref="X214:Y214"/>
    <mergeCell ref="Z214:AB214"/>
    <mergeCell ref="AC214:AD214"/>
    <mergeCell ref="K215:M215"/>
    <mergeCell ref="N215:O215"/>
    <mergeCell ref="P215:R215"/>
    <mergeCell ref="S215:T215"/>
    <mergeCell ref="U215:W215"/>
    <mergeCell ref="X215:Y215"/>
    <mergeCell ref="Z215:AB215"/>
    <mergeCell ref="AC215:AD215"/>
    <mergeCell ref="K216:M216"/>
    <mergeCell ref="N216:O216"/>
    <mergeCell ref="P208:R208"/>
    <mergeCell ref="S208:T208"/>
    <mergeCell ref="U208:W208"/>
    <mergeCell ref="X208:Y208"/>
    <mergeCell ref="Z208:AB208"/>
    <mergeCell ref="AC208:AD208"/>
    <mergeCell ref="K205:M205"/>
    <mergeCell ref="N205:O205"/>
    <mergeCell ref="P205:R205"/>
    <mergeCell ref="S205:T205"/>
    <mergeCell ref="Z205:AB205"/>
    <mergeCell ref="AC205:AD205"/>
    <mergeCell ref="K206:M206"/>
    <mergeCell ref="N206:O206"/>
    <mergeCell ref="P206:R206"/>
    <mergeCell ref="S206:T206"/>
    <mergeCell ref="U206:W206"/>
    <mergeCell ref="X206:Y206"/>
    <mergeCell ref="Z206:AB206"/>
    <mergeCell ref="AC206:AD206"/>
    <mergeCell ref="U205:W205"/>
    <mergeCell ref="X205:Y205"/>
    <mergeCell ref="P214:R214"/>
    <mergeCell ref="S214:T214"/>
    <mergeCell ref="P222:R222"/>
    <mergeCell ref="S222:T222"/>
    <mergeCell ref="K217:M217"/>
    <mergeCell ref="N217:O217"/>
    <mergeCell ref="P217:R217"/>
    <mergeCell ref="S217:T217"/>
    <mergeCell ref="U217:W217"/>
    <mergeCell ref="X217:Y217"/>
    <mergeCell ref="Z217:AB217"/>
    <mergeCell ref="AC217:AD217"/>
    <mergeCell ref="K218:M218"/>
    <mergeCell ref="N218:O218"/>
    <mergeCell ref="U218:W218"/>
    <mergeCell ref="X218:Y218"/>
    <mergeCell ref="Z218:AB218"/>
    <mergeCell ref="AC218:AD218"/>
    <mergeCell ref="P216:R216"/>
    <mergeCell ref="S216:T216"/>
    <mergeCell ref="U222:W222"/>
    <mergeCell ref="X222:Y222"/>
    <mergeCell ref="Z222:AB222"/>
    <mergeCell ref="AC222:AD222"/>
    <mergeCell ref="K223:M223"/>
    <mergeCell ref="N223:O223"/>
    <mergeCell ref="P223:R223"/>
    <mergeCell ref="S223:T223"/>
    <mergeCell ref="U223:W223"/>
    <mergeCell ref="X223:Y223"/>
    <mergeCell ref="Z223:AB223"/>
    <mergeCell ref="AC223:AD223"/>
    <mergeCell ref="K224:M224"/>
    <mergeCell ref="N224:O224"/>
    <mergeCell ref="P224:R224"/>
    <mergeCell ref="S224:T224"/>
    <mergeCell ref="U224:W224"/>
    <mergeCell ref="X224:Y224"/>
    <mergeCell ref="Z224:AB224"/>
    <mergeCell ref="AC224:AD224"/>
    <mergeCell ref="K222:M222"/>
    <mergeCell ref="N222:O222"/>
    <mergeCell ref="Z232:AB232"/>
    <mergeCell ref="AC232:AD232"/>
    <mergeCell ref="K233:M233"/>
    <mergeCell ref="N233:O233"/>
    <mergeCell ref="P233:R233"/>
    <mergeCell ref="S233:T233"/>
    <mergeCell ref="U233:W233"/>
    <mergeCell ref="X233:Y233"/>
    <mergeCell ref="Z233:AB233"/>
    <mergeCell ref="AC233:AD233"/>
    <mergeCell ref="K234:M234"/>
    <mergeCell ref="N234:O234"/>
    <mergeCell ref="P234:R234"/>
    <mergeCell ref="S234:T234"/>
    <mergeCell ref="P225:R225"/>
    <mergeCell ref="S225:T225"/>
    <mergeCell ref="U225:W225"/>
    <mergeCell ref="X225:Y225"/>
    <mergeCell ref="Z225:AB225"/>
    <mergeCell ref="AC225:AD225"/>
    <mergeCell ref="P232:R232"/>
    <mergeCell ref="S232:T232"/>
    <mergeCell ref="U232:W232"/>
    <mergeCell ref="X232:Y232"/>
    <mergeCell ref="U240:W240"/>
    <mergeCell ref="X240:Y240"/>
    <mergeCell ref="Z240:AB240"/>
    <mergeCell ref="AC240:AD240"/>
    <mergeCell ref="U234:W234"/>
    <mergeCell ref="X234:Y234"/>
    <mergeCell ref="Z234:AB234"/>
    <mergeCell ref="AC234:AD234"/>
    <mergeCell ref="K235:M235"/>
    <mergeCell ref="N235:O235"/>
    <mergeCell ref="P235:R235"/>
    <mergeCell ref="S235:T235"/>
    <mergeCell ref="U235:W235"/>
    <mergeCell ref="X235:Y235"/>
    <mergeCell ref="Z235:AB235"/>
    <mergeCell ref="AC235:AD235"/>
    <mergeCell ref="K240:M240"/>
    <mergeCell ref="N240:O240"/>
    <mergeCell ref="P240:R240"/>
    <mergeCell ref="S240:T240"/>
    <mergeCell ref="P236:R236"/>
    <mergeCell ref="S236:T236"/>
    <mergeCell ref="U236:W236"/>
    <mergeCell ref="X236:Y236"/>
    <mergeCell ref="Z236:AB236"/>
    <mergeCell ref="AC236:AD236"/>
    <mergeCell ref="U252:W252"/>
    <mergeCell ref="X252:Y252"/>
    <mergeCell ref="Z252:AB252"/>
    <mergeCell ref="AC252:AD252"/>
    <mergeCell ref="U250:W250"/>
    <mergeCell ref="X250:Y250"/>
    <mergeCell ref="Z250:AB250"/>
    <mergeCell ref="AC250:AD250"/>
    <mergeCell ref="K251:M251"/>
    <mergeCell ref="N251:O251"/>
    <mergeCell ref="P251:R251"/>
    <mergeCell ref="S251:T251"/>
    <mergeCell ref="U251:W251"/>
    <mergeCell ref="X251:Y251"/>
    <mergeCell ref="Z251:AB251"/>
    <mergeCell ref="AC251:AD251"/>
    <mergeCell ref="K252:M252"/>
    <mergeCell ref="N252:O252"/>
    <mergeCell ref="P252:R252"/>
    <mergeCell ref="S252:T252"/>
    <mergeCell ref="P244:R244"/>
    <mergeCell ref="S244:T244"/>
    <mergeCell ref="U244:W244"/>
    <mergeCell ref="X244:Y244"/>
    <mergeCell ref="Z244:AB244"/>
    <mergeCell ref="AC244:AD244"/>
    <mergeCell ref="K241:M241"/>
    <mergeCell ref="N241:O241"/>
    <mergeCell ref="P241:R241"/>
    <mergeCell ref="S241:T241"/>
    <mergeCell ref="K261:M261"/>
    <mergeCell ref="N261:O261"/>
    <mergeCell ref="P261:R261"/>
    <mergeCell ref="S261:T261"/>
    <mergeCell ref="U261:W261"/>
    <mergeCell ref="X261:Y261"/>
    <mergeCell ref="Z261:AB261"/>
    <mergeCell ref="AC261:AD261"/>
    <mergeCell ref="Z241:AB241"/>
    <mergeCell ref="AC241:AD241"/>
    <mergeCell ref="K242:M242"/>
    <mergeCell ref="N242:O242"/>
    <mergeCell ref="P242:R242"/>
    <mergeCell ref="S242:T242"/>
    <mergeCell ref="U242:W242"/>
    <mergeCell ref="X242:Y242"/>
    <mergeCell ref="Z242:AB242"/>
    <mergeCell ref="AC242:AD242"/>
    <mergeCell ref="U241:W241"/>
    <mergeCell ref="X241:Y241"/>
    <mergeCell ref="P250:R250"/>
    <mergeCell ref="S250:T250"/>
    <mergeCell ref="K253:M253"/>
    <mergeCell ref="N253:O253"/>
    <mergeCell ref="P253:R253"/>
    <mergeCell ref="S253:T253"/>
    <mergeCell ref="U253:W253"/>
    <mergeCell ref="X253:Y253"/>
    <mergeCell ref="Z253:AB253"/>
    <mergeCell ref="AC253:AD253"/>
    <mergeCell ref="K254:M254"/>
    <mergeCell ref="N254:O254"/>
    <mergeCell ref="P254:R254"/>
    <mergeCell ref="S254:T254"/>
    <mergeCell ref="U254:W254"/>
    <mergeCell ref="X254:Y254"/>
    <mergeCell ref="Z254:AB254"/>
    <mergeCell ref="AC254:AD254"/>
    <mergeCell ref="K272:M272"/>
    <mergeCell ref="N272:O272"/>
    <mergeCell ref="P272:R272"/>
    <mergeCell ref="S272:T272"/>
    <mergeCell ref="U272:W272"/>
    <mergeCell ref="X272:Y272"/>
    <mergeCell ref="Z272:AB272"/>
    <mergeCell ref="AC272:AD272"/>
    <mergeCell ref="U258:W258"/>
    <mergeCell ref="X258:Y258"/>
    <mergeCell ref="Z258:AB258"/>
    <mergeCell ref="AC258:AD258"/>
    <mergeCell ref="K259:M259"/>
    <mergeCell ref="N259:O259"/>
    <mergeCell ref="P259:R259"/>
    <mergeCell ref="S259:T259"/>
    <mergeCell ref="Z259:AB259"/>
    <mergeCell ref="AC259:AD259"/>
    <mergeCell ref="K260:M260"/>
    <mergeCell ref="N260:O260"/>
    <mergeCell ref="P260:R260"/>
    <mergeCell ref="S260:T260"/>
    <mergeCell ref="U260:W260"/>
    <mergeCell ref="X260:Y260"/>
    <mergeCell ref="Z260:AB260"/>
    <mergeCell ref="AC260:AD260"/>
    <mergeCell ref="K258:M258"/>
    <mergeCell ref="N258:O258"/>
    <mergeCell ref="U268:W268"/>
    <mergeCell ref="X268:Y268"/>
    <mergeCell ref="Z268:AB268"/>
    <mergeCell ref="AC268:AD268"/>
    <mergeCell ref="K269:M269"/>
    <mergeCell ref="N269:O269"/>
    <mergeCell ref="P269:R269"/>
    <mergeCell ref="S269:T269"/>
    <mergeCell ref="U269:W269"/>
    <mergeCell ref="X269:Y269"/>
    <mergeCell ref="Z269:AB269"/>
    <mergeCell ref="AC269:AD269"/>
    <mergeCell ref="P268:R268"/>
    <mergeCell ref="S268:T268"/>
    <mergeCell ref="S286:T286"/>
    <mergeCell ref="K270:M270"/>
    <mergeCell ref="N270:O270"/>
    <mergeCell ref="P270:R270"/>
    <mergeCell ref="S270:T270"/>
    <mergeCell ref="U276:W276"/>
    <mergeCell ref="X276:Y276"/>
    <mergeCell ref="Z276:AB276"/>
    <mergeCell ref="AC276:AD276"/>
    <mergeCell ref="U270:W270"/>
    <mergeCell ref="X270:Y270"/>
    <mergeCell ref="Z270:AB270"/>
    <mergeCell ref="AC270:AD270"/>
    <mergeCell ref="K271:M271"/>
    <mergeCell ref="N271:O271"/>
    <mergeCell ref="P271:R271"/>
    <mergeCell ref="S271:T271"/>
    <mergeCell ref="U271:W271"/>
    <mergeCell ref="X271:Y271"/>
    <mergeCell ref="Z271:AB271"/>
    <mergeCell ref="AC271:AD271"/>
    <mergeCell ref="AC294:AD294"/>
    <mergeCell ref="Z277:AB277"/>
    <mergeCell ref="AC277:AD277"/>
    <mergeCell ref="K278:M278"/>
    <mergeCell ref="N278:O278"/>
    <mergeCell ref="P278:R278"/>
    <mergeCell ref="S278:T278"/>
    <mergeCell ref="U278:W278"/>
    <mergeCell ref="X278:Y278"/>
    <mergeCell ref="Z278:AB278"/>
    <mergeCell ref="AC278:AD278"/>
    <mergeCell ref="K276:M276"/>
    <mergeCell ref="N276:O276"/>
    <mergeCell ref="P276:R276"/>
    <mergeCell ref="S276:T276"/>
    <mergeCell ref="U288:W288"/>
    <mergeCell ref="X288:Y288"/>
    <mergeCell ref="Z288:AB288"/>
    <mergeCell ref="AC288:AD288"/>
    <mergeCell ref="P280:R280"/>
    <mergeCell ref="S280:T280"/>
    <mergeCell ref="U280:W280"/>
    <mergeCell ref="X280:Y280"/>
    <mergeCell ref="Z280:AB280"/>
    <mergeCell ref="AC280:AD280"/>
    <mergeCell ref="K277:M277"/>
    <mergeCell ref="N277:O277"/>
    <mergeCell ref="P277:R277"/>
    <mergeCell ref="S277:T277"/>
    <mergeCell ref="U277:W277"/>
    <mergeCell ref="X277:Y277"/>
    <mergeCell ref="P286:R286"/>
    <mergeCell ref="N300:O300"/>
    <mergeCell ref="S296:T296"/>
    <mergeCell ref="U296:W296"/>
    <mergeCell ref="X296:Y296"/>
    <mergeCell ref="Z296:AB296"/>
    <mergeCell ref="AC296:AD296"/>
    <mergeCell ref="K294:M294"/>
    <mergeCell ref="N294:O294"/>
    <mergeCell ref="P294:R294"/>
    <mergeCell ref="S294:T294"/>
    <mergeCell ref="K295:M295"/>
    <mergeCell ref="N295:O295"/>
    <mergeCell ref="P295:R295"/>
    <mergeCell ref="U286:W286"/>
    <mergeCell ref="X286:Y286"/>
    <mergeCell ref="Z286:AB286"/>
    <mergeCell ref="AC286:AD286"/>
    <mergeCell ref="K287:M287"/>
    <mergeCell ref="N287:O287"/>
    <mergeCell ref="P287:R287"/>
    <mergeCell ref="S287:T287"/>
    <mergeCell ref="U287:W287"/>
    <mergeCell ref="X287:Y287"/>
    <mergeCell ref="Z287:AB287"/>
    <mergeCell ref="AC287:AD287"/>
    <mergeCell ref="K288:M288"/>
    <mergeCell ref="N288:O288"/>
    <mergeCell ref="P288:R288"/>
    <mergeCell ref="S288:T288"/>
    <mergeCell ref="U294:W294"/>
    <mergeCell ref="X294:Y294"/>
    <mergeCell ref="Z294:AB294"/>
    <mergeCell ref="D341:F341"/>
    <mergeCell ref="P290:R290"/>
    <mergeCell ref="S290:T290"/>
    <mergeCell ref="Y321:AD321"/>
    <mergeCell ref="S321:X321"/>
    <mergeCell ref="M321:R321"/>
    <mergeCell ref="G321:L321"/>
    <mergeCell ref="D323:F323"/>
    <mergeCell ref="D324:F324"/>
    <mergeCell ref="N298:O298"/>
    <mergeCell ref="P298:R298"/>
    <mergeCell ref="S298:T298"/>
    <mergeCell ref="U298:W298"/>
    <mergeCell ref="X298:Y298"/>
    <mergeCell ref="Z298:AB298"/>
    <mergeCell ref="AC298:AD298"/>
    <mergeCell ref="U303:W303"/>
    <mergeCell ref="X303:Y303"/>
    <mergeCell ref="Z303:AB303"/>
    <mergeCell ref="AC303:AD303"/>
    <mergeCell ref="K304:M304"/>
    <mergeCell ref="N304:O304"/>
    <mergeCell ref="P304:R304"/>
    <mergeCell ref="D300:J300"/>
    <mergeCell ref="D299:J299"/>
    <mergeCell ref="D298:J298"/>
    <mergeCell ref="U304:W304"/>
    <mergeCell ref="X304:Y304"/>
    <mergeCell ref="X299:Y299"/>
    <mergeCell ref="Z299:AB299"/>
    <mergeCell ref="AC299:AD299"/>
    <mergeCell ref="K300:M300"/>
    <mergeCell ref="D399:F399"/>
    <mergeCell ref="P300:R300"/>
    <mergeCell ref="S300:T300"/>
    <mergeCell ref="D377:F377"/>
    <mergeCell ref="D378:F378"/>
    <mergeCell ref="D294:J294"/>
    <mergeCell ref="P303:R303"/>
    <mergeCell ref="S303:T303"/>
    <mergeCell ref="D325:F325"/>
    <mergeCell ref="D326:F326"/>
    <mergeCell ref="D327:F327"/>
    <mergeCell ref="D328:F328"/>
    <mergeCell ref="D329:F329"/>
    <mergeCell ref="D330:F330"/>
    <mergeCell ref="D331:F331"/>
    <mergeCell ref="C315:AD315"/>
    <mergeCell ref="D363:F363"/>
    <mergeCell ref="D364:F364"/>
    <mergeCell ref="D365:F365"/>
    <mergeCell ref="D366:F366"/>
    <mergeCell ref="D367:F367"/>
    <mergeCell ref="D368:F368"/>
    <mergeCell ref="S304:T304"/>
    <mergeCell ref="D332:F332"/>
    <mergeCell ref="D333:F333"/>
    <mergeCell ref="D334:F334"/>
    <mergeCell ref="D335:F335"/>
    <mergeCell ref="D336:F336"/>
    <mergeCell ref="D337:F337"/>
    <mergeCell ref="D338:F338"/>
    <mergeCell ref="D339:F339"/>
    <mergeCell ref="D340:F340"/>
    <mergeCell ref="D369:F369"/>
    <mergeCell ref="D370:F370"/>
    <mergeCell ref="D371:F371"/>
    <mergeCell ref="D356:F356"/>
    <mergeCell ref="D357:F357"/>
    <mergeCell ref="D358:F358"/>
    <mergeCell ref="D359:F359"/>
    <mergeCell ref="D360:F360"/>
    <mergeCell ref="D361:F361"/>
    <mergeCell ref="D362:F362"/>
    <mergeCell ref="D372:F372"/>
    <mergeCell ref="D373:F373"/>
    <mergeCell ref="D374:F374"/>
    <mergeCell ref="D375:F375"/>
    <mergeCell ref="D376:F376"/>
    <mergeCell ref="D342:F342"/>
    <mergeCell ref="D343:F343"/>
    <mergeCell ref="D346:F346"/>
    <mergeCell ref="D347:F347"/>
    <mergeCell ref="D348:F348"/>
    <mergeCell ref="D349:F349"/>
    <mergeCell ref="D350:F350"/>
    <mergeCell ref="D351:F351"/>
    <mergeCell ref="D352:F352"/>
    <mergeCell ref="D353:F353"/>
    <mergeCell ref="D354:F354"/>
    <mergeCell ref="D355:F355"/>
    <mergeCell ref="D402:F402"/>
    <mergeCell ref="D403:F403"/>
    <mergeCell ref="D404:F404"/>
    <mergeCell ref="D405:F405"/>
    <mergeCell ref="D406:F406"/>
    <mergeCell ref="D407:F407"/>
    <mergeCell ref="D408:F408"/>
    <mergeCell ref="D409:F409"/>
    <mergeCell ref="D410:F410"/>
    <mergeCell ref="D411:F411"/>
    <mergeCell ref="D379:F379"/>
    <mergeCell ref="D380:F380"/>
    <mergeCell ref="D381:F381"/>
    <mergeCell ref="D382:F382"/>
    <mergeCell ref="D383:F383"/>
    <mergeCell ref="D384:F384"/>
    <mergeCell ref="D385:F385"/>
    <mergeCell ref="D386:F386"/>
    <mergeCell ref="D387:F387"/>
    <mergeCell ref="D388:F388"/>
    <mergeCell ref="D389:F389"/>
    <mergeCell ref="D390:F390"/>
    <mergeCell ref="D391:F391"/>
    <mergeCell ref="D392:F392"/>
    <mergeCell ref="D393:F393"/>
    <mergeCell ref="D394:F394"/>
    <mergeCell ref="D400:F400"/>
    <mergeCell ref="D401:F401"/>
    <mergeCell ref="D395:F395"/>
    <mergeCell ref="D396:F396"/>
    <mergeCell ref="D397:F397"/>
    <mergeCell ref="D398:F398"/>
    <mergeCell ref="D419:F419"/>
    <mergeCell ref="D420:F420"/>
    <mergeCell ref="D421:F421"/>
    <mergeCell ref="D422:F422"/>
    <mergeCell ref="D423:F423"/>
    <mergeCell ref="K756:L756"/>
    <mergeCell ref="D428:F428"/>
    <mergeCell ref="D429:F429"/>
    <mergeCell ref="D430:F430"/>
    <mergeCell ref="D431:F431"/>
    <mergeCell ref="D432:F432"/>
    <mergeCell ref="D433:F433"/>
    <mergeCell ref="D434:F434"/>
    <mergeCell ref="D435:F435"/>
    <mergeCell ref="D436:F436"/>
    <mergeCell ref="D437:F437"/>
    <mergeCell ref="D438:F438"/>
    <mergeCell ref="D439:F439"/>
    <mergeCell ref="D440:F440"/>
    <mergeCell ref="D441:F441"/>
    <mergeCell ref="D442:F442"/>
    <mergeCell ref="I748:J748"/>
    <mergeCell ref="I749:J749"/>
    <mergeCell ref="D748:F748"/>
    <mergeCell ref="G748:H748"/>
    <mergeCell ref="D490:P490"/>
    <mergeCell ref="D491:P491"/>
    <mergeCell ref="D492:P492"/>
    <mergeCell ref="D493:P493"/>
    <mergeCell ref="D494:P494"/>
    <mergeCell ref="D495:P495"/>
    <mergeCell ref="D496:P496"/>
    <mergeCell ref="K748:L748"/>
    <mergeCell ref="M748:N748"/>
    <mergeCell ref="O748:P748"/>
    <mergeCell ref="Q748:R748"/>
    <mergeCell ref="D749:F749"/>
    <mergeCell ref="G749:H749"/>
    <mergeCell ref="K749:L749"/>
    <mergeCell ref="M749:N749"/>
    <mergeCell ref="O749:P749"/>
    <mergeCell ref="Q749:R749"/>
    <mergeCell ref="G750:H750"/>
    <mergeCell ref="K750:L750"/>
    <mergeCell ref="M750:N750"/>
    <mergeCell ref="O750:P750"/>
    <mergeCell ref="Q750:R750"/>
    <mergeCell ref="I758:J758"/>
    <mergeCell ref="I759:J759"/>
    <mergeCell ref="D752:F752"/>
    <mergeCell ref="G752:H752"/>
    <mergeCell ref="K752:L752"/>
    <mergeCell ref="M752:N752"/>
    <mergeCell ref="O752:P752"/>
    <mergeCell ref="Q752:R752"/>
    <mergeCell ref="D754:F754"/>
    <mergeCell ref="G754:H754"/>
    <mergeCell ref="K754:L754"/>
    <mergeCell ref="M754:N754"/>
    <mergeCell ref="O754:P754"/>
    <mergeCell ref="Q754:R754"/>
    <mergeCell ref="D756:F756"/>
    <mergeCell ref="G756:H756"/>
    <mergeCell ref="M756:N756"/>
    <mergeCell ref="D789:F789"/>
    <mergeCell ref="G789:H789"/>
    <mergeCell ref="K789:L789"/>
    <mergeCell ref="M789:N789"/>
    <mergeCell ref="O789:P789"/>
    <mergeCell ref="Q789:R789"/>
    <mergeCell ref="I760:J760"/>
    <mergeCell ref="I761:J761"/>
    <mergeCell ref="I762:J762"/>
    <mergeCell ref="D758:F758"/>
    <mergeCell ref="G758:H758"/>
    <mergeCell ref="K758:L758"/>
    <mergeCell ref="M758:N758"/>
    <mergeCell ref="O758:P758"/>
    <mergeCell ref="Q758:R758"/>
    <mergeCell ref="D759:F759"/>
    <mergeCell ref="G759:H759"/>
    <mergeCell ref="K759:L759"/>
    <mergeCell ref="M759:N759"/>
    <mergeCell ref="O759:P759"/>
    <mergeCell ref="Q759:R759"/>
    <mergeCell ref="D761:F761"/>
    <mergeCell ref="D760:F760"/>
    <mergeCell ref="G760:H760"/>
    <mergeCell ref="K760:L760"/>
    <mergeCell ref="M760:N760"/>
    <mergeCell ref="O760:P760"/>
    <mergeCell ref="Q760:R760"/>
    <mergeCell ref="G761:H761"/>
    <mergeCell ref="K761:L761"/>
    <mergeCell ref="D764:F764"/>
    <mergeCell ref="G764:H764"/>
    <mergeCell ref="B995:AD995"/>
    <mergeCell ref="I835:J835"/>
    <mergeCell ref="I836:J836"/>
    <mergeCell ref="I837:J837"/>
    <mergeCell ref="I838:J838"/>
    <mergeCell ref="I839:J839"/>
    <mergeCell ref="I840:J840"/>
    <mergeCell ref="I841:J841"/>
    <mergeCell ref="I842:J842"/>
    <mergeCell ref="D863:G863"/>
    <mergeCell ref="H863:N863"/>
    <mergeCell ref="O863:W863"/>
    <mergeCell ref="X863:AD863"/>
    <mergeCell ref="K183:O183"/>
    <mergeCell ref="P183:T183"/>
    <mergeCell ref="U183:Y183"/>
    <mergeCell ref="Z183:AD183"/>
    <mergeCell ref="C182:J184"/>
    <mergeCell ref="C320:F322"/>
    <mergeCell ref="G320:AD320"/>
    <mergeCell ref="C584:L586"/>
    <mergeCell ref="O778:P778"/>
    <mergeCell ref="Q778:R778"/>
    <mergeCell ref="G780:H780"/>
    <mergeCell ref="D779:F779"/>
    <mergeCell ref="G779:H779"/>
    <mergeCell ref="K779:L779"/>
    <mergeCell ref="M779:N779"/>
    <mergeCell ref="O779:P779"/>
    <mergeCell ref="Q779:R779"/>
    <mergeCell ref="D828:F828"/>
    <mergeCell ref="G828:H828"/>
    <mergeCell ref="D862:AD862"/>
    <mergeCell ref="I843:J843"/>
    <mergeCell ref="I826:J826"/>
    <mergeCell ref="I827:J827"/>
    <mergeCell ref="Q807:R807"/>
    <mergeCell ref="D808:F808"/>
    <mergeCell ref="I828:J828"/>
    <mergeCell ref="I829:J829"/>
    <mergeCell ref="I830:J830"/>
    <mergeCell ref="I831:J831"/>
    <mergeCell ref="Q810:R810"/>
    <mergeCell ref="M831:N831"/>
    <mergeCell ref="O831:P831"/>
    <mergeCell ref="Q831:R831"/>
    <mergeCell ref="N8:O8"/>
    <mergeCell ref="C173:AD173"/>
    <mergeCell ref="C174:AD174"/>
    <mergeCell ref="K828:L828"/>
    <mergeCell ref="M828:N828"/>
    <mergeCell ref="O828:P828"/>
    <mergeCell ref="Q828:R828"/>
    <mergeCell ref="I788:J788"/>
    <mergeCell ref="I789:J789"/>
    <mergeCell ref="I790:J790"/>
    <mergeCell ref="I791:J791"/>
    <mergeCell ref="I792:J792"/>
    <mergeCell ref="D788:F788"/>
    <mergeCell ref="G788:H788"/>
    <mergeCell ref="K788:L788"/>
    <mergeCell ref="M788:N788"/>
    <mergeCell ref="O788:P788"/>
    <mergeCell ref="Q788:R788"/>
  </mergeCells>
  <conditionalFormatting sqref="F846:AD846">
    <cfRule type="expression" dxfId="125" priority="91">
      <formula>AND(COUNTIF($M$725:$N$844, "X")=0, COUNTIF($Y$725:$Z$844, "X")=0)</formula>
    </cfRule>
    <cfRule type="expression" dxfId="124" priority="131">
      <formula>$E$101="NA"</formula>
    </cfRule>
  </conditionalFormatting>
  <conditionalFormatting sqref="N185:O304">
    <cfRule type="expression" dxfId="123" priority="123">
      <formula>OR($K185=2, $K185=9)</formula>
    </cfRule>
  </conditionalFormatting>
  <conditionalFormatting sqref="S185:T304">
    <cfRule type="expression" dxfId="122" priority="122">
      <formula>OR($P185=2, $P185=9)</formula>
    </cfRule>
  </conditionalFormatting>
  <conditionalFormatting sqref="X185:Y304">
    <cfRule type="expression" dxfId="121" priority="121">
      <formula>OR($U185=2, $U185=9)</formula>
    </cfRule>
  </conditionalFormatting>
  <conditionalFormatting sqref="AC185:AD304">
    <cfRule type="expression" dxfId="120" priority="120">
      <formula>OR($Z185=2, $Z185=9)</formula>
    </cfRule>
  </conditionalFormatting>
  <conditionalFormatting sqref="H323:L442">
    <cfRule type="expression" dxfId="119" priority="119">
      <formula>$G323="X"</formula>
    </cfRule>
  </conditionalFormatting>
  <conditionalFormatting sqref="N323:R442">
    <cfRule type="expression" dxfId="118" priority="118">
      <formula>$M323="X"</formula>
    </cfRule>
  </conditionalFormatting>
  <conditionalFormatting sqref="T323:X442">
    <cfRule type="expression" dxfId="117" priority="117">
      <formula>$S323="X"</formula>
    </cfRule>
  </conditionalFormatting>
  <conditionalFormatting sqref="Z323:AD442">
    <cfRule type="expression" dxfId="116" priority="116">
      <formula>$Y323="X"</formula>
    </cfRule>
  </conditionalFormatting>
  <conditionalFormatting sqref="H323:K442">
    <cfRule type="expression" dxfId="115" priority="115">
      <formula>$L323="X"</formula>
    </cfRule>
  </conditionalFormatting>
  <conditionalFormatting sqref="N323:Q442">
    <cfRule type="expression" dxfId="114" priority="114">
      <formula>$R323="X"</formula>
    </cfRule>
  </conditionalFormatting>
  <conditionalFormatting sqref="T323:W442">
    <cfRule type="expression" dxfId="113" priority="113">
      <formula>$X323="X"</formula>
    </cfRule>
  </conditionalFormatting>
  <conditionalFormatting sqref="Z323:AC442">
    <cfRule type="expression" dxfId="112" priority="112">
      <formula>$AD323="X"</formula>
    </cfRule>
  </conditionalFormatting>
  <conditionalFormatting sqref="R462:W581">
    <cfRule type="expression" dxfId="111" priority="111">
      <formula>$Q462="X"</formula>
    </cfRule>
  </conditionalFormatting>
  <conditionalFormatting sqref="Y462:AD581">
    <cfRule type="expression" dxfId="110" priority="110">
      <formula>$X462="X"</formula>
    </cfRule>
  </conditionalFormatting>
  <conditionalFormatting sqref="R462:V581">
    <cfRule type="expression" dxfId="109" priority="109">
      <formula>$W462="X"</formula>
    </cfRule>
  </conditionalFormatting>
  <conditionalFormatting sqref="Y462:AC581">
    <cfRule type="expression" dxfId="108" priority="108">
      <formula>$AD462="X"</formula>
    </cfRule>
  </conditionalFormatting>
  <conditionalFormatting sqref="N587:U706">
    <cfRule type="expression" dxfId="107" priority="107">
      <formula>$M587="X"</formula>
    </cfRule>
  </conditionalFormatting>
  <conditionalFormatting sqref="W587:AD706">
    <cfRule type="expression" dxfId="106" priority="106">
      <formula>$V587="X"</formula>
    </cfRule>
  </conditionalFormatting>
  <conditionalFormatting sqref="W587:AC706">
    <cfRule type="expression" dxfId="105" priority="105">
      <formula>$AD587="X"</formula>
    </cfRule>
  </conditionalFormatting>
  <conditionalFormatting sqref="N587:T706">
    <cfRule type="expression" dxfId="104" priority="104">
      <formula>$U587="X"</formula>
    </cfRule>
  </conditionalFormatting>
  <conditionalFormatting sqref="I725:R844">
    <cfRule type="expression" dxfId="103" priority="103">
      <formula>$G725="X"</formula>
    </cfRule>
  </conditionalFormatting>
  <conditionalFormatting sqref="K725:R844">
    <cfRule type="expression" dxfId="102" priority="101">
      <formula>$I725="X"</formula>
    </cfRule>
  </conditionalFormatting>
  <conditionalFormatting sqref="I725:J844 M725:R844">
    <cfRule type="expression" dxfId="101" priority="100">
      <formula>$K725="X"</formula>
    </cfRule>
  </conditionalFormatting>
  <conditionalFormatting sqref="I725:L844 O725:R844">
    <cfRule type="expression" dxfId="100" priority="99">
      <formula>$M725="X"</formula>
    </cfRule>
  </conditionalFormatting>
  <conditionalFormatting sqref="I725:N844 Q725:R844">
    <cfRule type="expression" dxfId="99" priority="98">
      <formula>$O725="X"</formula>
    </cfRule>
  </conditionalFormatting>
  <conditionalFormatting sqref="I725:P844">
    <cfRule type="expression" dxfId="98" priority="97">
      <formula>$Q725="X"</formula>
    </cfRule>
  </conditionalFormatting>
  <conditionalFormatting sqref="W725:AD844">
    <cfRule type="expression" dxfId="97" priority="96">
      <formula>$U725="X"</formula>
    </cfRule>
  </conditionalFormatting>
  <conditionalFormatting sqref="U725:V844 Y725:AD844">
    <cfRule type="expression" dxfId="96" priority="95">
      <formula>$W725="X"</formula>
    </cfRule>
  </conditionalFormatting>
  <conditionalFormatting sqref="U725:X844 AA725:AD844">
    <cfRule type="expression" dxfId="95" priority="94">
      <formula>$Y725="X"</formula>
    </cfRule>
  </conditionalFormatting>
  <conditionalFormatting sqref="U725:Z844 AC725:AD844">
    <cfRule type="expression" dxfId="94" priority="93">
      <formula>$AA725="X"</formula>
    </cfRule>
  </conditionalFormatting>
  <conditionalFormatting sqref="U725:AB844">
    <cfRule type="expression" dxfId="93" priority="92">
      <formula>$AC725="X"</formula>
    </cfRule>
  </conditionalFormatting>
  <conditionalFormatting sqref="E865:G984">
    <cfRule type="expression" dxfId="92" priority="89">
      <formula>$D865="X"</formula>
    </cfRule>
  </conditionalFormatting>
  <conditionalFormatting sqref="E865:F984">
    <cfRule type="expression" dxfId="91" priority="88">
      <formula>$G865="X"</formula>
    </cfRule>
  </conditionalFormatting>
  <conditionalFormatting sqref="I865:N984">
    <cfRule type="expression" dxfId="90" priority="87">
      <formula>$H865="X"</formula>
    </cfRule>
  </conditionalFormatting>
  <conditionalFormatting sqref="I865:M984">
    <cfRule type="expression" dxfId="89" priority="86">
      <formula>$N865="X"</formula>
    </cfRule>
  </conditionalFormatting>
  <conditionalFormatting sqref="P865:W984">
    <cfRule type="expression" dxfId="88" priority="85">
      <formula>$O865="X"</formula>
    </cfRule>
  </conditionalFormatting>
  <conditionalFormatting sqref="P865:V984">
    <cfRule type="expression" dxfId="87" priority="84">
      <formula>$W865="X"</formula>
    </cfRule>
  </conditionalFormatting>
  <conditionalFormatting sqref="Y865:AD984">
    <cfRule type="expression" dxfId="86" priority="83">
      <formula>$X865="X"</formula>
    </cfRule>
  </conditionalFormatting>
  <conditionalFormatting sqref="Y865:AC984">
    <cfRule type="expression" dxfId="85" priority="82">
      <formula>$AD865="X"</formula>
    </cfRule>
  </conditionalFormatting>
  <conditionalFormatting sqref="M1011:AD1130">
    <cfRule type="expression" dxfId="84" priority="81">
      <formula>OR($K1011=2, $K1011=9)</formula>
    </cfRule>
  </conditionalFormatting>
  <conditionalFormatting sqref="F1132:AD1132">
    <cfRule type="expression" dxfId="83" priority="80">
      <formula>COUNTIF($S$1011:$T$1130, 11)=0</formula>
    </cfRule>
  </conditionalFormatting>
  <conditionalFormatting sqref="M1176:T1295">
    <cfRule type="expression" dxfId="82" priority="79">
      <formula>$K1176="X"</formula>
    </cfRule>
  </conditionalFormatting>
  <conditionalFormatting sqref="W1176:AD1295">
    <cfRule type="expression" dxfId="81" priority="78">
      <formula>$U1176="X"</formula>
    </cfRule>
  </conditionalFormatting>
  <conditionalFormatting sqref="Q1176:T1295">
    <cfRule type="expression" dxfId="80" priority="77">
      <formula>OR($M1176=2, $M1176=9)</formula>
    </cfRule>
  </conditionalFormatting>
  <conditionalFormatting sqref="AA1176:AD1295">
    <cfRule type="expression" dxfId="79" priority="76">
      <formula>OR($W1176=2, $W1176=9)</formula>
    </cfRule>
  </conditionalFormatting>
  <conditionalFormatting sqref="O1324:AD1443">
    <cfRule type="expression" dxfId="78" priority="75">
      <formula>OR($K1324=2, $K1324=9)</formula>
    </cfRule>
  </conditionalFormatting>
  <conditionalFormatting sqref="M1464:AD1583">
    <cfRule type="expression" dxfId="77" priority="74">
      <formula>OR($K1464=2, $K1464=9)</formula>
    </cfRule>
  </conditionalFormatting>
  <conditionalFormatting sqref="M1464:AB1583">
    <cfRule type="expression" dxfId="76" priority="73">
      <formula>$AC1464="X"</formula>
    </cfRule>
  </conditionalFormatting>
  <conditionalFormatting sqref="P1601:AD1720">
    <cfRule type="expression" dxfId="75" priority="72">
      <formula>OR($K1601=2, $K1601=9)</formula>
    </cfRule>
  </conditionalFormatting>
  <conditionalFormatting sqref="P1601:AA1720">
    <cfRule type="expression" dxfId="74" priority="71">
      <formula>$AB1601="X"</formula>
    </cfRule>
  </conditionalFormatting>
  <conditionalFormatting sqref="AJ34:AJ152">
    <cfRule type="expression" dxfId="73" priority="70">
      <formula>AJ34&lt;&gt;0</formula>
    </cfRule>
  </conditionalFormatting>
  <conditionalFormatting sqref="AH153">
    <cfRule type="cellIs" dxfId="72" priority="69" operator="greaterThan">
      <formula>0</formula>
    </cfRule>
  </conditionalFormatting>
  <conditionalFormatting sqref="AJ153">
    <cfRule type="cellIs" dxfId="71" priority="68" operator="greaterThan">
      <formula>0</formula>
    </cfRule>
  </conditionalFormatting>
  <conditionalFormatting sqref="AG305">
    <cfRule type="cellIs" dxfId="70" priority="67" operator="greaterThan">
      <formula>0</formula>
    </cfRule>
  </conditionalFormatting>
  <conditionalFormatting sqref="AH305">
    <cfRule type="cellIs" dxfId="69" priority="66" operator="greaterThan">
      <formula>0</formula>
    </cfRule>
  </conditionalFormatting>
  <conditionalFormatting sqref="AI305">
    <cfRule type="cellIs" dxfId="68" priority="65" operator="greaterThan">
      <formula>0</formula>
    </cfRule>
  </conditionalFormatting>
  <conditionalFormatting sqref="AJ305">
    <cfRule type="cellIs" dxfId="67" priority="64" operator="greaterThan">
      <formula>0</formula>
    </cfRule>
  </conditionalFormatting>
  <conditionalFormatting sqref="AK305">
    <cfRule type="cellIs" dxfId="66" priority="63" operator="greaterThan">
      <formula>0</formula>
    </cfRule>
  </conditionalFormatting>
  <conditionalFormatting sqref="AL305">
    <cfRule type="cellIs" dxfId="65" priority="62" operator="greaterThan">
      <formula>0</formula>
    </cfRule>
  </conditionalFormatting>
  <conditionalFormatting sqref="AL306">
    <cfRule type="cellIs" dxfId="64" priority="61" operator="greaterThan">
      <formula>0</formula>
    </cfRule>
  </conditionalFormatting>
  <conditionalFormatting sqref="AJ306">
    <cfRule type="cellIs" dxfId="63" priority="60" operator="greaterThan">
      <formula>0</formula>
    </cfRule>
  </conditionalFormatting>
  <conditionalFormatting sqref="AK443:AP443">
    <cfRule type="cellIs" dxfId="62" priority="59" operator="greaterThan">
      <formula>0</formula>
    </cfRule>
  </conditionalFormatting>
  <conditionalFormatting sqref="AP444">
    <cfRule type="cellIs" dxfId="61" priority="58" operator="greaterThan">
      <formula>0</formula>
    </cfRule>
  </conditionalFormatting>
  <conditionalFormatting sqref="AI582">
    <cfRule type="cellIs" dxfId="60" priority="56" operator="greaterThan">
      <formula>0</formula>
    </cfRule>
  </conditionalFormatting>
  <conditionalFormatting sqref="AJ582">
    <cfRule type="cellIs" dxfId="59" priority="55" operator="greaterThan">
      <formula>0</formula>
    </cfRule>
  </conditionalFormatting>
  <conditionalFormatting sqref="AK582">
    <cfRule type="cellIs" dxfId="58" priority="54" operator="greaterThan">
      <formula>0</formula>
    </cfRule>
  </conditionalFormatting>
  <conditionalFormatting sqref="AL582">
    <cfRule type="cellIs" dxfId="57" priority="53" operator="greaterThan">
      <formula>0</formula>
    </cfRule>
  </conditionalFormatting>
  <conditionalFormatting sqref="AL583">
    <cfRule type="cellIs" dxfId="56" priority="52" operator="greaterThan">
      <formula>0</formula>
    </cfRule>
  </conditionalFormatting>
  <conditionalFormatting sqref="AI707">
    <cfRule type="cellIs" dxfId="55" priority="51" operator="greaterThan">
      <formula>0</formula>
    </cfRule>
  </conditionalFormatting>
  <conditionalFormatting sqref="AJ707">
    <cfRule type="cellIs" dxfId="54" priority="50" operator="greaterThan">
      <formula>0</formula>
    </cfRule>
  </conditionalFormatting>
  <conditionalFormatting sqref="AK707">
    <cfRule type="cellIs" dxfId="53" priority="49" operator="greaterThan">
      <formula>0</formula>
    </cfRule>
  </conditionalFormatting>
  <conditionalFormatting sqref="AL707">
    <cfRule type="cellIs" dxfId="52" priority="48" operator="greaterThan">
      <formula>0</formula>
    </cfRule>
  </conditionalFormatting>
  <conditionalFormatting sqref="AL708">
    <cfRule type="cellIs" dxfId="51" priority="47" operator="greaterThan">
      <formula>0</formula>
    </cfRule>
  </conditionalFormatting>
  <conditionalFormatting sqref="U725:AD844">
    <cfRule type="expression" dxfId="50" priority="46">
      <formula>$S725="X"</formula>
    </cfRule>
  </conditionalFormatting>
  <conditionalFormatting sqref="AI845">
    <cfRule type="cellIs" dxfId="49" priority="45" operator="greaterThan">
      <formula>0</formula>
    </cfRule>
  </conditionalFormatting>
  <conditionalFormatting sqref="AJ845">
    <cfRule type="cellIs" dxfId="48" priority="44" operator="greaterThan">
      <formula>0</formula>
    </cfRule>
  </conditionalFormatting>
  <conditionalFormatting sqref="AK845">
    <cfRule type="cellIs" dxfId="47" priority="43" operator="greaterThan">
      <formula>0</formula>
    </cfRule>
  </conditionalFormatting>
  <conditionalFormatting sqref="AL845">
    <cfRule type="cellIs" dxfId="46" priority="42" operator="greaterThan">
      <formula>0</formula>
    </cfRule>
  </conditionalFormatting>
  <conditionalFormatting sqref="AL846">
    <cfRule type="cellIs" dxfId="45" priority="41" operator="greaterThan">
      <formula>0</formula>
    </cfRule>
  </conditionalFormatting>
  <conditionalFormatting sqref="AG846">
    <cfRule type="cellIs" dxfId="44" priority="40" operator="greaterThan">
      <formula>0</formula>
    </cfRule>
  </conditionalFormatting>
  <conditionalFormatting sqref="AK985">
    <cfRule type="cellIs" dxfId="43" priority="39" operator="greaterThan">
      <formula>0</formula>
    </cfRule>
  </conditionalFormatting>
  <conditionalFormatting sqref="AL985">
    <cfRule type="cellIs" dxfId="42" priority="38" operator="greaterThan">
      <formula>0</formula>
    </cfRule>
  </conditionalFormatting>
  <conditionalFormatting sqref="AN985">
    <cfRule type="cellIs" dxfId="41" priority="37" operator="greaterThan">
      <formula>0</formula>
    </cfRule>
  </conditionalFormatting>
  <conditionalFormatting sqref="AO985">
    <cfRule type="cellIs" dxfId="40" priority="36" operator="greaterThan">
      <formula>0</formula>
    </cfRule>
  </conditionalFormatting>
  <conditionalFormatting sqref="AP985">
    <cfRule type="cellIs" dxfId="39" priority="35" operator="greaterThan">
      <formula>0</formula>
    </cfRule>
  </conditionalFormatting>
  <conditionalFormatting sqref="AQ985">
    <cfRule type="cellIs" dxfId="38" priority="34" operator="greaterThan">
      <formula>0</formula>
    </cfRule>
  </conditionalFormatting>
  <conditionalFormatting sqref="AQ986">
    <cfRule type="cellIs" dxfId="37" priority="33" operator="greaterThan">
      <formula>0</formula>
    </cfRule>
  </conditionalFormatting>
  <conditionalFormatting sqref="AH1131">
    <cfRule type="cellIs" dxfId="36" priority="32" operator="greaterThan">
      <formula>0</formula>
    </cfRule>
  </conditionalFormatting>
  <conditionalFormatting sqref="AJ1131">
    <cfRule type="cellIs" dxfId="35" priority="31" operator="greaterThan">
      <formula>0</formula>
    </cfRule>
  </conditionalFormatting>
  <conditionalFormatting sqref="AK1131">
    <cfRule type="cellIs" dxfId="34" priority="30" operator="greaterThan">
      <formula>0</formula>
    </cfRule>
  </conditionalFormatting>
  <conditionalFormatting sqref="AL1131">
    <cfRule type="cellIs" dxfId="33" priority="29" operator="greaterThan">
      <formula>0</formula>
    </cfRule>
  </conditionalFormatting>
  <conditionalFormatting sqref="AM1131">
    <cfRule type="cellIs" dxfId="32" priority="28" operator="greaterThan">
      <formula>0</formula>
    </cfRule>
  </conditionalFormatting>
  <conditionalFormatting sqref="AN1131">
    <cfRule type="cellIs" dxfId="31" priority="27" operator="greaterThan">
      <formula>0</formula>
    </cfRule>
  </conditionalFormatting>
  <conditionalFormatting sqref="AO1131">
    <cfRule type="cellIs" dxfId="30" priority="26" operator="greaterThan">
      <formula>0</formula>
    </cfRule>
  </conditionalFormatting>
  <conditionalFormatting sqref="AI1296">
    <cfRule type="cellIs" dxfId="29" priority="25" operator="greaterThan">
      <formula>0</formula>
    </cfRule>
  </conditionalFormatting>
  <conditionalFormatting sqref="AJ1296">
    <cfRule type="cellIs" dxfId="28" priority="24" operator="greaterThan">
      <formula>0</formula>
    </cfRule>
  </conditionalFormatting>
  <conditionalFormatting sqref="AK1296">
    <cfRule type="cellIs" dxfId="27" priority="23" operator="greaterThan">
      <formula>0</formula>
    </cfRule>
  </conditionalFormatting>
  <conditionalFormatting sqref="AL1296">
    <cfRule type="cellIs" dxfId="26" priority="22" operator="greaterThan">
      <formula>0</formula>
    </cfRule>
  </conditionalFormatting>
  <conditionalFormatting sqref="AM1296">
    <cfRule type="cellIs" dxfId="25" priority="21" operator="greaterThan">
      <formula>0</formula>
    </cfRule>
  </conditionalFormatting>
  <conditionalFormatting sqref="AM1297">
    <cfRule type="cellIs" dxfId="24" priority="20" operator="greaterThan">
      <formula>0</formula>
    </cfRule>
  </conditionalFormatting>
  <conditionalFormatting sqref="AK1297">
    <cfRule type="cellIs" dxfId="23" priority="19" operator="greaterThan">
      <formula>0</formula>
    </cfRule>
  </conditionalFormatting>
  <conditionalFormatting sqref="AJ1324:AJ1443">
    <cfRule type="cellIs" dxfId="22" priority="18" operator="greaterThan">
      <formula>0</formula>
    </cfRule>
  </conditionalFormatting>
  <conditionalFormatting sqref="AJ1444">
    <cfRule type="cellIs" dxfId="21" priority="17" operator="greaterThan">
      <formula>0</formula>
    </cfRule>
  </conditionalFormatting>
  <conditionalFormatting sqref="AL1444">
    <cfRule type="cellIs" dxfId="20" priority="16" operator="greaterThan">
      <formula>0</formula>
    </cfRule>
  </conditionalFormatting>
  <conditionalFormatting sqref="AM1444">
    <cfRule type="cellIs" dxfId="19" priority="15" operator="greaterThan">
      <formula>0</formula>
    </cfRule>
  </conditionalFormatting>
  <conditionalFormatting sqref="AN1444">
    <cfRule type="cellIs" dxfId="18" priority="14" operator="greaterThan">
      <formula>0</formula>
    </cfRule>
  </conditionalFormatting>
  <conditionalFormatting sqref="AO1444">
    <cfRule type="cellIs" dxfId="17" priority="13" operator="greaterThan">
      <formula>0</formula>
    </cfRule>
  </conditionalFormatting>
  <conditionalFormatting sqref="AR1444">
    <cfRule type="cellIs" dxfId="16" priority="12" operator="greaterThan">
      <formula>0</formula>
    </cfRule>
  </conditionalFormatting>
  <conditionalFormatting sqref="AS1444">
    <cfRule type="cellIs" dxfId="15" priority="11" operator="greaterThan">
      <formula>0</formula>
    </cfRule>
  </conditionalFormatting>
  <conditionalFormatting sqref="AH1584">
    <cfRule type="cellIs" dxfId="14" priority="10" operator="greaterThan">
      <formula>0</formula>
    </cfRule>
  </conditionalFormatting>
  <conditionalFormatting sqref="AI1584">
    <cfRule type="cellIs" dxfId="13" priority="9" operator="greaterThan">
      <formula>0</formula>
    </cfRule>
  </conditionalFormatting>
  <conditionalFormatting sqref="AJ1584">
    <cfRule type="cellIs" dxfId="12" priority="8" operator="greaterThan">
      <formula>0</formula>
    </cfRule>
  </conditionalFormatting>
  <conditionalFormatting sqref="AH1721">
    <cfRule type="cellIs" dxfId="11" priority="7" operator="greaterThan">
      <formula>0</formula>
    </cfRule>
  </conditionalFormatting>
  <conditionalFormatting sqref="AI1721">
    <cfRule type="cellIs" dxfId="10" priority="6" operator="greaterThan">
      <formula>0</formula>
    </cfRule>
  </conditionalFormatting>
  <conditionalFormatting sqref="AJ1721">
    <cfRule type="cellIs" dxfId="9" priority="5" operator="greaterThan">
      <formula>0</formula>
    </cfRule>
  </conditionalFormatting>
  <conditionalFormatting sqref="AG1854">
    <cfRule type="cellIs" dxfId="8" priority="4" operator="greaterThan">
      <formula>0</formula>
    </cfRule>
  </conditionalFormatting>
  <conditionalFormatting sqref="AN306">
    <cfRule type="cellIs" dxfId="7" priority="2" operator="greaterThan">
      <formula>0</formula>
    </cfRule>
  </conditionalFormatting>
  <conditionalFormatting sqref="AN305">
    <cfRule type="cellIs" dxfId="6" priority="1" operator="greaterThan">
      <formula>0</formula>
    </cfRule>
  </conditionalFormatting>
  <dataValidations count="6">
    <dataValidation type="list" allowBlank="1" showInputMessage="1" showErrorMessage="1" sqref="O33:AD152 K185:M304 P185:R304 U185:W304 Z185:AB304 M1176:P1295 W1176:Z1295 K1324:N1443 K1464:L1583 K1601:O1720 Y1734:AD1853 K1011:N1130">
      <formula1>$AH$2:$AH$5</formula1>
    </dataValidation>
    <dataValidation type="list" allowBlank="1" showInputMessage="1" showErrorMessage="1" sqref="H323:L442 N323:R442 T323:X442 Z323:AD442 R462:W581 Y462:AD581 N587:U706 W587:AD706 I725:R844 P1601:AD1720 E865:G984 I865:N984 P865:W984 Y865:AD984 M1464:AD1583 U725:AD844">
      <formula1>$AG$2:$AG$3</formula1>
    </dataValidation>
    <dataValidation type="list" allowBlank="1" showInputMessage="1" showErrorMessage="1" sqref="O1011:P1130">
      <formula1>$AI$2:$AI$8</formula1>
    </dataValidation>
    <dataValidation type="list" allowBlank="1" showInputMessage="1" showErrorMessage="1" sqref="S1011:T1130">
      <formula1>$AL$2:$AL$14</formula1>
    </dataValidation>
    <dataValidation type="list" allowBlank="1" showInputMessage="1" showErrorMessage="1" sqref="W1011:X1130">
      <formula1>$AK$2:$AK$11</formula1>
    </dataValidation>
    <dataValidation type="list" allowBlank="1" showInputMessage="1" showErrorMessage="1" sqref="Y1011:Z1130">
      <formula1>$AJ$2:$AJ$8</formula1>
    </dataValidation>
  </dataValidations>
  <hyperlinks>
    <hyperlink ref="AA7:AD7" location="Índice!B17" display="Índice"/>
    <hyperlink ref="AA178:AD178" location="'Complemento 1'!AA12" display="Complemento 1"/>
    <hyperlink ref="AA180:AD180" location="'Complemento 2'!AA12" display="Complemento 2"/>
  </hyperlinks>
  <pageMargins left="0.70866141732283472" right="0.70866141732283472" top="0.74803149606299213" bottom="0.74803149606299213" header="0.31496062992125984" footer="0.31496062992125984"/>
  <pageSetup scale="75" orientation="portrait" r:id="rId1"/>
  <headerFooter>
    <oddHeader xml:space="preserve">&amp;CMódulo 1 Sección XV
Cuestionario </oddHeader>
    <oddFooter>&amp;LCenso Nacional de Gobiernos Estatales 2021&amp;R&amp;P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U2489"/>
  <sheetViews>
    <sheetView showGridLines="0" view="pageBreakPreview" zoomScale="120" zoomScaleNormal="100" zoomScaleSheetLayoutView="120" workbookViewId="0"/>
  </sheetViews>
  <sheetFormatPr baseColWidth="10" defaultColWidth="0" defaultRowHeight="15.05" zeroHeight="1"/>
  <cols>
    <col min="1" max="1" width="5.6640625" style="7" customWidth="1"/>
    <col min="2" max="30" width="3.6640625" style="7" customWidth="1"/>
    <col min="31" max="31" width="5.6640625" style="7" customWidth="1"/>
    <col min="32" max="32" width="0.44140625" style="8" hidden="1" customWidth="1"/>
    <col min="33" max="36" width="5.6640625" style="110" hidden="1" customWidth="1"/>
    <col min="37" max="37" width="30.6640625" style="110" hidden="1" customWidth="1"/>
    <col min="38" max="38" width="5.6640625" style="110" hidden="1" customWidth="1"/>
    <col min="39" max="39" width="10.6640625" style="110" hidden="1" customWidth="1"/>
    <col min="40" max="40" width="5.6640625" style="110" hidden="1" customWidth="1"/>
    <col min="41" max="41" width="17.6640625" style="110" hidden="1" customWidth="1"/>
    <col min="42" max="42" width="5.6640625" style="110" hidden="1" customWidth="1"/>
    <col min="43" max="43" width="7.6640625" style="110" hidden="1" customWidth="1"/>
    <col min="44" max="44" width="6.6640625" style="110" hidden="1" customWidth="1"/>
    <col min="45" max="45" width="18.5546875" style="110" hidden="1" customWidth="1"/>
    <col min="46" max="46" width="11.5546875" style="110" hidden="1" customWidth="1"/>
    <col min="47" max="47" width="40.6640625" style="110" hidden="1" customWidth="1"/>
    <col min="48" max="16384" width="5.6640625" style="110" hidden="1"/>
  </cols>
  <sheetData>
    <row r="1" spans="1:33" ht="173.3" customHeight="1">
      <c r="B1" s="212" t="s">
        <v>188</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row>
    <row r="2" spans="1:33">
      <c r="AG2" s="88"/>
    </row>
    <row r="3" spans="1:33" ht="45.2" customHeight="1">
      <c r="B3" s="265" t="s">
        <v>0</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G3" s="88">
        <v>1</v>
      </c>
    </row>
    <row r="4" spans="1:33">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G4" s="88">
        <v>2</v>
      </c>
    </row>
    <row r="5" spans="1:33" ht="45.2" customHeight="1">
      <c r="B5" s="214" t="s">
        <v>187</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G5" s="88">
        <v>3</v>
      </c>
    </row>
    <row r="6" spans="1:33"/>
    <row r="7" spans="1:33" ht="45.2" customHeight="1">
      <c r="B7" s="433" t="s">
        <v>480</v>
      </c>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row>
    <row r="8" spans="1:33" ht="15.05" customHeight="1"/>
    <row r="9" spans="1:33" ht="15.05" customHeight="1" thickBot="1">
      <c r="B9" s="10" t="s">
        <v>189</v>
      </c>
      <c r="C9" s="11"/>
      <c r="D9" s="11"/>
      <c r="E9" s="11"/>
      <c r="F9" s="11"/>
      <c r="G9" s="11"/>
      <c r="H9" s="11"/>
      <c r="I9" s="11"/>
      <c r="J9" s="11"/>
      <c r="K9" s="11"/>
      <c r="L9" s="11"/>
      <c r="M9" s="11"/>
      <c r="N9" s="10" t="s">
        <v>190</v>
      </c>
      <c r="O9" s="11"/>
      <c r="AA9" s="238" t="s">
        <v>1</v>
      </c>
      <c r="AB9" s="238"/>
      <c r="AC9" s="238"/>
      <c r="AD9" s="238"/>
    </row>
    <row r="10" spans="1:33" ht="15.05" customHeight="1" thickBot="1">
      <c r="B10" s="219" t="str">
        <f>IF(Índice!$B$9="", "", Índice!$B$9)</f>
        <v>Veracruz de Ignacio de la Llave</v>
      </c>
      <c r="C10" s="239"/>
      <c r="D10" s="239"/>
      <c r="E10" s="239"/>
      <c r="F10" s="239"/>
      <c r="G10" s="239"/>
      <c r="H10" s="239"/>
      <c r="I10" s="239"/>
      <c r="J10" s="239"/>
      <c r="K10" s="239"/>
      <c r="L10" s="220"/>
      <c r="M10" s="12"/>
      <c r="N10" s="219" t="str">
        <f>IF(Índice!$N$9="", "", Índice!$N$9)</f>
        <v>230</v>
      </c>
      <c r="O10" s="220"/>
    </row>
    <row r="11" spans="1:33" ht="15.05" customHeight="1"/>
    <row r="12" spans="1:33" ht="15.05" customHeight="1">
      <c r="AA12" s="437" t="s">
        <v>415</v>
      </c>
      <c r="AB12" s="437"/>
      <c r="AC12" s="437"/>
      <c r="AD12" s="437"/>
    </row>
    <row r="13" spans="1:33" ht="15.05" customHeight="1"/>
    <row r="14" spans="1:33" ht="15.05" customHeight="1">
      <c r="A14" s="177"/>
      <c r="B14" s="438" t="s">
        <v>407</v>
      </c>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40"/>
      <c r="AE14" s="144"/>
      <c r="AF14" s="125"/>
    </row>
    <row r="15" spans="1:33" ht="24.05" customHeight="1">
      <c r="A15" s="177"/>
      <c r="B15" s="159"/>
      <c r="C15" s="444" t="s">
        <v>484</v>
      </c>
      <c r="D15" s="444"/>
      <c r="E15" s="444"/>
      <c r="F15" s="444"/>
      <c r="G15" s="444"/>
      <c r="H15" s="444"/>
      <c r="I15" s="444"/>
      <c r="J15" s="444"/>
      <c r="K15" s="444"/>
      <c r="L15" s="444"/>
      <c r="M15" s="444"/>
      <c r="N15" s="444"/>
      <c r="O15" s="444"/>
      <c r="P15" s="444"/>
      <c r="Q15" s="444"/>
      <c r="R15" s="444"/>
      <c r="S15" s="444"/>
      <c r="T15" s="444"/>
      <c r="U15" s="444"/>
      <c r="V15" s="444"/>
      <c r="W15" s="444"/>
      <c r="X15" s="444"/>
      <c r="Y15" s="444"/>
      <c r="Z15" s="444"/>
      <c r="AA15" s="444"/>
      <c r="AB15" s="444"/>
      <c r="AC15" s="444"/>
      <c r="AD15" s="350"/>
      <c r="AE15" s="144"/>
      <c r="AF15" s="125"/>
    </row>
    <row r="16" spans="1:33" ht="24.05" customHeight="1">
      <c r="A16" s="177"/>
      <c r="B16" s="178"/>
      <c r="C16" s="441" t="s">
        <v>485</v>
      </c>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312"/>
      <c r="AE16" s="144"/>
      <c r="AF16" s="125"/>
    </row>
    <row r="17" spans="1:47" ht="15.05" customHeight="1">
      <c r="A17" s="177"/>
      <c r="B17" s="178"/>
      <c r="C17" s="441" t="s">
        <v>486</v>
      </c>
      <c r="D17" s="442"/>
      <c r="E17" s="442"/>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312"/>
      <c r="AE17" s="144"/>
      <c r="AF17" s="125"/>
    </row>
    <row r="18" spans="1:47" ht="24.05" customHeight="1">
      <c r="A18" s="177"/>
      <c r="B18" s="178"/>
      <c r="C18" s="443" t="s">
        <v>487</v>
      </c>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44"/>
      <c r="AD18" s="350"/>
      <c r="AE18" s="144"/>
      <c r="AF18" s="125"/>
    </row>
    <row r="19" spans="1:47" ht="24.05" customHeight="1">
      <c r="A19" s="177"/>
      <c r="B19" s="179"/>
      <c r="C19" s="443" t="s">
        <v>488</v>
      </c>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350"/>
      <c r="AE19" s="144"/>
      <c r="AF19" s="125"/>
    </row>
    <row r="20" spans="1:47" ht="36" customHeight="1">
      <c r="A20" s="177"/>
      <c r="B20" s="180"/>
      <c r="C20" s="319" t="s">
        <v>489</v>
      </c>
      <c r="D20" s="320"/>
      <c r="E20" s="320"/>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1"/>
      <c r="AE20" s="144"/>
      <c r="AF20" s="125"/>
      <c r="AG20" s="94" t="s">
        <v>574</v>
      </c>
      <c r="AH20" s="110" t="s">
        <v>576</v>
      </c>
      <c r="AP20" s="181"/>
      <c r="AQ20" s="181"/>
      <c r="AR20" s="181"/>
      <c r="AS20" s="181"/>
      <c r="AT20" s="181"/>
      <c r="AU20" s="181"/>
    </row>
    <row r="21" spans="1:47" ht="15.05" customHeight="1">
      <c r="A21" s="177"/>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25"/>
      <c r="AG21" s="110">
        <v>23</v>
      </c>
      <c r="AH21" s="110">
        <v>3</v>
      </c>
      <c r="AP21" s="181"/>
      <c r="AQ21" s="181"/>
      <c r="AR21" s="181"/>
      <c r="AS21" s="181"/>
      <c r="AT21" s="181"/>
      <c r="AU21" s="181"/>
    </row>
    <row r="22" spans="1:47" ht="119.95" customHeight="1">
      <c r="A22" s="182"/>
      <c r="B22" s="419" t="s">
        <v>58</v>
      </c>
      <c r="C22" s="419"/>
      <c r="D22" s="172" t="s">
        <v>289</v>
      </c>
      <c r="E22" s="448" t="s">
        <v>469</v>
      </c>
      <c r="F22" s="449"/>
      <c r="G22" s="446" t="s">
        <v>474</v>
      </c>
      <c r="H22" s="383"/>
      <c r="I22" s="446" t="s">
        <v>408</v>
      </c>
      <c r="J22" s="383"/>
      <c r="K22" s="434" t="s">
        <v>409</v>
      </c>
      <c r="L22" s="435"/>
      <c r="M22" s="435"/>
      <c r="N22" s="435"/>
      <c r="O22" s="435"/>
      <c r="P22" s="435"/>
      <c r="Q22" s="435"/>
      <c r="R22" s="435"/>
      <c r="S22" s="435"/>
      <c r="T22" s="183" t="s">
        <v>410</v>
      </c>
      <c r="U22" s="434" t="s">
        <v>411</v>
      </c>
      <c r="V22" s="435"/>
      <c r="W22" s="435"/>
      <c r="X22" s="435"/>
      <c r="Y22" s="435"/>
      <c r="Z22" s="435"/>
      <c r="AA22" s="435"/>
      <c r="AB22" s="435"/>
      <c r="AC22" s="435"/>
      <c r="AD22" s="436"/>
      <c r="AE22" s="12"/>
      <c r="AF22" s="125"/>
      <c r="AG22" s="93" t="s">
        <v>573</v>
      </c>
      <c r="AH22" s="110" t="s">
        <v>581</v>
      </c>
      <c r="AI22" s="110" t="s">
        <v>575</v>
      </c>
      <c r="AK22" s="184" t="s">
        <v>600</v>
      </c>
      <c r="AM22" s="185" t="s">
        <v>601</v>
      </c>
      <c r="AN22" s="185" t="s">
        <v>602</v>
      </c>
      <c r="AO22" s="185" t="s">
        <v>603</v>
      </c>
      <c r="AP22" s="87"/>
      <c r="AQ22" s="87" t="s">
        <v>604</v>
      </c>
      <c r="AR22" s="186" t="s">
        <v>605</v>
      </c>
      <c r="AS22" s="186" t="s">
        <v>606</v>
      </c>
      <c r="AT22" s="186" t="s">
        <v>607</v>
      </c>
      <c r="AU22" s="186" t="s">
        <v>608</v>
      </c>
    </row>
    <row r="23" spans="1:47" ht="15.05" customHeight="1">
      <c r="A23" s="182"/>
      <c r="B23" s="187" t="s">
        <v>60</v>
      </c>
      <c r="C23" s="196" t="str">
        <f>IF(CNGE_2021_M1_Secc15!D33="", "", CNGE_2021_M1_Secc15!D33)</f>
        <v/>
      </c>
      <c r="D23" s="197" t="str">
        <f>IF(OR(CNGE_2021_M1_Secc15!U185=2, CNGE_2021_M1_Secc15!U185=9), "X", "")</f>
        <v/>
      </c>
      <c r="E23" s="445"/>
      <c r="F23" s="445"/>
      <c r="G23" s="445"/>
      <c r="H23" s="445"/>
      <c r="I23" s="445"/>
      <c r="J23" s="445"/>
      <c r="K23" s="175"/>
      <c r="L23" s="176"/>
      <c r="M23" s="188" t="s">
        <v>412</v>
      </c>
      <c r="N23" s="176"/>
      <c r="O23" s="176"/>
      <c r="P23" s="176"/>
      <c r="Q23" s="176"/>
      <c r="R23" s="176"/>
      <c r="S23" s="176"/>
      <c r="T23" s="188" t="s">
        <v>410</v>
      </c>
      <c r="U23" s="176"/>
      <c r="V23" s="176"/>
      <c r="W23" s="176"/>
      <c r="X23" s="188" t="s">
        <v>412</v>
      </c>
      <c r="Y23" s="176"/>
      <c r="Z23" s="176"/>
      <c r="AA23" s="176"/>
      <c r="AB23" s="176"/>
      <c r="AC23" s="176"/>
      <c r="AD23" s="176"/>
      <c r="AE23" s="12"/>
      <c r="AF23" s="125"/>
      <c r="AG23" s="110">
        <f>COUNTBLANK(E23:AD23)</f>
        <v>23</v>
      </c>
      <c r="AH23" s="110">
        <f>IF(
AND(D23="X", AG23&lt;$AG$21), 1, 0
)</f>
        <v>0</v>
      </c>
      <c r="AI23" s="110">
        <f>IF(
OR(
AND(C23="", OR(D23&lt;&gt;"", AG23&lt;$AG$21)),
AND(C23&lt;&gt;"", D23="", OR(AG23=$AG$21, AG23&gt;$AH$21))
), 1, 0)</f>
        <v>0</v>
      </c>
      <c r="AK23" s="189" t="str">
        <f>CONCATENATE(AM23,AN23,AO23)</f>
        <v>30001 Acajete</v>
      </c>
      <c r="AM23" s="190" t="str">
        <f>IFERROR(VLOOKUP(MID($N$10,2,2)&amp;"-"&amp;AP23, $AQ$23:$AU$2489, 4, 0), "-")</f>
        <v>30001</v>
      </c>
      <c r="AN23" s="190" t="s">
        <v>609</v>
      </c>
      <c r="AO23" s="190" t="str">
        <f t="shared" ref="AO23:AO86" si="0">IFERROR(VLOOKUP(AM23, $AT$23:$AU$2489, 2, 0), "")</f>
        <v>Acajete</v>
      </c>
      <c r="AP23" s="110">
        <v>1</v>
      </c>
      <c r="AQ23" s="191" t="s">
        <v>610</v>
      </c>
      <c r="AR23" s="192" t="s">
        <v>611</v>
      </c>
      <c r="AS23" s="111" t="s">
        <v>504</v>
      </c>
      <c r="AT23" s="193" t="s">
        <v>612</v>
      </c>
      <c r="AU23" s="194" t="s">
        <v>504</v>
      </c>
    </row>
    <row r="24" spans="1:47" ht="15.05" customHeight="1">
      <c r="A24" s="182"/>
      <c r="B24" s="195" t="s">
        <v>61</v>
      </c>
      <c r="C24" s="196" t="str">
        <f>IF(CNGE_2021_M1_Secc15!D34="", "", CNGE_2021_M1_Secc15!D34)</f>
        <v/>
      </c>
      <c r="D24" s="197" t="str">
        <f>IF(OR(CNGE_2021_M1_Secc15!U186=2, CNGE_2021_M1_Secc15!U186=9), "X", "")</f>
        <v/>
      </c>
      <c r="E24" s="445"/>
      <c r="F24" s="445"/>
      <c r="G24" s="445"/>
      <c r="H24" s="445"/>
      <c r="I24" s="445"/>
      <c r="J24" s="445"/>
      <c r="K24" s="175"/>
      <c r="L24" s="176"/>
      <c r="M24" s="188" t="s">
        <v>412</v>
      </c>
      <c r="N24" s="176"/>
      <c r="O24" s="176"/>
      <c r="P24" s="176"/>
      <c r="Q24" s="176"/>
      <c r="R24" s="176"/>
      <c r="S24" s="176"/>
      <c r="T24" s="188" t="s">
        <v>410</v>
      </c>
      <c r="U24" s="176"/>
      <c r="V24" s="176"/>
      <c r="W24" s="176"/>
      <c r="X24" s="188" t="s">
        <v>412</v>
      </c>
      <c r="Y24" s="176"/>
      <c r="Z24" s="176"/>
      <c r="AA24" s="176"/>
      <c r="AB24" s="176"/>
      <c r="AC24" s="176"/>
      <c r="AD24" s="176"/>
      <c r="AE24" s="12"/>
      <c r="AF24" s="125"/>
      <c r="AG24" s="110">
        <f t="shared" ref="AG24:AG87" si="1">COUNTBLANK(E24:AD24)</f>
        <v>23</v>
      </c>
      <c r="AH24" s="110">
        <f t="shared" ref="AH24:AH87" si="2">IF(
AND(D24="X", AG24&lt;$AG$21), 1, 0
)</f>
        <v>0</v>
      </c>
      <c r="AI24" s="110">
        <f t="shared" ref="AI24:AI87" si="3">IF(
OR(
AND(C24="", OR(D24&lt;&gt;"", AG24&lt;$AG$21)),
AND(C24&lt;&gt;"", D24="", OR(AG24=$AG$21, AG24&gt;$AH$21))
), 1, 0)</f>
        <v>0</v>
      </c>
      <c r="AK24" s="189" t="str">
        <f t="shared" ref="AK24:AK87" si="4">CONCATENATE(AM24,AN24,AO24)</f>
        <v>30002 Acatlán</v>
      </c>
      <c r="AM24" s="190" t="str">
        <f t="shared" ref="AM24:AM87" si="5">IFERROR(VLOOKUP(MID($N$10,2,2)&amp;"-"&amp;AP24, $AQ$23:$AU$2489, 4, 0), "-")</f>
        <v>30002</v>
      </c>
      <c r="AN24" s="198" t="s">
        <v>609</v>
      </c>
      <c r="AO24" s="198" t="str">
        <f t="shared" si="0"/>
        <v>Acatlán</v>
      </c>
      <c r="AP24" s="110">
        <v>2</v>
      </c>
      <c r="AQ24" s="191" t="s">
        <v>613</v>
      </c>
      <c r="AR24" s="192" t="s">
        <v>611</v>
      </c>
      <c r="AS24" s="111" t="s">
        <v>504</v>
      </c>
      <c r="AT24" s="193" t="s">
        <v>614</v>
      </c>
      <c r="AU24" s="111" t="s">
        <v>615</v>
      </c>
    </row>
    <row r="25" spans="1:47" ht="15.05" customHeight="1">
      <c r="A25" s="182"/>
      <c r="B25" s="195" t="s">
        <v>62</v>
      </c>
      <c r="C25" s="196" t="str">
        <f>IF(CNGE_2021_M1_Secc15!D35="", "", CNGE_2021_M1_Secc15!D35)</f>
        <v/>
      </c>
      <c r="D25" s="197" t="str">
        <f>IF(OR(CNGE_2021_M1_Secc15!U187=2, CNGE_2021_M1_Secc15!U187=9), "X", "")</f>
        <v/>
      </c>
      <c r="E25" s="445"/>
      <c r="F25" s="445"/>
      <c r="G25" s="445"/>
      <c r="H25" s="445"/>
      <c r="I25" s="445"/>
      <c r="J25" s="445"/>
      <c r="K25" s="175"/>
      <c r="L25" s="176"/>
      <c r="M25" s="188" t="s">
        <v>412</v>
      </c>
      <c r="N25" s="176"/>
      <c r="O25" s="176"/>
      <c r="P25" s="176"/>
      <c r="Q25" s="176"/>
      <c r="R25" s="176"/>
      <c r="S25" s="176"/>
      <c r="T25" s="188" t="s">
        <v>410</v>
      </c>
      <c r="U25" s="176"/>
      <c r="V25" s="176"/>
      <c r="W25" s="176"/>
      <c r="X25" s="188" t="s">
        <v>412</v>
      </c>
      <c r="Y25" s="176"/>
      <c r="Z25" s="176"/>
      <c r="AA25" s="176"/>
      <c r="AB25" s="176"/>
      <c r="AC25" s="176"/>
      <c r="AD25" s="176"/>
      <c r="AE25" s="12"/>
      <c r="AF25" s="125"/>
      <c r="AG25" s="110">
        <f t="shared" si="1"/>
        <v>23</v>
      </c>
      <c r="AH25" s="110">
        <f t="shared" si="2"/>
        <v>0</v>
      </c>
      <c r="AI25" s="110">
        <f t="shared" si="3"/>
        <v>0</v>
      </c>
      <c r="AK25" s="189" t="str">
        <f t="shared" si="4"/>
        <v>30003 Acayucan</v>
      </c>
      <c r="AM25" s="190" t="str">
        <f t="shared" si="5"/>
        <v>30003</v>
      </c>
      <c r="AN25" s="198" t="s">
        <v>609</v>
      </c>
      <c r="AO25" s="198" t="str">
        <f t="shared" si="0"/>
        <v>Acayucan</v>
      </c>
      <c r="AP25" s="110">
        <v>3</v>
      </c>
      <c r="AQ25" s="191" t="s">
        <v>616</v>
      </c>
      <c r="AR25" s="192" t="s">
        <v>611</v>
      </c>
      <c r="AS25" s="111" t="s">
        <v>504</v>
      </c>
      <c r="AT25" s="193" t="s">
        <v>617</v>
      </c>
      <c r="AU25" s="111" t="s">
        <v>618</v>
      </c>
    </row>
    <row r="26" spans="1:47" ht="15.05" customHeight="1">
      <c r="A26" s="182"/>
      <c r="B26" s="195" t="s">
        <v>63</v>
      </c>
      <c r="C26" s="196" t="str">
        <f>IF(CNGE_2021_M1_Secc15!D36="", "", CNGE_2021_M1_Secc15!D36)</f>
        <v/>
      </c>
      <c r="D26" s="197" t="str">
        <f>IF(OR(CNGE_2021_M1_Secc15!U188=2, CNGE_2021_M1_Secc15!U188=9), "X", "")</f>
        <v/>
      </c>
      <c r="E26" s="445"/>
      <c r="F26" s="445"/>
      <c r="G26" s="445"/>
      <c r="H26" s="445"/>
      <c r="I26" s="445"/>
      <c r="J26" s="445"/>
      <c r="K26" s="175"/>
      <c r="L26" s="176"/>
      <c r="M26" s="188" t="s">
        <v>412</v>
      </c>
      <c r="N26" s="176"/>
      <c r="O26" s="176"/>
      <c r="P26" s="176"/>
      <c r="Q26" s="176"/>
      <c r="R26" s="176"/>
      <c r="S26" s="176"/>
      <c r="T26" s="188" t="s">
        <v>410</v>
      </c>
      <c r="U26" s="176"/>
      <c r="V26" s="176"/>
      <c r="W26" s="176"/>
      <c r="X26" s="188" t="s">
        <v>412</v>
      </c>
      <c r="Y26" s="176"/>
      <c r="Z26" s="176"/>
      <c r="AA26" s="176"/>
      <c r="AB26" s="176"/>
      <c r="AC26" s="176"/>
      <c r="AD26" s="176"/>
      <c r="AE26" s="12"/>
      <c r="AF26" s="125"/>
      <c r="AG26" s="110">
        <f t="shared" si="1"/>
        <v>23</v>
      </c>
      <c r="AH26" s="110">
        <f t="shared" si="2"/>
        <v>0</v>
      </c>
      <c r="AI26" s="110">
        <f t="shared" si="3"/>
        <v>0</v>
      </c>
      <c r="AK26" s="189" t="str">
        <f t="shared" si="4"/>
        <v>30004 Actopan</v>
      </c>
      <c r="AM26" s="190" t="str">
        <f t="shared" si="5"/>
        <v>30004</v>
      </c>
      <c r="AN26" s="198" t="s">
        <v>609</v>
      </c>
      <c r="AO26" s="198" t="str">
        <f t="shared" si="0"/>
        <v>Actopan</v>
      </c>
      <c r="AP26" s="110">
        <v>4</v>
      </c>
      <c r="AQ26" s="191" t="s">
        <v>619</v>
      </c>
      <c r="AR26" s="192" t="s">
        <v>611</v>
      </c>
      <c r="AS26" s="111" t="s">
        <v>504</v>
      </c>
      <c r="AT26" s="193" t="s">
        <v>620</v>
      </c>
      <c r="AU26" s="111" t="s">
        <v>621</v>
      </c>
    </row>
    <row r="27" spans="1:47" ht="15.05" customHeight="1">
      <c r="A27" s="182"/>
      <c r="B27" s="195" t="s">
        <v>64</v>
      </c>
      <c r="C27" s="196" t="str">
        <f>IF(CNGE_2021_M1_Secc15!D37="", "", CNGE_2021_M1_Secc15!D37)</f>
        <v/>
      </c>
      <c r="D27" s="197" t="str">
        <f>IF(OR(CNGE_2021_M1_Secc15!U189=2, CNGE_2021_M1_Secc15!U189=9), "X", "")</f>
        <v/>
      </c>
      <c r="E27" s="445"/>
      <c r="F27" s="445"/>
      <c r="G27" s="445"/>
      <c r="H27" s="445"/>
      <c r="I27" s="445"/>
      <c r="J27" s="445"/>
      <c r="K27" s="175"/>
      <c r="L27" s="176"/>
      <c r="M27" s="188" t="s">
        <v>412</v>
      </c>
      <c r="N27" s="176"/>
      <c r="O27" s="176"/>
      <c r="P27" s="176"/>
      <c r="Q27" s="176"/>
      <c r="R27" s="176"/>
      <c r="S27" s="176"/>
      <c r="T27" s="188" t="s">
        <v>410</v>
      </c>
      <c r="U27" s="176"/>
      <c r="V27" s="176"/>
      <c r="W27" s="176"/>
      <c r="X27" s="188" t="s">
        <v>412</v>
      </c>
      <c r="Y27" s="176"/>
      <c r="Z27" s="176"/>
      <c r="AA27" s="176"/>
      <c r="AB27" s="176"/>
      <c r="AC27" s="176"/>
      <c r="AD27" s="176"/>
      <c r="AE27" s="12"/>
      <c r="AF27" s="125"/>
      <c r="AG27" s="110">
        <f t="shared" si="1"/>
        <v>23</v>
      </c>
      <c r="AH27" s="110">
        <f t="shared" si="2"/>
        <v>0</v>
      </c>
      <c r="AI27" s="110">
        <f t="shared" si="3"/>
        <v>0</v>
      </c>
      <c r="AK27" s="189" t="str">
        <f t="shared" si="4"/>
        <v>30005 Acula</v>
      </c>
      <c r="AM27" s="190" t="str">
        <f t="shared" si="5"/>
        <v>30005</v>
      </c>
      <c r="AN27" s="198" t="s">
        <v>609</v>
      </c>
      <c r="AO27" s="198" t="str">
        <f t="shared" si="0"/>
        <v>Acula</v>
      </c>
      <c r="AP27" s="110">
        <v>5</v>
      </c>
      <c r="AQ27" s="191" t="s">
        <v>622</v>
      </c>
      <c r="AR27" s="192" t="s">
        <v>611</v>
      </c>
      <c r="AS27" s="111" t="s">
        <v>504</v>
      </c>
      <c r="AT27" s="193" t="s">
        <v>623</v>
      </c>
      <c r="AU27" s="111" t="s">
        <v>624</v>
      </c>
    </row>
    <row r="28" spans="1:47" ht="15.05" customHeight="1">
      <c r="A28" s="182"/>
      <c r="B28" s="195" t="s">
        <v>65</v>
      </c>
      <c r="C28" s="196" t="str">
        <f>IF(CNGE_2021_M1_Secc15!D38="", "", CNGE_2021_M1_Secc15!D38)</f>
        <v/>
      </c>
      <c r="D28" s="197" t="str">
        <f>IF(OR(CNGE_2021_M1_Secc15!U190=2, CNGE_2021_M1_Secc15!U190=9), "X", "")</f>
        <v/>
      </c>
      <c r="E28" s="445"/>
      <c r="F28" s="445"/>
      <c r="G28" s="445"/>
      <c r="H28" s="445"/>
      <c r="I28" s="445"/>
      <c r="J28" s="445"/>
      <c r="K28" s="175"/>
      <c r="L28" s="176"/>
      <c r="M28" s="188" t="s">
        <v>412</v>
      </c>
      <c r="N28" s="176"/>
      <c r="O28" s="176"/>
      <c r="P28" s="176"/>
      <c r="Q28" s="176"/>
      <c r="R28" s="176"/>
      <c r="S28" s="176"/>
      <c r="T28" s="188" t="s">
        <v>410</v>
      </c>
      <c r="U28" s="176"/>
      <c r="V28" s="176"/>
      <c r="W28" s="176"/>
      <c r="X28" s="188" t="s">
        <v>412</v>
      </c>
      <c r="Y28" s="176"/>
      <c r="Z28" s="176"/>
      <c r="AA28" s="176"/>
      <c r="AB28" s="176"/>
      <c r="AC28" s="176"/>
      <c r="AD28" s="176"/>
      <c r="AE28" s="12"/>
      <c r="AF28" s="125"/>
      <c r="AG28" s="110">
        <f t="shared" si="1"/>
        <v>23</v>
      </c>
      <c r="AH28" s="110">
        <f t="shared" si="2"/>
        <v>0</v>
      </c>
      <c r="AI28" s="110">
        <f t="shared" si="3"/>
        <v>0</v>
      </c>
      <c r="AK28" s="189" t="str">
        <f t="shared" si="4"/>
        <v>30006 Acultzingo</v>
      </c>
      <c r="AL28" s="87"/>
      <c r="AM28" s="190" t="str">
        <f t="shared" si="5"/>
        <v>30006</v>
      </c>
      <c r="AN28" s="198" t="s">
        <v>609</v>
      </c>
      <c r="AO28" s="198" t="str">
        <f t="shared" si="0"/>
        <v>Acultzingo</v>
      </c>
      <c r="AP28" s="110">
        <v>6</v>
      </c>
      <c r="AQ28" s="191" t="s">
        <v>625</v>
      </c>
      <c r="AR28" s="192" t="s">
        <v>611</v>
      </c>
      <c r="AS28" s="111" t="s">
        <v>504</v>
      </c>
      <c r="AT28" s="193" t="s">
        <v>626</v>
      </c>
      <c r="AU28" s="111" t="s">
        <v>627</v>
      </c>
    </row>
    <row r="29" spans="1:47" ht="15.05" customHeight="1">
      <c r="A29" s="182"/>
      <c r="B29" s="195" t="s">
        <v>66</v>
      </c>
      <c r="C29" s="196" t="str">
        <f>IF(CNGE_2021_M1_Secc15!D39="", "", CNGE_2021_M1_Secc15!D39)</f>
        <v/>
      </c>
      <c r="D29" s="197" t="str">
        <f>IF(OR(CNGE_2021_M1_Secc15!U191=2, CNGE_2021_M1_Secc15!U191=9), "X", "")</f>
        <v/>
      </c>
      <c r="E29" s="445"/>
      <c r="F29" s="445"/>
      <c r="G29" s="445"/>
      <c r="H29" s="445"/>
      <c r="I29" s="445"/>
      <c r="J29" s="445"/>
      <c r="K29" s="175"/>
      <c r="L29" s="176"/>
      <c r="M29" s="188" t="s">
        <v>412</v>
      </c>
      <c r="N29" s="176"/>
      <c r="O29" s="176"/>
      <c r="P29" s="176"/>
      <c r="Q29" s="176"/>
      <c r="R29" s="176"/>
      <c r="S29" s="176"/>
      <c r="T29" s="188" t="s">
        <v>410</v>
      </c>
      <c r="U29" s="176"/>
      <c r="V29" s="176"/>
      <c r="W29" s="176"/>
      <c r="X29" s="188" t="s">
        <v>412</v>
      </c>
      <c r="Y29" s="176"/>
      <c r="Z29" s="176"/>
      <c r="AA29" s="176"/>
      <c r="AB29" s="176"/>
      <c r="AC29" s="176"/>
      <c r="AD29" s="176"/>
      <c r="AE29" s="12"/>
      <c r="AF29" s="125"/>
      <c r="AG29" s="110">
        <f t="shared" si="1"/>
        <v>23</v>
      </c>
      <c r="AH29" s="110">
        <f t="shared" si="2"/>
        <v>0</v>
      </c>
      <c r="AI29" s="110">
        <f t="shared" si="3"/>
        <v>0</v>
      </c>
      <c r="AK29" s="189" t="str">
        <f t="shared" si="4"/>
        <v>30007 Camarón de Tejeda</v>
      </c>
      <c r="AL29" s="87"/>
      <c r="AM29" s="190" t="str">
        <f t="shared" si="5"/>
        <v>30007</v>
      </c>
      <c r="AN29" s="198" t="s">
        <v>609</v>
      </c>
      <c r="AO29" s="198" t="str">
        <f t="shared" si="0"/>
        <v>Camarón de Tejeda</v>
      </c>
      <c r="AP29" s="110">
        <v>7</v>
      </c>
      <c r="AQ29" s="191" t="s">
        <v>628</v>
      </c>
      <c r="AR29" s="192" t="s">
        <v>611</v>
      </c>
      <c r="AS29" s="111" t="s">
        <v>504</v>
      </c>
      <c r="AT29" s="193" t="s">
        <v>629</v>
      </c>
      <c r="AU29" s="111" t="s">
        <v>630</v>
      </c>
    </row>
    <row r="30" spans="1:47" ht="15.05" customHeight="1">
      <c r="A30" s="182"/>
      <c r="B30" s="195" t="s">
        <v>67</v>
      </c>
      <c r="C30" s="196" t="str">
        <f>IF(CNGE_2021_M1_Secc15!D40="", "", CNGE_2021_M1_Secc15!D40)</f>
        <v/>
      </c>
      <c r="D30" s="197" t="str">
        <f>IF(OR(CNGE_2021_M1_Secc15!U192=2, CNGE_2021_M1_Secc15!U192=9), "X", "")</f>
        <v/>
      </c>
      <c r="E30" s="445"/>
      <c r="F30" s="445"/>
      <c r="G30" s="445"/>
      <c r="H30" s="445"/>
      <c r="I30" s="445"/>
      <c r="J30" s="445"/>
      <c r="K30" s="175"/>
      <c r="L30" s="176"/>
      <c r="M30" s="188" t="s">
        <v>412</v>
      </c>
      <c r="N30" s="176"/>
      <c r="O30" s="176"/>
      <c r="P30" s="176"/>
      <c r="Q30" s="176"/>
      <c r="R30" s="176"/>
      <c r="S30" s="176"/>
      <c r="T30" s="188" t="s">
        <v>410</v>
      </c>
      <c r="U30" s="176"/>
      <c r="V30" s="176"/>
      <c r="W30" s="176"/>
      <c r="X30" s="188" t="s">
        <v>412</v>
      </c>
      <c r="Y30" s="176"/>
      <c r="Z30" s="176"/>
      <c r="AA30" s="176"/>
      <c r="AB30" s="176"/>
      <c r="AC30" s="176"/>
      <c r="AD30" s="176"/>
      <c r="AE30" s="12"/>
      <c r="AF30" s="125"/>
      <c r="AG30" s="110">
        <f t="shared" si="1"/>
        <v>23</v>
      </c>
      <c r="AH30" s="110">
        <f t="shared" si="2"/>
        <v>0</v>
      </c>
      <c r="AI30" s="110">
        <f t="shared" si="3"/>
        <v>0</v>
      </c>
      <c r="AK30" s="189" t="str">
        <f t="shared" si="4"/>
        <v>30008 Alpatláhuac</v>
      </c>
      <c r="AL30" s="87"/>
      <c r="AM30" s="190" t="str">
        <f t="shared" si="5"/>
        <v>30008</v>
      </c>
      <c r="AN30" s="198" t="s">
        <v>609</v>
      </c>
      <c r="AO30" s="198" t="str">
        <f t="shared" si="0"/>
        <v>Alpatláhuac</v>
      </c>
      <c r="AP30" s="110">
        <v>8</v>
      </c>
      <c r="AQ30" s="191" t="s">
        <v>631</v>
      </c>
      <c r="AR30" s="192" t="s">
        <v>611</v>
      </c>
      <c r="AS30" s="111" t="s">
        <v>504</v>
      </c>
      <c r="AT30" s="193" t="s">
        <v>632</v>
      </c>
      <c r="AU30" s="111" t="s">
        <v>633</v>
      </c>
    </row>
    <row r="31" spans="1:47" ht="15.05" customHeight="1">
      <c r="A31" s="182"/>
      <c r="B31" s="195" t="s">
        <v>68</v>
      </c>
      <c r="C31" s="196" t="str">
        <f>IF(CNGE_2021_M1_Secc15!D41="", "", CNGE_2021_M1_Secc15!D41)</f>
        <v/>
      </c>
      <c r="D31" s="197" t="str">
        <f>IF(OR(CNGE_2021_M1_Secc15!U193=2, CNGE_2021_M1_Secc15!U193=9), "X", "")</f>
        <v/>
      </c>
      <c r="E31" s="445"/>
      <c r="F31" s="445"/>
      <c r="G31" s="445"/>
      <c r="H31" s="445"/>
      <c r="I31" s="445"/>
      <c r="J31" s="445"/>
      <c r="K31" s="175"/>
      <c r="L31" s="176"/>
      <c r="M31" s="188" t="s">
        <v>412</v>
      </c>
      <c r="N31" s="176"/>
      <c r="O31" s="176"/>
      <c r="P31" s="176"/>
      <c r="Q31" s="176"/>
      <c r="R31" s="176"/>
      <c r="S31" s="176"/>
      <c r="T31" s="188" t="s">
        <v>410</v>
      </c>
      <c r="U31" s="176"/>
      <c r="V31" s="176"/>
      <c r="W31" s="176"/>
      <c r="X31" s="188" t="s">
        <v>412</v>
      </c>
      <c r="Y31" s="176"/>
      <c r="Z31" s="176"/>
      <c r="AA31" s="176"/>
      <c r="AB31" s="176"/>
      <c r="AC31" s="176"/>
      <c r="AD31" s="176"/>
      <c r="AE31" s="12"/>
      <c r="AF31" s="125"/>
      <c r="AG31" s="110">
        <f t="shared" si="1"/>
        <v>23</v>
      </c>
      <c r="AH31" s="110">
        <f t="shared" si="2"/>
        <v>0</v>
      </c>
      <c r="AI31" s="110">
        <f t="shared" si="3"/>
        <v>0</v>
      </c>
      <c r="AK31" s="189" t="str">
        <f t="shared" si="4"/>
        <v>30009 Alto Lucero de Gutiérrez Barrios</v>
      </c>
      <c r="AL31" s="87"/>
      <c r="AM31" s="190" t="str">
        <f t="shared" si="5"/>
        <v>30009</v>
      </c>
      <c r="AN31" s="198" t="s">
        <v>609</v>
      </c>
      <c r="AO31" s="198" t="str">
        <f t="shared" si="0"/>
        <v>Alto Lucero de Gutiérrez Barrios</v>
      </c>
      <c r="AP31" s="110">
        <v>9</v>
      </c>
      <c r="AQ31" s="191" t="s">
        <v>634</v>
      </c>
      <c r="AR31" s="192" t="s">
        <v>611</v>
      </c>
      <c r="AS31" s="111" t="s">
        <v>504</v>
      </c>
      <c r="AT31" s="193" t="s">
        <v>635</v>
      </c>
      <c r="AU31" s="111" t="s">
        <v>636</v>
      </c>
    </row>
    <row r="32" spans="1:47" ht="15.05" customHeight="1">
      <c r="A32" s="182"/>
      <c r="B32" s="195" t="s">
        <v>69</v>
      </c>
      <c r="C32" s="196" t="str">
        <f>IF(CNGE_2021_M1_Secc15!D42="", "", CNGE_2021_M1_Secc15!D42)</f>
        <v/>
      </c>
      <c r="D32" s="197" t="str">
        <f>IF(OR(CNGE_2021_M1_Secc15!U194=2, CNGE_2021_M1_Secc15!U194=9), "X", "")</f>
        <v/>
      </c>
      <c r="E32" s="445"/>
      <c r="F32" s="445"/>
      <c r="G32" s="445"/>
      <c r="H32" s="445"/>
      <c r="I32" s="445"/>
      <c r="J32" s="445"/>
      <c r="K32" s="175"/>
      <c r="L32" s="176"/>
      <c r="M32" s="188" t="s">
        <v>412</v>
      </c>
      <c r="N32" s="176"/>
      <c r="O32" s="176"/>
      <c r="P32" s="176"/>
      <c r="Q32" s="176"/>
      <c r="R32" s="176"/>
      <c r="S32" s="176"/>
      <c r="T32" s="188" t="s">
        <v>410</v>
      </c>
      <c r="U32" s="176"/>
      <c r="V32" s="176"/>
      <c r="W32" s="176"/>
      <c r="X32" s="188" t="s">
        <v>412</v>
      </c>
      <c r="Y32" s="176"/>
      <c r="Z32" s="176"/>
      <c r="AA32" s="176"/>
      <c r="AB32" s="176"/>
      <c r="AC32" s="176"/>
      <c r="AD32" s="176"/>
      <c r="AE32" s="12"/>
      <c r="AF32" s="125"/>
      <c r="AG32" s="110">
        <f t="shared" si="1"/>
        <v>23</v>
      </c>
      <c r="AH32" s="110">
        <f t="shared" si="2"/>
        <v>0</v>
      </c>
      <c r="AI32" s="110">
        <f t="shared" si="3"/>
        <v>0</v>
      </c>
      <c r="AK32" s="189" t="str">
        <f t="shared" si="4"/>
        <v>30010 Altotonga</v>
      </c>
      <c r="AL32" s="87"/>
      <c r="AM32" s="190" t="str">
        <f t="shared" si="5"/>
        <v>30010</v>
      </c>
      <c r="AN32" s="198" t="s">
        <v>609</v>
      </c>
      <c r="AO32" s="198" t="str">
        <f t="shared" si="0"/>
        <v>Altotonga</v>
      </c>
      <c r="AP32" s="110">
        <v>10</v>
      </c>
      <c r="AQ32" s="191" t="s">
        <v>637</v>
      </c>
      <c r="AR32" s="192" t="s">
        <v>611</v>
      </c>
      <c r="AS32" s="111" t="s">
        <v>504</v>
      </c>
      <c r="AT32" s="193" t="s">
        <v>638</v>
      </c>
      <c r="AU32" s="111" t="s">
        <v>639</v>
      </c>
    </row>
    <row r="33" spans="1:47" ht="15.05" customHeight="1">
      <c r="A33" s="182"/>
      <c r="B33" s="195" t="s">
        <v>70</v>
      </c>
      <c r="C33" s="196" t="str">
        <f>IF(CNGE_2021_M1_Secc15!D43="", "", CNGE_2021_M1_Secc15!D43)</f>
        <v/>
      </c>
      <c r="D33" s="197" t="str">
        <f>IF(OR(CNGE_2021_M1_Secc15!U195=2, CNGE_2021_M1_Secc15!U195=9), "X", "")</f>
        <v/>
      </c>
      <c r="E33" s="445"/>
      <c r="F33" s="445"/>
      <c r="G33" s="445"/>
      <c r="H33" s="445"/>
      <c r="I33" s="445"/>
      <c r="J33" s="445"/>
      <c r="K33" s="175"/>
      <c r="L33" s="176"/>
      <c r="M33" s="188" t="s">
        <v>412</v>
      </c>
      <c r="N33" s="176"/>
      <c r="O33" s="176"/>
      <c r="P33" s="176"/>
      <c r="Q33" s="176"/>
      <c r="R33" s="176"/>
      <c r="S33" s="176"/>
      <c r="T33" s="188" t="s">
        <v>410</v>
      </c>
      <c r="U33" s="176"/>
      <c r="V33" s="176"/>
      <c r="W33" s="176"/>
      <c r="X33" s="188" t="s">
        <v>412</v>
      </c>
      <c r="Y33" s="176"/>
      <c r="Z33" s="176"/>
      <c r="AA33" s="176"/>
      <c r="AB33" s="176"/>
      <c r="AC33" s="176"/>
      <c r="AD33" s="176"/>
      <c r="AE33" s="12"/>
      <c r="AF33" s="125"/>
      <c r="AG33" s="110">
        <f t="shared" si="1"/>
        <v>23</v>
      </c>
      <c r="AH33" s="110">
        <f t="shared" si="2"/>
        <v>0</v>
      </c>
      <c r="AI33" s="110">
        <f t="shared" si="3"/>
        <v>0</v>
      </c>
      <c r="AK33" s="189" t="str">
        <f t="shared" si="4"/>
        <v>30011 Alvarado</v>
      </c>
      <c r="AL33" s="87"/>
      <c r="AM33" s="190" t="str">
        <f t="shared" si="5"/>
        <v>30011</v>
      </c>
      <c r="AN33" s="198" t="s">
        <v>609</v>
      </c>
      <c r="AO33" s="198" t="str">
        <f t="shared" si="0"/>
        <v>Alvarado</v>
      </c>
      <c r="AP33" s="110">
        <v>11</v>
      </c>
      <c r="AQ33" s="191" t="s">
        <v>640</v>
      </c>
      <c r="AR33" s="192" t="s">
        <v>611</v>
      </c>
      <c r="AS33" s="111" t="s">
        <v>504</v>
      </c>
      <c r="AT33" s="193" t="s">
        <v>641</v>
      </c>
      <c r="AU33" s="111" t="s">
        <v>642</v>
      </c>
    </row>
    <row r="34" spans="1:47" ht="15.05" customHeight="1">
      <c r="A34" s="182"/>
      <c r="B34" s="195" t="s">
        <v>71</v>
      </c>
      <c r="C34" s="196" t="str">
        <f>IF(CNGE_2021_M1_Secc15!D44="", "", CNGE_2021_M1_Secc15!D44)</f>
        <v/>
      </c>
      <c r="D34" s="197" t="str">
        <f>IF(OR(CNGE_2021_M1_Secc15!U196=2, CNGE_2021_M1_Secc15!U196=9), "X", "")</f>
        <v/>
      </c>
      <c r="E34" s="445"/>
      <c r="F34" s="445"/>
      <c r="G34" s="445"/>
      <c r="H34" s="445"/>
      <c r="I34" s="445"/>
      <c r="J34" s="445"/>
      <c r="K34" s="175"/>
      <c r="L34" s="176"/>
      <c r="M34" s="188" t="s">
        <v>412</v>
      </c>
      <c r="N34" s="176"/>
      <c r="O34" s="176"/>
      <c r="P34" s="176"/>
      <c r="Q34" s="176"/>
      <c r="R34" s="176"/>
      <c r="S34" s="176"/>
      <c r="T34" s="188" t="s">
        <v>410</v>
      </c>
      <c r="U34" s="176"/>
      <c r="V34" s="176"/>
      <c r="W34" s="176"/>
      <c r="X34" s="188" t="s">
        <v>412</v>
      </c>
      <c r="Y34" s="176"/>
      <c r="Z34" s="176"/>
      <c r="AA34" s="176"/>
      <c r="AB34" s="176"/>
      <c r="AC34" s="176"/>
      <c r="AD34" s="176"/>
      <c r="AE34" s="12"/>
      <c r="AF34" s="125"/>
      <c r="AG34" s="110">
        <f t="shared" si="1"/>
        <v>23</v>
      </c>
      <c r="AH34" s="110">
        <f t="shared" si="2"/>
        <v>0</v>
      </c>
      <c r="AI34" s="110">
        <f t="shared" si="3"/>
        <v>0</v>
      </c>
      <c r="AK34" s="189" t="str">
        <f t="shared" si="4"/>
        <v>30012 Amatitlán</v>
      </c>
      <c r="AL34" s="87"/>
      <c r="AM34" s="190" t="str">
        <f t="shared" si="5"/>
        <v>30012</v>
      </c>
      <c r="AN34" s="198" t="s">
        <v>609</v>
      </c>
      <c r="AO34" s="198" t="str">
        <f t="shared" si="0"/>
        <v>Amatitlán</v>
      </c>
      <c r="AP34" s="110">
        <v>12</v>
      </c>
      <c r="AQ34" s="191" t="s">
        <v>643</v>
      </c>
      <c r="AR34" s="192" t="s">
        <v>644</v>
      </c>
      <c r="AS34" s="111" t="s">
        <v>506</v>
      </c>
      <c r="AT34" s="193" t="s">
        <v>645</v>
      </c>
      <c r="AU34" s="111" t="s">
        <v>646</v>
      </c>
    </row>
    <row r="35" spans="1:47" ht="15.05" customHeight="1">
      <c r="A35" s="182"/>
      <c r="B35" s="195" t="s">
        <v>72</v>
      </c>
      <c r="C35" s="196" t="str">
        <f>IF(CNGE_2021_M1_Secc15!D45="", "", CNGE_2021_M1_Secc15!D45)</f>
        <v/>
      </c>
      <c r="D35" s="197" t="str">
        <f>IF(OR(CNGE_2021_M1_Secc15!U197=2, CNGE_2021_M1_Secc15!U197=9), "X", "")</f>
        <v/>
      </c>
      <c r="E35" s="445"/>
      <c r="F35" s="445"/>
      <c r="G35" s="445"/>
      <c r="H35" s="445"/>
      <c r="I35" s="445"/>
      <c r="J35" s="445"/>
      <c r="K35" s="175"/>
      <c r="L35" s="176"/>
      <c r="M35" s="188" t="s">
        <v>412</v>
      </c>
      <c r="N35" s="176"/>
      <c r="O35" s="176"/>
      <c r="P35" s="176"/>
      <c r="Q35" s="176"/>
      <c r="R35" s="176"/>
      <c r="S35" s="176"/>
      <c r="T35" s="188" t="s">
        <v>410</v>
      </c>
      <c r="U35" s="176"/>
      <c r="V35" s="176"/>
      <c r="W35" s="176"/>
      <c r="X35" s="188" t="s">
        <v>412</v>
      </c>
      <c r="Y35" s="176"/>
      <c r="Z35" s="176"/>
      <c r="AA35" s="176"/>
      <c r="AB35" s="176"/>
      <c r="AC35" s="176"/>
      <c r="AD35" s="176"/>
      <c r="AE35" s="12"/>
      <c r="AF35" s="125"/>
      <c r="AG35" s="110">
        <f t="shared" si="1"/>
        <v>23</v>
      </c>
      <c r="AH35" s="110">
        <f t="shared" si="2"/>
        <v>0</v>
      </c>
      <c r="AI35" s="110">
        <f t="shared" si="3"/>
        <v>0</v>
      </c>
      <c r="AK35" s="189" t="str">
        <f t="shared" si="4"/>
        <v>30013 Naranjos Amatlán</v>
      </c>
      <c r="AL35" s="87"/>
      <c r="AM35" s="190" t="str">
        <f t="shared" si="5"/>
        <v>30013</v>
      </c>
      <c r="AN35" s="198" t="s">
        <v>609</v>
      </c>
      <c r="AO35" s="198" t="str">
        <f t="shared" si="0"/>
        <v>Naranjos Amatlán</v>
      </c>
      <c r="AP35" s="110">
        <v>13</v>
      </c>
      <c r="AQ35" s="191" t="s">
        <v>647</v>
      </c>
      <c r="AR35" s="192" t="s">
        <v>644</v>
      </c>
      <c r="AS35" s="111" t="s">
        <v>506</v>
      </c>
      <c r="AT35" s="193" t="s">
        <v>648</v>
      </c>
      <c r="AU35" s="111" t="s">
        <v>649</v>
      </c>
    </row>
    <row r="36" spans="1:47" ht="15.05" customHeight="1">
      <c r="A36" s="182"/>
      <c r="B36" s="195" t="s">
        <v>73</v>
      </c>
      <c r="C36" s="196" t="str">
        <f>IF(CNGE_2021_M1_Secc15!D46="", "", CNGE_2021_M1_Secc15!D46)</f>
        <v/>
      </c>
      <c r="D36" s="197" t="str">
        <f>IF(OR(CNGE_2021_M1_Secc15!U198=2, CNGE_2021_M1_Secc15!U198=9), "X", "")</f>
        <v/>
      </c>
      <c r="E36" s="445"/>
      <c r="F36" s="445"/>
      <c r="G36" s="445"/>
      <c r="H36" s="445"/>
      <c r="I36" s="445"/>
      <c r="J36" s="445"/>
      <c r="K36" s="175"/>
      <c r="L36" s="176"/>
      <c r="M36" s="188" t="s">
        <v>412</v>
      </c>
      <c r="N36" s="176"/>
      <c r="O36" s="176"/>
      <c r="P36" s="176"/>
      <c r="Q36" s="176"/>
      <c r="R36" s="176"/>
      <c r="S36" s="176"/>
      <c r="T36" s="188" t="s">
        <v>410</v>
      </c>
      <c r="U36" s="176"/>
      <c r="V36" s="176"/>
      <c r="W36" s="176"/>
      <c r="X36" s="188" t="s">
        <v>412</v>
      </c>
      <c r="Y36" s="176"/>
      <c r="Z36" s="176"/>
      <c r="AA36" s="176"/>
      <c r="AB36" s="176"/>
      <c r="AC36" s="176"/>
      <c r="AD36" s="176"/>
      <c r="AE36" s="12"/>
      <c r="AF36" s="125"/>
      <c r="AG36" s="110">
        <f t="shared" si="1"/>
        <v>23</v>
      </c>
      <c r="AH36" s="110">
        <f t="shared" si="2"/>
        <v>0</v>
      </c>
      <c r="AI36" s="110">
        <f t="shared" si="3"/>
        <v>0</v>
      </c>
      <c r="AK36" s="189" t="str">
        <f t="shared" si="4"/>
        <v>30014 Amatlán de los Reyes</v>
      </c>
      <c r="AL36" s="87"/>
      <c r="AM36" s="190" t="str">
        <f t="shared" si="5"/>
        <v>30014</v>
      </c>
      <c r="AN36" s="198" t="s">
        <v>609</v>
      </c>
      <c r="AO36" s="198" t="str">
        <f t="shared" si="0"/>
        <v>Amatlán de los Reyes</v>
      </c>
      <c r="AP36" s="110">
        <v>14</v>
      </c>
      <c r="AQ36" s="191" t="s">
        <v>650</v>
      </c>
      <c r="AR36" s="192" t="s">
        <v>644</v>
      </c>
      <c r="AS36" s="111" t="s">
        <v>506</v>
      </c>
      <c r="AT36" s="193" t="s">
        <v>651</v>
      </c>
      <c r="AU36" s="111" t="s">
        <v>652</v>
      </c>
    </row>
    <row r="37" spans="1:47" ht="15.05" customHeight="1">
      <c r="A37" s="182"/>
      <c r="B37" s="195" t="s">
        <v>74</v>
      </c>
      <c r="C37" s="196" t="str">
        <f>IF(CNGE_2021_M1_Secc15!D47="", "", CNGE_2021_M1_Secc15!D47)</f>
        <v/>
      </c>
      <c r="D37" s="197" t="str">
        <f>IF(OR(CNGE_2021_M1_Secc15!U199=2, CNGE_2021_M1_Secc15!U199=9), "X", "")</f>
        <v/>
      </c>
      <c r="E37" s="445"/>
      <c r="F37" s="445"/>
      <c r="G37" s="445"/>
      <c r="H37" s="445"/>
      <c r="I37" s="445"/>
      <c r="J37" s="445"/>
      <c r="K37" s="175"/>
      <c r="L37" s="176"/>
      <c r="M37" s="188" t="s">
        <v>412</v>
      </c>
      <c r="N37" s="176"/>
      <c r="O37" s="176"/>
      <c r="P37" s="176"/>
      <c r="Q37" s="176"/>
      <c r="R37" s="176"/>
      <c r="S37" s="176"/>
      <c r="T37" s="188" t="s">
        <v>410</v>
      </c>
      <c r="U37" s="176"/>
      <c r="V37" s="176"/>
      <c r="W37" s="176"/>
      <c r="X37" s="188" t="s">
        <v>412</v>
      </c>
      <c r="Y37" s="176"/>
      <c r="Z37" s="176"/>
      <c r="AA37" s="176"/>
      <c r="AB37" s="176"/>
      <c r="AC37" s="176"/>
      <c r="AD37" s="176"/>
      <c r="AE37" s="12"/>
      <c r="AF37" s="125"/>
      <c r="AG37" s="110">
        <f t="shared" si="1"/>
        <v>23</v>
      </c>
      <c r="AH37" s="110">
        <f t="shared" si="2"/>
        <v>0</v>
      </c>
      <c r="AI37" s="110">
        <f t="shared" si="3"/>
        <v>0</v>
      </c>
      <c r="AK37" s="189" t="str">
        <f t="shared" si="4"/>
        <v>30015 Angel R. Cabada</v>
      </c>
      <c r="AL37" s="87"/>
      <c r="AM37" s="190" t="str">
        <f t="shared" si="5"/>
        <v>30015</v>
      </c>
      <c r="AN37" s="198" t="s">
        <v>609</v>
      </c>
      <c r="AO37" s="198" t="str">
        <f t="shared" si="0"/>
        <v>Angel R. Cabada</v>
      </c>
      <c r="AP37" s="110">
        <v>15</v>
      </c>
      <c r="AQ37" s="191" t="s">
        <v>653</v>
      </c>
      <c r="AR37" s="192" t="s">
        <v>644</v>
      </c>
      <c r="AS37" s="111" t="s">
        <v>506</v>
      </c>
      <c r="AT37" s="193" t="s">
        <v>654</v>
      </c>
      <c r="AU37" s="111" t="s">
        <v>655</v>
      </c>
    </row>
    <row r="38" spans="1:47" ht="15.05" customHeight="1">
      <c r="A38" s="182"/>
      <c r="B38" s="195" t="s">
        <v>75</v>
      </c>
      <c r="C38" s="196" t="str">
        <f>IF(CNGE_2021_M1_Secc15!D48="", "", CNGE_2021_M1_Secc15!D48)</f>
        <v/>
      </c>
      <c r="D38" s="197" t="str">
        <f>IF(OR(CNGE_2021_M1_Secc15!U200=2, CNGE_2021_M1_Secc15!U200=9), "X", "")</f>
        <v/>
      </c>
      <c r="E38" s="445"/>
      <c r="F38" s="445"/>
      <c r="G38" s="445"/>
      <c r="H38" s="445"/>
      <c r="I38" s="445"/>
      <c r="J38" s="445"/>
      <c r="K38" s="175"/>
      <c r="L38" s="176"/>
      <c r="M38" s="188" t="s">
        <v>412</v>
      </c>
      <c r="N38" s="176"/>
      <c r="O38" s="176"/>
      <c r="P38" s="176"/>
      <c r="Q38" s="176"/>
      <c r="R38" s="176"/>
      <c r="S38" s="176"/>
      <c r="T38" s="188" t="s">
        <v>410</v>
      </c>
      <c r="U38" s="176"/>
      <c r="V38" s="176"/>
      <c r="W38" s="176"/>
      <c r="X38" s="188" t="s">
        <v>412</v>
      </c>
      <c r="Y38" s="176"/>
      <c r="Z38" s="176"/>
      <c r="AA38" s="176"/>
      <c r="AB38" s="176"/>
      <c r="AC38" s="176"/>
      <c r="AD38" s="176"/>
      <c r="AE38" s="12"/>
      <c r="AF38" s="125"/>
      <c r="AG38" s="110">
        <f t="shared" si="1"/>
        <v>23</v>
      </c>
      <c r="AH38" s="110">
        <f t="shared" si="2"/>
        <v>0</v>
      </c>
      <c r="AI38" s="110">
        <f t="shared" si="3"/>
        <v>0</v>
      </c>
      <c r="AK38" s="189" t="str">
        <f t="shared" si="4"/>
        <v>30016 La Antigua</v>
      </c>
      <c r="AL38" s="87"/>
      <c r="AM38" s="190" t="str">
        <f t="shared" si="5"/>
        <v>30016</v>
      </c>
      <c r="AN38" s="198" t="s">
        <v>609</v>
      </c>
      <c r="AO38" s="198" t="str">
        <f t="shared" si="0"/>
        <v>La Antigua</v>
      </c>
      <c r="AP38" s="110">
        <v>16</v>
      </c>
      <c r="AQ38" s="191" t="s">
        <v>656</v>
      </c>
      <c r="AR38" s="192" t="s">
        <v>644</v>
      </c>
      <c r="AS38" s="111" t="s">
        <v>506</v>
      </c>
      <c r="AT38" s="193" t="s">
        <v>657</v>
      </c>
      <c r="AU38" s="111" t="s">
        <v>658</v>
      </c>
    </row>
    <row r="39" spans="1:47" ht="15.05" customHeight="1">
      <c r="A39" s="182"/>
      <c r="B39" s="195" t="s">
        <v>76</v>
      </c>
      <c r="C39" s="196" t="str">
        <f>IF(CNGE_2021_M1_Secc15!D49="", "", CNGE_2021_M1_Secc15!D49)</f>
        <v/>
      </c>
      <c r="D39" s="197" t="str">
        <f>IF(OR(CNGE_2021_M1_Secc15!U201=2, CNGE_2021_M1_Secc15!U201=9), "X", "")</f>
        <v/>
      </c>
      <c r="E39" s="445"/>
      <c r="F39" s="445"/>
      <c r="G39" s="445"/>
      <c r="H39" s="445"/>
      <c r="I39" s="445"/>
      <c r="J39" s="445"/>
      <c r="K39" s="175"/>
      <c r="L39" s="176"/>
      <c r="M39" s="188" t="s">
        <v>412</v>
      </c>
      <c r="N39" s="176"/>
      <c r="O39" s="176"/>
      <c r="P39" s="176"/>
      <c r="Q39" s="176"/>
      <c r="R39" s="176"/>
      <c r="S39" s="176"/>
      <c r="T39" s="188" t="s">
        <v>410</v>
      </c>
      <c r="U39" s="176"/>
      <c r="V39" s="176"/>
      <c r="W39" s="176"/>
      <c r="X39" s="188" t="s">
        <v>412</v>
      </c>
      <c r="Y39" s="176"/>
      <c r="Z39" s="176"/>
      <c r="AA39" s="176"/>
      <c r="AB39" s="176"/>
      <c r="AC39" s="176"/>
      <c r="AD39" s="176"/>
      <c r="AE39" s="12"/>
      <c r="AF39" s="125"/>
      <c r="AG39" s="110">
        <f t="shared" si="1"/>
        <v>23</v>
      </c>
      <c r="AH39" s="110">
        <f t="shared" si="2"/>
        <v>0</v>
      </c>
      <c r="AI39" s="110">
        <f t="shared" si="3"/>
        <v>0</v>
      </c>
      <c r="AK39" s="189" t="str">
        <f t="shared" si="4"/>
        <v>30017 Apazapan</v>
      </c>
      <c r="AL39" s="87"/>
      <c r="AM39" s="190" t="str">
        <f t="shared" si="5"/>
        <v>30017</v>
      </c>
      <c r="AN39" s="198" t="s">
        <v>609</v>
      </c>
      <c r="AO39" s="198" t="str">
        <f t="shared" si="0"/>
        <v>Apazapan</v>
      </c>
      <c r="AP39" s="110">
        <v>17</v>
      </c>
      <c r="AQ39" s="191" t="s">
        <v>659</v>
      </c>
      <c r="AR39" s="192" t="s">
        <v>660</v>
      </c>
      <c r="AS39" s="111" t="s">
        <v>508</v>
      </c>
      <c r="AT39" s="193" t="s">
        <v>661</v>
      </c>
      <c r="AU39" s="111" t="s">
        <v>662</v>
      </c>
    </row>
    <row r="40" spans="1:47" ht="15.05" customHeight="1">
      <c r="A40" s="182"/>
      <c r="B40" s="195" t="s">
        <v>77</v>
      </c>
      <c r="C40" s="196" t="str">
        <f>IF(CNGE_2021_M1_Secc15!D50="", "", CNGE_2021_M1_Secc15!D50)</f>
        <v/>
      </c>
      <c r="D40" s="197" t="str">
        <f>IF(OR(CNGE_2021_M1_Secc15!U202=2, CNGE_2021_M1_Secc15!U202=9), "X", "")</f>
        <v/>
      </c>
      <c r="E40" s="445"/>
      <c r="F40" s="445"/>
      <c r="G40" s="445"/>
      <c r="H40" s="445"/>
      <c r="I40" s="445"/>
      <c r="J40" s="445"/>
      <c r="K40" s="175"/>
      <c r="L40" s="176"/>
      <c r="M40" s="188" t="s">
        <v>412</v>
      </c>
      <c r="N40" s="176"/>
      <c r="O40" s="176"/>
      <c r="P40" s="176"/>
      <c r="Q40" s="176"/>
      <c r="R40" s="176"/>
      <c r="S40" s="176"/>
      <c r="T40" s="188" t="s">
        <v>410</v>
      </c>
      <c r="U40" s="176"/>
      <c r="V40" s="176"/>
      <c r="W40" s="176"/>
      <c r="X40" s="188" t="s">
        <v>412</v>
      </c>
      <c r="Y40" s="176"/>
      <c r="Z40" s="176"/>
      <c r="AA40" s="176"/>
      <c r="AB40" s="176"/>
      <c r="AC40" s="176"/>
      <c r="AD40" s="176"/>
      <c r="AE40" s="12"/>
      <c r="AF40" s="125"/>
      <c r="AG40" s="110">
        <f t="shared" si="1"/>
        <v>23</v>
      </c>
      <c r="AH40" s="110">
        <f t="shared" si="2"/>
        <v>0</v>
      </c>
      <c r="AI40" s="110">
        <f t="shared" si="3"/>
        <v>0</v>
      </c>
      <c r="AK40" s="189" t="str">
        <f t="shared" si="4"/>
        <v>30018 Aquila</v>
      </c>
      <c r="AL40" s="87"/>
      <c r="AM40" s="190" t="str">
        <f t="shared" si="5"/>
        <v>30018</v>
      </c>
      <c r="AN40" s="198" t="s">
        <v>609</v>
      </c>
      <c r="AO40" s="198" t="str">
        <f t="shared" si="0"/>
        <v>Aquila</v>
      </c>
      <c r="AP40" s="110">
        <v>18</v>
      </c>
      <c r="AQ40" s="191" t="s">
        <v>663</v>
      </c>
      <c r="AR40" s="192" t="s">
        <v>660</v>
      </c>
      <c r="AS40" s="111" t="s">
        <v>508</v>
      </c>
      <c r="AT40" s="193" t="s">
        <v>664</v>
      </c>
      <c r="AU40" s="111" t="s">
        <v>665</v>
      </c>
    </row>
    <row r="41" spans="1:47" ht="15.05" customHeight="1">
      <c r="A41" s="182"/>
      <c r="B41" s="195" t="s">
        <v>78</v>
      </c>
      <c r="C41" s="196" t="str">
        <f>IF(CNGE_2021_M1_Secc15!D51="", "", CNGE_2021_M1_Secc15!D51)</f>
        <v/>
      </c>
      <c r="D41" s="197" t="str">
        <f>IF(OR(CNGE_2021_M1_Secc15!U203=2, CNGE_2021_M1_Secc15!U203=9), "X", "")</f>
        <v/>
      </c>
      <c r="E41" s="445"/>
      <c r="F41" s="445"/>
      <c r="G41" s="445"/>
      <c r="H41" s="445"/>
      <c r="I41" s="445"/>
      <c r="J41" s="445"/>
      <c r="K41" s="175"/>
      <c r="L41" s="176"/>
      <c r="M41" s="188" t="s">
        <v>412</v>
      </c>
      <c r="N41" s="176"/>
      <c r="O41" s="176"/>
      <c r="P41" s="176"/>
      <c r="Q41" s="176"/>
      <c r="R41" s="176"/>
      <c r="S41" s="176"/>
      <c r="T41" s="188" t="s">
        <v>410</v>
      </c>
      <c r="U41" s="176"/>
      <c r="V41" s="176"/>
      <c r="W41" s="176"/>
      <c r="X41" s="188" t="s">
        <v>412</v>
      </c>
      <c r="Y41" s="176"/>
      <c r="Z41" s="176"/>
      <c r="AA41" s="176"/>
      <c r="AB41" s="176"/>
      <c r="AC41" s="176"/>
      <c r="AD41" s="176"/>
      <c r="AE41" s="12"/>
      <c r="AF41" s="125"/>
      <c r="AG41" s="110">
        <f t="shared" si="1"/>
        <v>23</v>
      </c>
      <c r="AH41" s="110">
        <f t="shared" si="2"/>
        <v>0</v>
      </c>
      <c r="AI41" s="110">
        <f t="shared" si="3"/>
        <v>0</v>
      </c>
      <c r="AK41" s="189" t="str">
        <f t="shared" si="4"/>
        <v>30019 Astacinga</v>
      </c>
      <c r="AL41" s="87"/>
      <c r="AM41" s="190" t="str">
        <f t="shared" si="5"/>
        <v>30019</v>
      </c>
      <c r="AN41" s="198" t="s">
        <v>609</v>
      </c>
      <c r="AO41" s="198" t="str">
        <f t="shared" si="0"/>
        <v>Astacinga</v>
      </c>
      <c r="AP41" s="110">
        <v>19</v>
      </c>
      <c r="AQ41" s="191" t="s">
        <v>666</v>
      </c>
      <c r="AR41" s="192" t="s">
        <v>660</v>
      </c>
      <c r="AS41" s="111" t="s">
        <v>508</v>
      </c>
      <c r="AT41" s="193" t="s">
        <v>667</v>
      </c>
      <c r="AU41" s="111" t="s">
        <v>668</v>
      </c>
    </row>
    <row r="42" spans="1:47" ht="15.05" customHeight="1">
      <c r="A42" s="182"/>
      <c r="B42" s="195" t="s">
        <v>79</v>
      </c>
      <c r="C42" s="196" t="str">
        <f>IF(CNGE_2021_M1_Secc15!D52="", "", CNGE_2021_M1_Secc15!D52)</f>
        <v/>
      </c>
      <c r="D42" s="197" t="str">
        <f>IF(OR(CNGE_2021_M1_Secc15!U204=2, CNGE_2021_M1_Secc15!U204=9), "X", "")</f>
        <v/>
      </c>
      <c r="E42" s="445"/>
      <c r="F42" s="445"/>
      <c r="G42" s="445"/>
      <c r="H42" s="445"/>
      <c r="I42" s="445"/>
      <c r="J42" s="445"/>
      <c r="K42" s="175"/>
      <c r="L42" s="176"/>
      <c r="M42" s="188" t="s">
        <v>412</v>
      </c>
      <c r="N42" s="176"/>
      <c r="O42" s="176"/>
      <c r="P42" s="176"/>
      <c r="Q42" s="176"/>
      <c r="R42" s="176"/>
      <c r="S42" s="176"/>
      <c r="T42" s="188" t="s">
        <v>410</v>
      </c>
      <c r="U42" s="176"/>
      <c r="V42" s="176"/>
      <c r="W42" s="176"/>
      <c r="X42" s="188" t="s">
        <v>412</v>
      </c>
      <c r="Y42" s="176"/>
      <c r="Z42" s="176"/>
      <c r="AA42" s="176"/>
      <c r="AB42" s="176"/>
      <c r="AC42" s="176"/>
      <c r="AD42" s="176"/>
      <c r="AE42" s="12"/>
      <c r="AF42" s="125"/>
      <c r="AG42" s="110">
        <f t="shared" si="1"/>
        <v>23</v>
      </c>
      <c r="AH42" s="110">
        <f t="shared" si="2"/>
        <v>0</v>
      </c>
      <c r="AI42" s="110">
        <f t="shared" si="3"/>
        <v>0</v>
      </c>
      <c r="AK42" s="189" t="str">
        <f t="shared" si="4"/>
        <v>30020 Atlahuilco</v>
      </c>
      <c r="AL42" s="87"/>
      <c r="AM42" s="190" t="str">
        <f t="shared" si="5"/>
        <v>30020</v>
      </c>
      <c r="AN42" s="198" t="s">
        <v>609</v>
      </c>
      <c r="AO42" s="198" t="str">
        <f t="shared" si="0"/>
        <v>Atlahuilco</v>
      </c>
      <c r="AP42" s="110">
        <v>20</v>
      </c>
      <c r="AQ42" s="191" t="s">
        <v>669</v>
      </c>
      <c r="AR42" s="192" t="s">
        <v>660</v>
      </c>
      <c r="AS42" s="111" t="s">
        <v>508</v>
      </c>
      <c r="AT42" s="193" t="s">
        <v>670</v>
      </c>
      <c r="AU42" s="111" t="s">
        <v>671</v>
      </c>
    </row>
    <row r="43" spans="1:47" ht="15.05" customHeight="1">
      <c r="A43" s="182"/>
      <c r="B43" s="195" t="s">
        <v>80</v>
      </c>
      <c r="C43" s="196" t="str">
        <f>IF(CNGE_2021_M1_Secc15!D53="", "", CNGE_2021_M1_Secc15!D53)</f>
        <v/>
      </c>
      <c r="D43" s="197" t="str">
        <f>IF(OR(CNGE_2021_M1_Secc15!U205=2, CNGE_2021_M1_Secc15!U205=9), "X", "")</f>
        <v/>
      </c>
      <c r="E43" s="445"/>
      <c r="F43" s="445"/>
      <c r="G43" s="445"/>
      <c r="H43" s="445"/>
      <c r="I43" s="445"/>
      <c r="J43" s="445"/>
      <c r="K43" s="175"/>
      <c r="L43" s="176"/>
      <c r="M43" s="188" t="s">
        <v>412</v>
      </c>
      <c r="N43" s="176"/>
      <c r="O43" s="176"/>
      <c r="P43" s="176"/>
      <c r="Q43" s="176"/>
      <c r="R43" s="176"/>
      <c r="S43" s="176"/>
      <c r="T43" s="188" t="s">
        <v>410</v>
      </c>
      <c r="U43" s="176"/>
      <c r="V43" s="176"/>
      <c r="W43" s="176"/>
      <c r="X43" s="188" t="s">
        <v>412</v>
      </c>
      <c r="Y43" s="176"/>
      <c r="Z43" s="176"/>
      <c r="AA43" s="176"/>
      <c r="AB43" s="176"/>
      <c r="AC43" s="176"/>
      <c r="AD43" s="176"/>
      <c r="AE43" s="12"/>
      <c r="AF43" s="125"/>
      <c r="AG43" s="110">
        <f t="shared" si="1"/>
        <v>23</v>
      </c>
      <c r="AH43" s="110">
        <f t="shared" si="2"/>
        <v>0</v>
      </c>
      <c r="AI43" s="110">
        <f t="shared" si="3"/>
        <v>0</v>
      </c>
      <c r="AK43" s="189" t="str">
        <f t="shared" si="4"/>
        <v>30021 Atoyac</v>
      </c>
      <c r="AL43" s="87"/>
      <c r="AM43" s="190" t="str">
        <f t="shared" si="5"/>
        <v>30021</v>
      </c>
      <c r="AN43" s="198" t="s">
        <v>609</v>
      </c>
      <c r="AO43" s="198" t="str">
        <f t="shared" si="0"/>
        <v>Atoyac</v>
      </c>
      <c r="AP43" s="110">
        <v>21</v>
      </c>
      <c r="AQ43" s="191" t="s">
        <v>672</v>
      </c>
      <c r="AR43" s="192" t="s">
        <v>660</v>
      </c>
      <c r="AS43" s="111" t="s">
        <v>508</v>
      </c>
      <c r="AT43" s="193" t="s">
        <v>673</v>
      </c>
      <c r="AU43" s="111" t="s">
        <v>674</v>
      </c>
    </row>
    <row r="44" spans="1:47" ht="15.05" customHeight="1">
      <c r="A44" s="182"/>
      <c r="B44" s="195" t="s">
        <v>81</v>
      </c>
      <c r="C44" s="196" t="str">
        <f>IF(CNGE_2021_M1_Secc15!D54="", "", CNGE_2021_M1_Secc15!D54)</f>
        <v/>
      </c>
      <c r="D44" s="197" t="str">
        <f>IF(OR(CNGE_2021_M1_Secc15!U206=2, CNGE_2021_M1_Secc15!U206=9), "X", "")</f>
        <v/>
      </c>
      <c r="E44" s="445"/>
      <c r="F44" s="445"/>
      <c r="G44" s="445"/>
      <c r="H44" s="445"/>
      <c r="I44" s="445"/>
      <c r="J44" s="445"/>
      <c r="K44" s="175"/>
      <c r="L44" s="176"/>
      <c r="M44" s="188" t="s">
        <v>412</v>
      </c>
      <c r="N44" s="176"/>
      <c r="O44" s="176"/>
      <c r="P44" s="176"/>
      <c r="Q44" s="176"/>
      <c r="R44" s="176"/>
      <c r="S44" s="176"/>
      <c r="T44" s="188" t="s">
        <v>410</v>
      </c>
      <c r="U44" s="176"/>
      <c r="V44" s="176"/>
      <c r="W44" s="176"/>
      <c r="X44" s="188" t="s">
        <v>412</v>
      </c>
      <c r="Y44" s="176"/>
      <c r="Z44" s="176"/>
      <c r="AA44" s="176"/>
      <c r="AB44" s="176"/>
      <c r="AC44" s="176"/>
      <c r="AD44" s="176"/>
      <c r="AE44" s="12"/>
      <c r="AF44" s="125"/>
      <c r="AG44" s="110">
        <f t="shared" si="1"/>
        <v>23</v>
      </c>
      <c r="AH44" s="110">
        <f t="shared" si="2"/>
        <v>0</v>
      </c>
      <c r="AI44" s="110">
        <f t="shared" si="3"/>
        <v>0</v>
      </c>
      <c r="AK44" s="189" t="str">
        <f t="shared" si="4"/>
        <v>30022 Atzacan</v>
      </c>
      <c r="AL44" s="87"/>
      <c r="AM44" s="190" t="str">
        <f t="shared" si="5"/>
        <v>30022</v>
      </c>
      <c r="AN44" s="198" t="s">
        <v>609</v>
      </c>
      <c r="AO44" s="198" t="str">
        <f t="shared" si="0"/>
        <v>Atzacan</v>
      </c>
      <c r="AP44" s="110">
        <v>22</v>
      </c>
      <c r="AQ44" s="191" t="s">
        <v>675</v>
      </c>
      <c r="AR44" s="192" t="s">
        <v>676</v>
      </c>
      <c r="AS44" s="111" t="s">
        <v>510</v>
      </c>
      <c r="AT44" s="193" t="s">
        <v>677</v>
      </c>
      <c r="AU44" s="111" t="s">
        <v>678</v>
      </c>
    </row>
    <row r="45" spans="1:47" ht="15.05" customHeight="1">
      <c r="A45" s="182"/>
      <c r="B45" s="195" t="s">
        <v>82</v>
      </c>
      <c r="C45" s="196" t="str">
        <f>IF(CNGE_2021_M1_Secc15!D55="", "", CNGE_2021_M1_Secc15!D55)</f>
        <v/>
      </c>
      <c r="D45" s="197" t="str">
        <f>IF(OR(CNGE_2021_M1_Secc15!U207=2, CNGE_2021_M1_Secc15!U207=9), "X", "")</f>
        <v/>
      </c>
      <c r="E45" s="445"/>
      <c r="F45" s="445"/>
      <c r="G45" s="445"/>
      <c r="H45" s="445"/>
      <c r="I45" s="445"/>
      <c r="J45" s="445"/>
      <c r="K45" s="175"/>
      <c r="L45" s="176"/>
      <c r="M45" s="188" t="s">
        <v>412</v>
      </c>
      <c r="N45" s="176"/>
      <c r="O45" s="176"/>
      <c r="P45" s="176"/>
      <c r="Q45" s="176"/>
      <c r="R45" s="176"/>
      <c r="S45" s="176"/>
      <c r="T45" s="188" t="s">
        <v>410</v>
      </c>
      <c r="U45" s="176"/>
      <c r="V45" s="176"/>
      <c r="W45" s="176"/>
      <c r="X45" s="188" t="s">
        <v>412</v>
      </c>
      <c r="Y45" s="176"/>
      <c r="Z45" s="176"/>
      <c r="AA45" s="176"/>
      <c r="AB45" s="176"/>
      <c r="AC45" s="176"/>
      <c r="AD45" s="176"/>
      <c r="AE45" s="12"/>
      <c r="AF45" s="125"/>
      <c r="AG45" s="110">
        <f t="shared" si="1"/>
        <v>23</v>
      </c>
      <c r="AH45" s="110">
        <f t="shared" si="2"/>
        <v>0</v>
      </c>
      <c r="AI45" s="110">
        <f t="shared" si="3"/>
        <v>0</v>
      </c>
      <c r="AK45" s="189" t="str">
        <f t="shared" si="4"/>
        <v>30023 Atzalan</v>
      </c>
      <c r="AL45" s="87"/>
      <c r="AM45" s="190" t="str">
        <f t="shared" si="5"/>
        <v>30023</v>
      </c>
      <c r="AN45" s="198" t="s">
        <v>609</v>
      </c>
      <c r="AO45" s="198" t="str">
        <f t="shared" si="0"/>
        <v>Atzalan</v>
      </c>
      <c r="AP45" s="110">
        <v>23</v>
      </c>
      <c r="AQ45" s="191" t="s">
        <v>679</v>
      </c>
      <c r="AR45" s="192" t="s">
        <v>676</v>
      </c>
      <c r="AS45" s="111" t="s">
        <v>510</v>
      </c>
      <c r="AT45" s="193" t="s">
        <v>680</v>
      </c>
      <c r="AU45" s="111" t="s">
        <v>510</v>
      </c>
    </row>
    <row r="46" spans="1:47" ht="15.05" customHeight="1">
      <c r="A46" s="182"/>
      <c r="B46" s="195" t="s">
        <v>83</v>
      </c>
      <c r="C46" s="196" t="str">
        <f>IF(CNGE_2021_M1_Secc15!D56="", "", CNGE_2021_M1_Secc15!D56)</f>
        <v/>
      </c>
      <c r="D46" s="197" t="str">
        <f>IF(OR(CNGE_2021_M1_Secc15!U208=2, CNGE_2021_M1_Secc15!U208=9), "X", "")</f>
        <v/>
      </c>
      <c r="E46" s="445"/>
      <c r="F46" s="445"/>
      <c r="G46" s="445"/>
      <c r="H46" s="445"/>
      <c r="I46" s="445"/>
      <c r="J46" s="445"/>
      <c r="K46" s="175"/>
      <c r="L46" s="176"/>
      <c r="M46" s="188" t="s">
        <v>412</v>
      </c>
      <c r="N46" s="176"/>
      <c r="O46" s="176"/>
      <c r="P46" s="176"/>
      <c r="Q46" s="176"/>
      <c r="R46" s="176"/>
      <c r="S46" s="176"/>
      <c r="T46" s="188" t="s">
        <v>410</v>
      </c>
      <c r="U46" s="176"/>
      <c r="V46" s="176"/>
      <c r="W46" s="176"/>
      <c r="X46" s="188" t="s">
        <v>412</v>
      </c>
      <c r="Y46" s="176"/>
      <c r="Z46" s="176"/>
      <c r="AA46" s="176"/>
      <c r="AB46" s="176"/>
      <c r="AC46" s="176"/>
      <c r="AD46" s="176"/>
      <c r="AE46" s="12"/>
      <c r="AF46" s="125"/>
      <c r="AG46" s="110">
        <f t="shared" si="1"/>
        <v>23</v>
      </c>
      <c r="AH46" s="110">
        <f t="shared" si="2"/>
        <v>0</v>
      </c>
      <c r="AI46" s="110">
        <f t="shared" si="3"/>
        <v>0</v>
      </c>
      <c r="AK46" s="189" t="str">
        <f t="shared" si="4"/>
        <v>30024 Tlaltetela</v>
      </c>
      <c r="AL46" s="87"/>
      <c r="AM46" s="190" t="str">
        <f t="shared" si="5"/>
        <v>30024</v>
      </c>
      <c r="AN46" s="198" t="s">
        <v>609</v>
      </c>
      <c r="AO46" s="198" t="str">
        <f t="shared" si="0"/>
        <v>Tlaltetela</v>
      </c>
      <c r="AP46" s="110">
        <v>24</v>
      </c>
      <c r="AQ46" s="191" t="s">
        <v>681</v>
      </c>
      <c r="AR46" s="192" t="s">
        <v>676</v>
      </c>
      <c r="AS46" s="111" t="s">
        <v>510</v>
      </c>
      <c r="AT46" s="193" t="s">
        <v>682</v>
      </c>
      <c r="AU46" s="111" t="s">
        <v>683</v>
      </c>
    </row>
    <row r="47" spans="1:47" ht="15.05" customHeight="1">
      <c r="A47" s="182"/>
      <c r="B47" s="195" t="s">
        <v>84</v>
      </c>
      <c r="C47" s="196" t="str">
        <f>IF(CNGE_2021_M1_Secc15!D57="", "", CNGE_2021_M1_Secc15!D57)</f>
        <v/>
      </c>
      <c r="D47" s="197" t="str">
        <f>IF(OR(CNGE_2021_M1_Secc15!U209=2, CNGE_2021_M1_Secc15!U209=9), "X", "")</f>
        <v/>
      </c>
      <c r="E47" s="445"/>
      <c r="F47" s="445"/>
      <c r="G47" s="445"/>
      <c r="H47" s="445"/>
      <c r="I47" s="445"/>
      <c r="J47" s="445"/>
      <c r="K47" s="175"/>
      <c r="L47" s="176"/>
      <c r="M47" s="188" t="s">
        <v>412</v>
      </c>
      <c r="N47" s="176"/>
      <c r="O47" s="176"/>
      <c r="P47" s="176"/>
      <c r="Q47" s="176"/>
      <c r="R47" s="176"/>
      <c r="S47" s="176"/>
      <c r="T47" s="188" t="s">
        <v>410</v>
      </c>
      <c r="U47" s="176"/>
      <c r="V47" s="176"/>
      <c r="W47" s="176"/>
      <c r="X47" s="188" t="s">
        <v>412</v>
      </c>
      <c r="Y47" s="176"/>
      <c r="Z47" s="176"/>
      <c r="AA47" s="176"/>
      <c r="AB47" s="176"/>
      <c r="AC47" s="176"/>
      <c r="AD47" s="176"/>
      <c r="AE47" s="12"/>
      <c r="AF47" s="125"/>
      <c r="AG47" s="110">
        <f t="shared" si="1"/>
        <v>23</v>
      </c>
      <c r="AH47" s="110">
        <f t="shared" si="2"/>
        <v>0</v>
      </c>
      <c r="AI47" s="110">
        <f t="shared" si="3"/>
        <v>0</v>
      </c>
      <c r="AK47" s="189" t="str">
        <f t="shared" si="4"/>
        <v>30025 Ayahualulco</v>
      </c>
      <c r="AL47" s="87"/>
      <c r="AM47" s="190" t="str">
        <f t="shared" si="5"/>
        <v>30025</v>
      </c>
      <c r="AN47" s="198" t="s">
        <v>609</v>
      </c>
      <c r="AO47" s="198" t="str">
        <f t="shared" si="0"/>
        <v>Ayahualulco</v>
      </c>
      <c r="AP47" s="110">
        <v>25</v>
      </c>
      <c r="AQ47" s="191" t="s">
        <v>684</v>
      </c>
      <c r="AR47" s="192" t="s">
        <v>676</v>
      </c>
      <c r="AS47" s="111" t="s">
        <v>510</v>
      </c>
      <c r="AT47" s="193" t="s">
        <v>685</v>
      </c>
      <c r="AU47" s="111" t="s">
        <v>686</v>
      </c>
    </row>
    <row r="48" spans="1:47" ht="15.05" customHeight="1">
      <c r="A48" s="182"/>
      <c r="B48" s="195" t="s">
        <v>85</v>
      </c>
      <c r="C48" s="196" t="str">
        <f>IF(CNGE_2021_M1_Secc15!D58="", "", CNGE_2021_M1_Secc15!D58)</f>
        <v/>
      </c>
      <c r="D48" s="197" t="str">
        <f>IF(OR(CNGE_2021_M1_Secc15!U210=2, CNGE_2021_M1_Secc15!U210=9), "X", "")</f>
        <v/>
      </c>
      <c r="E48" s="445"/>
      <c r="F48" s="445"/>
      <c r="G48" s="445"/>
      <c r="H48" s="445"/>
      <c r="I48" s="445"/>
      <c r="J48" s="445"/>
      <c r="K48" s="175"/>
      <c r="L48" s="176"/>
      <c r="M48" s="188" t="s">
        <v>412</v>
      </c>
      <c r="N48" s="176"/>
      <c r="O48" s="176"/>
      <c r="P48" s="176"/>
      <c r="Q48" s="176"/>
      <c r="R48" s="176"/>
      <c r="S48" s="176"/>
      <c r="T48" s="188" t="s">
        <v>410</v>
      </c>
      <c r="U48" s="176"/>
      <c r="V48" s="176"/>
      <c r="W48" s="176"/>
      <c r="X48" s="188" t="s">
        <v>412</v>
      </c>
      <c r="Y48" s="176"/>
      <c r="Z48" s="176"/>
      <c r="AA48" s="176"/>
      <c r="AB48" s="176"/>
      <c r="AC48" s="176"/>
      <c r="AD48" s="176"/>
      <c r="AE48" s="12"/>
      <c r="AF48" s="125"/>
      <c r="AG48" s="110">
        <f t="shared" si="1"/>
        <v>23</v>
      </c>
      <c r="AH48" s="110">
        <f t="shared" si="2"/>
        <v>0</v>
      </c>
      <c r="AI48" s="110">
        <f t="shared" si="3"/>
        <v>0</v>
      </c>
      <c r="AK48" s="189" t="str">
        <f t="shared" si="4"/>
        <v>30026 Banderilla</v>
      </c>
      <c r="AL48" s="87"/>
      <c r="AM48" s="190" t="str">
        <f t="shared" si="5"/>
        <v>30026</v>
      </c>
      <c r="AN48" s="198" t="s">
        <v>609</v>
      </c>
      <c r="AO48" s="198" t="str">
        <f t="shared" si="0"/>
        <v>Banderilla</v>
      </c>
      <c r="AP48" s="110">
        <v>26</v>
      </c>
      <c r="AQ48" s="191" t="s">
        <v>687</v>
      </c>
      <c r="AR48" s="192" t="s">
        <v>676</v>
      </c>
      <c r="AS48" s="111" t="s">
        <v>510</v>
      </c>
      <c r="AT48" s="193" t="s">
        <v>688</v>
      </c>
      <c r="AU48" s="111" t="s">
        <v>689</v>
      </c>
    </row>
    <row r="49" spans="1:47" ht="15.05" customHeight="1">
      <c r="A49" s="182"/>
      <c r="B49" s="195" t="s">
        <v>86</v>
      </c>
      <c r="C49" s="196" t="str">
        <f>IF(CNGE_2021_M1_Secc15!D59="", "", CNGE_2021_M1_Secc15!D59)</f>
        <v/>
      </c>
      <c r="D49" s="197" t="str">
        <f>IF(OR(CNGE_2021_M1_Secc15!U211=2, CNGE_2021_M1_Secc15!U211=9), "X", "")</f>
        <v/>
      </c>
      <c r="E49" s="445"/>
      <c r="F49" s="445"/>
      <c r="G49" s="445"/>
      <c r="H49" s="445"/>
      <c r="I49" s="445"/>
      <c r="J49" s="445"/>
      <c r="K49" s="175"/>
      <c r="L49" s="176"/>
      <c r="M49" s="188" t="s">
        <v>412</v>
      </c>
      <c r="N49" s="176"/>
      <c r="O49" s="176"/>
      <c r="P49" s="176"/>
      <c r="Q49" s="176"/>
      <c r="R49" s="176"/>
      <c r="S49" s="176"/>
      <c r="T49" s="188" t="s">
        <v>410</v>
      </c>
      <c r="U49" s="176"/>
      <c r="V49" s="176"/>
      <c r="W49" s="176"/>
      <c r="X49" s="188" t="s">
        <v>412</v>
      </c>
      <c r="Y49" s="176"/>
      <c r="Z49" s="176"/>
      <c r="AA49" s="176"/>
      <c r="AB49" s="176"/>
      <c r="AC49" s="176"/>
      <c r="AD49" s="176"/>
      <c r="AE49" s="12"/>
      <c r="AF49" s="125"/>
      <c r="AG49" s="110">
        <f t="shared" si="1"/>
        <v>23</v>
      </c>
      <c r="AH49" s="110">
        <f t="shared" si="2"/>
        <v>0</v>
      </c>
      <c r="AI49" s="110">
        <f t="shared" si="3"/>
        <v>0</v>
      </c>
      <c r="AK49" s="189" t="str">
        <f t="shared" si="4"/>
        <v>30027 Benito Juárez</v>
      </c>
      <c r="AL49" s="87"/>
      <c r="AM49" s="190" t="str">
        <f t="shared" si="5"/>
        <v>30027</v>
      </c>
      <c r="AN49" s="198" t="s">
        <v>609</v>
      </c>
      <c r="AO49" s="198" t="str">
        <f t="shared" si="0"/>
        <v>Benito Juárez</v>
      </c>
      <c r="AP49" s="110">
        <v>27</v>
      </c>
      <c r="AQ49" s="191" t="s">
        <v>690</v>
      </c>
      <c r="AR49" s="192" t="s">
        <v>676</v>
      </c>
      <c r="AS49" s="111" t="s">
        <v>510</v>
      </c>
      <c r="AT49" s="193" t="s">
        <v>691</v>
      </c>
      <c r="AU49" s="111" t="s">
        <v>692</v>
      </c>
    </row>
    <row r="50" spans="1:47" ht="15.05" customHeight="1">
      <c r="A50" s="182"/>
      <c r="B50" s="195" t="s">
        <v>87</v>
      </c>
      <c r="C50" s="196" t="str">
        <f>IF(CNGE_2021_M1_Secc15!D60="", "", CNGE_2021_M1_Secc15!D60)</f>
        <v/>
      </c>
      <c r="D50" s="197" t="str">
        <f>IF(OR(CNGE_2021_M1_Secc15!U212=2, CNGE_2021_M1_Secc15!U212=9), "X", "")</f>
        <v/>
      </c>
      <c r="E50" s="445"/>
      <c r="F50" s="445"/>
      <c r="G50" s="445"/>
      <c r="H50" s="445"/>
      <c r="I50" s="445"/>
      <c r="J50" s="445"/>
      <c r="K50" s="175"/>
      <c r="L50" s="176"/>
      <c r="M50" s="188" t="s">
        <v>412</v>
      </c>
      <c r="N50" s="176"/>
      <c r="O50" s="176"/>
      <c r="P50" s="176"/>
      <c r="Q50" s="176"/>
      <c r="R50" s="176"/>
      <c r="S50" s="176"/>
      <c r="T50" s="188" t="s">
        <v>410</v>
      </c>
      <c r="U50" s="176"/>
      <c r="V50" s="176"/>
      <c r="W50" s="176"/>
      <c r="X50" s="188" t="s">
        <v>412</v>
      </c>
      <c r="Y50" s="176"/>
      <c r="Z50" s="176"/>
      <c r="AA50" s="176"/>
      <c r="AB50" s="176"/>
      <c r="AC50" s="176"/>
      <c r="AD50" s="176"/>
      <c r="AE50" s="12"/>
      <c r="AF50" s="125"/>
      <c r="AG50" s="110">
        <f t="shared" si="1"/>
        <v>23</v>
      </c>
      <c r="AH50" s="110">
        <f t="shared" si="2"/>
        <v>0</v>
      </c>
      <c r="AI50" s="110">
        <f t="shared" si="3"/>
        <v>0</v>
      </c>
      <c r="AK50" s="189" t="str">
        <f t="shared" si="4"/>
        <v>30028 Boca del Río</v>
      </c>
      <c r="AL50" s="87"/>
      <c r="AM50" s="190" t="str">
        <f t="shared" si="5"/>
        <v>30028</v>
      </c>
      <c r="AN50" s="198" t="s">
        <v>609</v>
      </c>
      <c r="AO50" s="198" t="str">
        <f t="shared" si="0"/>
        <v>Boca del Río</v>
      </c>
      <c r="AP50" s="110">
        <v>28</v>
      </c>
      <c r="AQ50" s="191" t="s">
        <v>693</v>
      </c>
      <c r="AR50" s="192" t="s">
        <v>676</v>
      </c>
      <c r="AS50" s="111" t="s">
        <v>510</v>
      </c>
      <c r="AT50" s="193" t="s">
        <v>694</v>
      </c>
      <c r="AU50" s="111" t="s">
        <v>695</v>
      </c>
    </row>
    <row r="51" spans="1:47" ht="15.05" customHeight="1">
      <c r="A51" s="182"/>
      <c r="B51" s="195" t="s">
        <v>88</v>
      </c>
      <c r="C51" s="196" t="str">
        <f>IF(CNGE_2021_M1_Secc15!D61="", "", CNGE_2021_M1_Secc15!D61)</f>
        <v/>
      </c>
      <c r="D51" s="197" t="str">
        <f>IF(OR(CNGE_2021_M1_Secc15!U213=2, CNGE_2021_M1_Secc15!U213=9), "X", "")</f>
        <v/>
      </c>
      <c r="E51" s="445"/>
      <c r="F51" s="445"/>
      <c r="G51" s="445"/>
      <c r="H51" s="445"/>
      <c r="I51" s="445"/>
      <c r="J51" s="445"/>
      <c r="K51" s="175"/>
      <c r="L51" s="176"/>
      <c r="M51" s="188" t="s">
        <v>412</v>
      </c>
      <c r="N51" s="176"/>
      <c r="O51" s="176"/>
      <c r="P51" s="176"/>
      <c r="Q51" s="176"/>
      <c r="R51" s="176"/>
      <c r="S51" s="176"/>
      <c r="T51" s="188" t="s">
        <v>410</v>
      </c>
      <c r="U51" s="176"/>
      <c r="V51" s="176"/>
      <c r="W51" s="176"/>
      <c r="X51" s="188" t="s">
        <v>412</v>
      </c>
      <c r="Y51" s="176"/>
      <c r="Z51" s="176"/>
      <c r="AA51" s="176"/>
      <c r="AB51" s="176"/>
      <c r="AC51" s="176"/>
      <c r="AD51" s="176"/>
      <c r="AE51" s="12"/>
      <c r="AF51" s="125"/>
      <c r="AG51" s="110">
        <f t="shared" si="1"/>
        <v>23</v>
      </c>
      <c r="AH51" s="110">
        <f t="shared" si="2"/>
        <v>0</v>
      </c>
      <c r="AI51" s="110">
        <f t="shared" si="3"/>
        <v>0</v>
      </c>
      <c r="AK51" s="189" t="str">
        <f t="shared" si="4"/>
        <v>30029 Calcahualco</v>
      </c>
      <c r="AL51" s="87"/>
      <c r="AM51" s="190" t="str">
        <f t="shared" si="5"/>
        <v>30029</v>
      </c>
      <c r="AN51" s="198" t="s">
        <v>609</v>
      </c>
      <c r="AO51" s="198" t="str">
        <f t="shared" si="0"/>
        <v>Calcahualco</v>
      </c>
      <c r="AP51" s="110">
        <v>29</v>
      </c>
      <c r="AQ51" s="191" t="s">
        <v>696</v>
      </c>
      <c r="AR51" s="192" t="s">
        <v>676</v>
      </c>
      <c r="AS51" s="111" t="s">
        <v>510</v>
      </c>
      <c r="AT51" s="193" t="s">
        <v>697</v>
      </c>
      <c r="AU51" s="111" t="s">
        <v>698</v>
      </c>
    </row>
    <row r="52" spans="1:47" ht="15.05" customHeight="1">
      <c r="A52" s="182"/>
      <c r="B52" s="195" t="s">
        <v>89</v>
      </c>
      <c r="C52" s="196" t="str">
        <f>IF(CNGE_2021_M1_Secc15!D62="", "", CNGE_2021_M1_Secc15!D62)</f>
        <v/>
      </c>
      <c r="D52" s="197" t="str">
        <f>IF(OR(CNGE_2021_M1_Secc15!U214=2, CNGE_2021_M1_Secc15!U214=9), "X", "")</f>
        <v/>
      </c>
      <c r="E52" s="445"/>
      <c r="F52" s="445"/>
      <c r="G52" s="445"/>
      <c r="H52" s="445"/>
      <c r="I52" s="445"/>
      <c r="J52" s="445"/>
      <c r="K52" s="175"/>
      <c r="L52" s="176"/>
      <c r="M52" s="188" t="s">
        <v>412</v>
      </c>
      <c r="N52" s="176"/>
      <c r="O52" s="176"/>
      <c r="P52" s="176"/>
      <c r="Q52" s="176"/>
      <c r="R52" s="176"/>
      <c r="S52" s="176"/>
      <c r="T52" s="188" t="s">
        <v>410</v>
      </c>
      <c r="U52" s="176"/>
      <c r="V52" s="176"/>
      <c r="W52" s="176"/>
      <c r="X52" s="188" t="s">
        <v>412</v>
      </c>
      <c r="Y52" s="176"/>
      <c r="Z52" s="176"/>
      <c r="AA52" s="176"/>
      <c r="AB52" s="176"/>
      <c r="AC52" s="176"/>
      <c r="AD52" s="176"/>
      <c r="AE52" s="12"/>
      <c r="AF52" s="125"/>
      <c r="AG52" s="110">
        <f t="shared" si="1"/>
        <v>23</v>
      </c>
      <c r="AH52" s="110">
        <f t="shared" si="2"/>
        <v>0</v>
      </c>
      <c r="AI52" s="110">
        <f t="shared" si="3"/>
        <v>0</v>
      </c>
      <c r="AK52" s="189" t="str">
        <f t="shared" si="4"/>
        <v>30030 Camerino Z. Mendoza</v>
      </c>
      <c r="AL52" s="87"/>
      <c r="AM52" s="190" t="str">
        <f t="shared" si="5"/>
        <v>30030</v>
      </c>
      <c r="AN52" s="198" t="s">
        <v>609</v>
      </c>
      <c r="AO52" s="198" t="str">
        <f t="shared" si="0"/>
        <v>Camerino Z. Mendoza</v>
      </c>
      <c r="AP52" s="110">
        <v>30</v>
      </c>
      <c r="AQ52" s="191" t="s">
        <v>699</v>
      </c>
      <c r="AR52" s="192" t="s">
        <v>676</v>
      </c>
      <c r="AS52" s="111" t="s">
        <v>510</v>
      </c>
      <c r="AT52" s="193" t="s">
        <v>700</v>
      </c>
      <c r="AU52" s="111" t="s">
        <v>701</v>
      </c>
    </row>
    <row r="53" spans="1:47" ht="15.05" customHeight="1">
      <c r="A53" s="182"/>
      <c r="B53" s="195" t="s">
        <v>90</v>
      </c>
      <c r="C53" s="196" t="str">
        <f>IF(CNGE_2021_M1_Secc15!D63="", "", CNGE_2021_M1_Secc15!D63)</f>
        <v/>
      </c>
      <c r="D53" s="197" t="str">
        <f>IF(OR(CNGE_2021_M1_Secc15!U215=2, CNGE_2021_M1_Secc15!U215=9), "X", "")</f>
        <v/>
      </c>
      <c r="E53" s="445"/>
      <c r="F53" s="445"/>
      <c r="G53" s="445"/>
      <c r="H53" s="445"/>
      <c r="I53" s="445"/>
      <c r="J53" s="445"/>
      <c r="K53" s="175"/>
      <c r="L53" s="176"/>
      <c r="M53" s="188" t="s">
        <v>412</v>
      </c>
      <c r="N53" s="176"/>
      <c r="O53" s="176"/>
      <c r="P53" s="176"/>
      <c r="Q53" s="176"/>
      <c r="R53" s="176"/>
      <c r="S53" s="176"/>
      <c r="T53" s="188" t="s">
        <v>410</v>
      </c>
      <c r="U53" s="176"/>
      <c r="V53" s="176"/>
      <c r="W53" s="176"/>
      <c r="X53" s="188" t="s">
        <v>412</v>
      </c>
      <c r="Y53" s="176"/>
      <c r="Z53" s="176"/>
      <c r="AA53" s="176"/>
      <c r="AB53" s="176"/>
      <c r="AC53" s="176"/>
      <c r="AD53" s="176"/>
      <c r="AE53" s="12"/>
      <c r="AF53" s="125"/>
      <c r="AG53" s="110">
        <f t="shared" si="1"/>
        <v>23</v>
      </c>
      <c r="AH53" s="110">
        <f t="shared" si="2"/>
        <v>0</v>
      </c>
      <c r="AI53" s="110">
        <f t="shared" si="3"/>
        <v>0</v>
      </c>
      <c r="AK53" s="189" t="str">
        <f t="shared" si="4"/>
        <v>30031 Carrillo Puerto</v>
      </c>
      <c r="AL53" s="87"/>
      <c r="AM53" s="190" t="str">
        <f t="shared" si="5"/>
        <v>30031</v>
      </c>
      <c r="AN53" s="198" t="s">
        <v>609</v>
      </c>
      <c r="AO53" s="198" t="str">
        <f t="shared" si="0"/>
        <v>Carrillo Puerto</v>
      </c>
      <c r="AP53" s="110">
        <v>31</v>
      </c>
      <c r="AQ53" s="191" t="s">
        <v>702</v>
      </c>
      <c r="AR53" s="192" t="s">
        <v>676</v>
      </c>
      <c r="AS53" s="111" t="s">
        <v>510</v>
      </c>
      <c r="AT53" s="193" t="s">
        <v>703</v>
      </c>
      <c r="AU53" s="111" t="s">
        <v>704</v>
      </c>
    </row>
    <row r="54" spans="1:47" ht="15.05" customHeight="1">
      <c r="A54" s="182"/>
      <c r="B54" s="195" t="s">
        <v>91</v>
      </c>
      <c r="C54" s="196" t="str">
        <f>IF(CNGE_2021_M1_Secc15!D64="", "", CNGE_2021_M1_Secc15!D64)</f>
        <v/>
      </c>
      <c r="D54" s="197" t="str">
        <f>IF(OR(CNGE_2021_M1_Secc15!U216=2, CNGE_2021_M1_Secc15!U216=9), "X", "")</f>
        <v/>
      </c>
      <c r="E54" s="445"/>
      <c r="F54" s="445"/>
      <c r="G54" s="445"/>
      <c r="H54" s="445"/>
      <c r="I54" s="445"/>
      <c r="J54" s="445"/>
      <c r="K54" s="175"/>
      <c r="L54" s="176"/>
      <c r="M54" s="188" t="s">
        <v>412</v>
      </c>
      <c r="N54" s="176"/>
      <c r="O54" s="176"/>
      <c r="P54" s="176"/>
      <c r="Q54" s="176"/>
      <c r="R54" s="176"/>
      <c r="S54" s="176"/>
      <c r="T54" s="188" t="s">
        <v>410</v>
      </c>
      <c r="U54" s="176"/>
      <c r="V54" s="176"/>
      <c r="W54" s="176"/>
      <c r="X54" s="188" t="s">
        <v>412</v>
      </c>
      <c r="Y54" s="176"/>
      <c r="Z54" s="176"/>
      <c r="AA54" s="176"/>
      <c r="AB54" s="176"/>
      <c r="AC54" s="176"/>
      <c r="AD54" s="176"/>
      <c r="AE54" s="12"/>
      <c r="AF54" s="125"/>
      <c r="AG54" s="110">
        <f t="shared" si="1"/>
        <v>23</v>
      </c>
      <c r="AH54" s="110">
        <f t="shared" si="2"/>
        <v>0</v>
      </c>
      <c r="AI54" s="110">
        <f t="shared" si="3"/>
        <v>0</v>
      </c>
      <c r="AK54" s="189" t="str">
        <f t="shared" si="4"/>
        <v>30032 Catemaco</v>
      </c>
      <c r="AL54" s="87"/>
      <c r="AM54" s="190" t="str">
        <f t="shared" si="5"/>
        <v>30032</v>
      </c>
      <c r="AN54" s="198" t="s">
        <v>609</v>
      </c>
      <c r="AO54" s="198" t="str">
        <f t="shared" si="0"/>
        <v>Catemaco</v>
      </c>
      <c r="AP54" s="110">
        <v>32</v>
      </c>
      <c r="AQ54" s="191" t="s">
        <v>705</v>
      </c>
      <c r="AR54" s="192" t="s">
        <v>676</v>
      </c>
      <c r="AS54" s="111" t="s">
        <v>510</v>
      </c>
      <c r="AT54" s="193" t="s">
        <v>706</v>
      </c>
      <c r="AU54" s="111" t="s">
        <v>707</v>
      </c>
    </row>
    <row r="55" spans="1:47" ht="15.05" customHeight="1">
      <c r="A55" s="182"/>
      <c r="B55" s="195" t="s">
        <v>92</v>
      </c>
      <c r="C55" s="196" t="str">
        <f>IF(CNGE_2021_M1_Secc15!D65="", "", CNGE_2021_M1_Secc15!D65)</f>
        <v/>
      </c>
      <c r="D55" s="197" t="str">
        <f>IF(OR(CNGE_2021_M1_Secc15!U217=2, CNGE_2021_M1_Secc15!U217=9), "X", "")</f>
        <v/>
      </c>
      <c r="E55" s="445"/>
      <c r="F55" s="445"/>
      <c r="G55" s="445"/>
      <c r="H55" s="445"/>
      <c r="I55" s="445"/>
      <c r="J55" s="445"/>
      <c r="K55" s="175"/>
      <c r="L55" s="176"/>
      <c r="M55" s="188" t="s">
        <v>412</v>
      </c>
      <c r="N55" s="176"/>
      <c r="O55" s="176"/>
      <c r="P55" s="176"/>
      <c r="Q55" s="176"/>
      <c r="R55" s="176"/>
      <c r="S55" s="176"/>
      <c r="T55" s="188" t="s">
        <v>410</v>
      </c>
      <c r="U55" s="176"/>
      <c r="V55" s="176"/>
      <c r="W55" s="176"/>
      <c r="X55" s="188" t="s">
        <v>412</v>
      </c>
      <c r="Y55" s="176"/>
      <c r="Z55" s="176"/>
      <c r="AA55" s="176"/>
      <c r="AB55" s="176"/>
      <c r="AC55" s="176"/>
      <c r="AD55" s="176"/>
      <c r="AE55" s="12"/>
      <c r="AF55" s="125"/>
      <c r="AG55" s="110">
        <f t="shared" si="1"/>
        <v>23</v>
      </c>
      <c r="AH55" s="110">
        <f t="shared" si="2"/>
        <v>0</v>
      </c>
      <c r="AI55" s="110">
        <f t="shared" si="3"/>
        <v>0</v>
      </c>
      <c r="AK55" s="189" t="str">
        <f t="shared" si="4"/>
        <v>30033 Cazones de Herrera</v>
      </c>
      <c r="AL55" s="87"/>
      <c r="AM55" s="190" t="str">
        <f t="shared" si="5"/>
        <v>30033</v>
      </c>
      <c r="AN55" s="198" t="s">
        <v>609</v>
      </c>
      <c r="AO55" s="198" t="str">
        <f t="shared" si="0"/>
        <v>Cazones de Herrera</v>
      </c>
      <c r="AP55" s="110">
        <v>33</v>
      </c>
      <c r="AQ55" s="191" t="s">
        <v>708</v>
      </c>
      <c r="AR55" s="192" t="s">
        <v>709</v>
      </c>
      <c r="AS55" s="111" t="s">
        <v>512</v>
      </c>
      <c r="AT55" s="193" t="s">
        <v>710</v>
      </c>
      <c r="AU55" s="111" t="s">
        <v>711</v>
      </c>
    </row>
    <row r="56" spans="1:47" ht="15.05" customHeight="1">
      <c r="A56" s="182"/>
      <c r="B56" s="195" t="s">
        <v>93</v>
      </c>
      <c r="C56" s="196" t="str">
        <f>IF(CNGE_2021_M1_Secc15!D66="", "", CNGE_2021_M1_Secc15!D66)</f>
        <v/>
      </c>
      <c r="D56" s="197" t="str">
        <f>IF(OR(CNGE_2021_M1_Secc15!U218=2, CNGE_2021_M1_Secc15!U218=9), "X", "")</f>
        <v/>
      </c>
      <c r="E56" s="445"/>
      <c r="F56" s="445"/>
      <c r="G56" s="445"/>
      <c r="H56" s="445"/>
      <c r="I56" s="445"/>
      <c r="J56" s="445"/>
      <c r="K56" s="175"/>
      <c r="L56" s="176"/>
      <c r="M56" s="188" t="s">
        <v>412</v>
      </c>
      <c r="N56" s="176"/>
      <c r="O56" s="176"/>
      <c r="P56" s="176"/>
      <c r="Q56" s="176"/>
      <c r="R56" s="176"/>
      <c r="S56" s="176"/>
      <c r="T56" s="188" t="s">
        <v>410</v>
      </c>
      <c r="U56" s="176"/>
      <c r="V56" s="176"/>
      <c r="W56" s="176"/>
      <c r="X56" s="188" t="s">
        <v>412</v>
      </c>
      <c r="Y56" s="176"/>
      <c r="Z56" s="176"/>
      <c r="AA56" s="176"/>
      <c r="AB56" s="176"/>
      <c r="AC56" s="176"/>
      <c r="AD56" s="176"/>
      <c r="AE56" s="12"/>
      <c r="AF56" s="125"/>
      <c r="AG56" s="110">
        <f t="shared" si="1"/>
        <v>23</v>
      </c>
      <c r="AH56" s="110">
        <f t="shared" si="2"/>
        <v>0</v>
      </c>
      <c r="AI56" s="110">
        <f t="shared" si="3"/>
        <v>0</v>
      </c>
      <c r="AK56" s="189" t="str">
        <f t="shared" si="4"/>
        <v>30034 Cerro Azul</v>
      </c>
      <c r="AL56" s="87"/>
      <c r="AM56" s="190" t="str">
        <f t="shared" si="5"/>
        <v>30034</v>
      </c>
      <c r="AN56" s="198" t="s">
        <v>609</v>
      </c>
      <c r="AO56" s="198" t="str">
        <f t="shared" si="0"/>
        <v>Cerro Azul</v>
      </c>
      <c r="AP56" s="110">
        <v>34</v>
      </c>
      <c r="AQ56" s="191" t="s">
        <v>712</v>
      </c>
      <c r="AR56" s="192" t="s">
        <v>709</v>
      </c>
      <c r="AS56" s="111" t="s">
        <v>512</v>
      </c>
      <c r="AT56" s="193" t="s">
        <v>713</v>
      </c>
      <c r="AU56" s="111" t="s">
        <v>714</v>
      </c>
    </row>
    <row r="57" spans="1:47" ht="15.05" customHeight="1">
      <c r="A57" s="182"/>
      <c r="B57" s="195" t="s">
        <v>94</v>
      </c>
      <c r="C57" s="196" t="str">
        <f>IF(CNGE_2021_M1_Secc15!D67="", "", CNGE_2021_M1_Secc15!D67)</f>
        <v/>
      </c>
      <c r="D57" s="197" t="str">
        <f>IF(OR(CNGE_2021_M1_Secc15!U219=2, CNGE_2021_M1_Secc15!U219=9), "X", "")</f>
        <v/>
      </c>
      <c r="E57" s="445"/>
      <c r="F57" s="445"/>
      <c r="G57" s="445"/>
      <c r="H57" s="445"/>
      <c r="I57" s="445"/>
      <c r="J57" s="445"/>
      <c r="K57" s="175"/>
      <c r="L57" s="176"/>
      <c r="M57" s="188" t="s">
        <v>412</v>
      </c>
      <c r="N57" s="176"/>
      <c r="O57" s="176"/>
      <c r="P57" s="176"/>
      <c r="Q57" s="176"/>
      <c r="R57" s="176"/>
      <c r="S57" s="176"/>
      <c r="T57" s="188" t="s">
        <v>410</v>
      </c>
      <c r="U57" s="176"/>
      <c r="V57" s="176"/>
      <c r="W57" s="176"/>
      <c r="X57" s="188" t="s">
        <v>412</v>
      </c>
      <c r="Y57" s="176"/>
      <c r="Z57" s="176"/>
      <c r="AA57" s="176"/>
      <c r="AB57" s="176"/>
      <c r="AC57" s="176"/>
      <c r="AD57" s="176"/>
      <c r="AE57" s="12"/>
      <c r="AF57" s="125"/>
      <c r="AG57" s="110">
        <f t="shared" si="1"/>
        <v>23</v>
      </c>
      <c r="AH57" s="110">
        <f t="shared" si="2"/>
        <v>0</v>
      </c>
      <c r="AI57" s="110">
        <f t="shared" si="3"/>
        <v>0</v>
      </c>
      <c r="AK57" s="189" t="str">
        <f t="shared" si="4"/>
        <v>30035 Citlaltépetl</v>
      </c>
      <c r="AL57" s="87"/>
      <c r="AM57" s="190" t="str">
        <f t="shared" si="5"/>
        <v>30035</v>
      </c>
      <c r="AN57" s="198" t="s">
        <v>609</v>
      </c>
      <c r="AO57" s="198" t="str">
        <f t="shared" si="0"/>
        <v>Citlaltépetl</v>
      </c>
      <c r="AP57" s="110">
        <v>35</v>
      </c>
      <c r="AQ57" s="191" t="s">
        <v>715</v>
      </c>
      <c r="AR57" s="192" t="s">
        <v>709</v>
      </c>
      <c r="AS57" s="111" t="s">
        <v>512</v>
      </c>
      <c r="AT57" s="193" t="s">
        <v>716</v>
      </c>
      <c r="AU57" s="111" t="s">
        <v>717</v>
      </c>
    </row>
    <row r="58" spans="1:47" ht="15.05" customHeight="1">
      <c r="A58" s="182"/>
      <c r="B58" s="195" t="s">
        <v>95</v>
      </c>
      <c r="C58" s="196" t="str">
        <f>IF(CNGE_2021_M1_Secc15!D68="", "", CNGE_2021_M1_Secc15!D68)</f>
        <v/>
      </c>
      <c r="D58" s="197" t="str">
        <f>IF(OR(CNGE_2021_M1_Secc15!U220=2, CNGE_2021_M1_Secc15!U220=9), "X", "")</f>
        <v/>
      </c>
      <c r="E58" s="445"/>
      <c r="F58" s="445"/>
      <c r="G58" s="445"/>
      <c r="H58" s="445"/>
      <c r="I58" s="445"/>
      <c r="J58" s="445"/>
      <c r="K58" s="175"/>
      <c r="L58" s="176"/>
      <c r="M58" s="188" t="s">
        <v>412</v>
      </c>
      <c r="N58" s="176"/>
      <c r="O58" s="176"/>
      <c r="P58" s="176"/>
      <c r="Q58" s="176"/>
      <c r="R58" s="176"/>
      <c r="S58" s="176"/>
      <c r="T58" s="188" t="s">
        <v>410</v>
      </c>
      <c r="U58" s="176"/>
      <c r="V58" s="176"/>
      <c r="W58" s="176"/>
      <c r="X58" s="188" t="s">
        <v>412</v>
      </c>
      <c r="Y58" s="176"/>
      <c r="Z58" s="176"/>
      <c r="AA58" s="176"/>
      <c r="AB58" s="176"/>
      <c r="AC58" s="176"/>
      <c r="AD58" s="176"/>
      <c r="AE58" s="12"/>
      <c r="AF58" s="125"/>
      <c r="AG58" s="110">
        <f t="shared" si="1"/>
        <v>23</v>
      </c>
      <c r="AH58" s="110">
        <f t="shared" si="2"/>
        <v>0</v>
      </c>
      <c r="AI58" s="110">
        <f t="shared" si="3"/>
        <v>0</v>
      </c>
      <c r="AK58" s="189" t="str">
        <f t="shared" si="4"/>
        <v>30036 Coacoatzintla</v>
      </c>
      <c r="AL58" s="87"/>
      <c r="AM58" s="190" t="str">
        <f t="shared" si="5"/>
        <v>30036</v>
      </c>
      <c r="AN58" s="198" t="s">
        <v>609</v>
      </c>
      <c r="AO58" s="198" t="str">
        <f t="shared" si="0"/>
        <v>Coacoatzintla</v>
      </c>
      <c r="AP58" s="110">
        <v>36</v>
      </c>
      <c r="AQ58" s="191" t="s">
        <v>718</v>
      </c>
      <c r="AR58" s="192" t="s">
        <v>709</v>
      </c>
      <c r="AS58" s="111" t="s">
        <v>512</v>
      </c>
      <c r="AT58" s="193" t="s">
        <v>719</v>
      </c>
      <c r="AU58" s="111" t="s">
        <v>720</v>
      </c>
    </row>
    <row r="59" spans="1:47" ht="15.05" customHeight="1">
      <c r="A59" s="182"/>
      <c r="B59" s="195" t="s">
        <v>96</v>
      </c>
      <c r="C59" s="196" t="str">
        <f>IF(CNGE_2021_M1_Secc15!D69="", "", CNGE_2021_M1_Secc15!D69)</f>
        <v/>
      </c>
      <c r="D59" s="197" t="str">
        <f>IF(OR(CNGE_2021_M1_Secc15!U221=2, CNGE_2021_M1_Secc15!U221=9), "X", "")</f>
        <v/>
      </c>
      <c r="E59" s="445"/>
      <c r="F59" s="445"/>
      <c r="G59" s="445"/>
      <c r="H59" s="445"/>
      <c r="I59" s="445"/>
      <c r="J59" s="445"/>
      <c r="K59" s="175"/>
      <c r="L59" s="176"/>
      <c r="M59" s="188" t="s">
        <v>412</v>
      </c>
      <c r="N59" s="176"/>
      <c r="O59" s="176"/>
      <c r="P59" s="176"/>
      <c r="Q59" s="176"/>
      <c r="R59" s="176"/>
      <c r="S59" s="176"/>
      <c r="T59" s="188" t="s">
        <v>410</v>
      </c>
      <c r="U59" s="176"/>
      <c r="V59" s="176"/>
      <c r="W59" s="176"/>
      <c r="X59" s="188" t="s">
        <v>412</v>
      </c>
      <c r="Y59" s="176"/>
      <c r="Z59" s="176"/>
      <c r="AA59" s="176"/>
      <c r="AB59" s="176"/>
      <c r="AC59" s="176"/>
      <c r="AD59" s="176"/>
      <c r="AE59" s="12"/>
      <c r="AF59" s="125"/>
      <c r="AG59" s="110">
        <f t="shared" si="1"/>
        <v>23</v>
      </c>
      <c r="AH59" s="110">
        <f t="shared" si="2"/>
        <v>0</v>
      </c>
      <c r="AI59" s="110">
        <f t="shared" si="3"/>
        <v>0</v>
      </c>
      <c r="AK59" s="189" t="str">
        <f t="shared" si="4"/>
        <v>30037 Coahuitlán</v>
      </c>
      <c r="AL59" s="87"/>
      <c r="AM59" s="190" t="str">
        <f t="shared" si="5"/>
        <v>30037</v>
      </c>
      <c r="AN59" s="198" t="s">
        <v>609</v>
      </c>
      <c r="AO59" s="198" t="str">
        <f t="shared" si="0"/>
        <v>Coahuitlán</v>
      </c>
      <c r="AP59" s="110">
        <v>37</v>
      </c>
      <c r="AQ59" s="191" t="s">
        <v>721</v>
      </c>
      <c r="AR59" s="192" t="s">
        <v>709</v>
      </c>
      <c r="AS59" s="111" t="s">
        <v>512</v>
      </c>
      <c r="AT59" s="193" t="s">
        <v>722</v>
      </c>
      <c r="AU59" s="111" t="s">
        <v>723</v>
      </c>
    </row>
    <row r="60" spans="1:47" ht="15.05" customHeight="1">
      <c r="A60" s="182"/>
      <c r="B60" s="195" t="s">
        <v>97</v>
      </c>
      <c r="C60" s="196" t="str">
        <f>IF(CNGE_2021_M1_Secc15!D70="", "", CNGE_2021_M1_Secc15!D70)</f>
        <v/>
      </c>
      <c r="D60" s="197" t="str">
        <f>IF(OR(CNGE_2021_M1_Secc15!U222=2, CNGE_2021_M1_Secc15!U222=9), "X", "")</f>
        <v/>
      </c>
      <c r="E60" s="445"/>
      <c r="F60" s="445"/>
      <c r="G60" s="445"/>
      <c r="H60" s="445"/>
      <c r="I60" s="445"/>
      <c r="J60" s="445"/>
      <c r="K60" s="175"/>
      <c r="L60" s="176"/>
      <c r="M60" s="188" t="s">
        <v>412</v>
      </c>
      <c r="N60" s="176"/>
      <c r="O60" s="176"/>
      <c r="P60" s="176"/>
      <c r="Q60" s="176"/>
      <c r="R60" s="176"/>
      <c r="S60" s="176"/>
      <c r="T60" s="188" t="s">
        <v>410</v>
      </c>
      <c r="U60" s="176"/>
      <c r="V60" s="176"/>
      <c r="W60" s="176"/>
      <c r="X60" s="188" t="s">
        <v>412</v>
      </c>
      <c r="Y60" s="176"/>
      <c r="Z60" s="176"/>
      <c r="AA60" s="176"/>
      <c r="AB60" s="176"/>
      <c r="AC60" s="176"/>
      <c r="AD60" s="176"/>
      <c r="AE60" s="12"/>
      <c r="AF60" s="125"/>
      <c r="AG60" s="110">
        <f t="shared" si="1"/>
        <v>23</v>
      </c>
      <c r="AH60" s="110">
        <f t="shared" si="2"/>
        <v>0</v>
      </c>
      <c r="AI60" s="110">
        <f t="shared" si="3"/>
        <v>0</v>
      </c>
      <c r="AK60" s="189" t="str">
        <f t="shared" si="4"/>
        <v>30038 Coatepec</v>
      </c>
      <c r="AL60" s="87"/>
      <c r="AM60" s="190" t="str">
        <f t="shared" si="5"/>
        <v>30038</v>
      </c>
      <c r="AN60" s="198" t="s">
        <v>609</v>
      </c>
      <c r="AO60" s="198" t="str">
        <f t="shared" si="0"/>
        <v>Coatepec</v>
      </c>
      <c r="AP60" s="110">
        <v>38</v>
      </c>
      <c r="AQ60" s="191" t="s">
        <v>724</v>
      </c>
      <c r="AR60" s="192" t="s">
        <v>709</v>
      </c>
      <c r="AS60" s="111" t="s">
        <v>512</v>
      </c>
      <c r="AT60" s="193" t="s">
        <v>725</v>
      </c>
      <c r="AU60" s="111" t="s">
        <v>726</v>
      </c>
    </row>
    <row r="61" spans="1:47" ht="15.05" customHeight="1">
      <c r="A61" s="182"/>
      <c r="B61" s="195" t="s">
        <v>98</v>
      </c>
      <c r="C61" s="196" t="str">
        <f>IF(CNGE_2021_M1_Secc15!D71="", "", CNGE_2021_M1_Secc15!D71)</f>
        <v/>
      </c>
      <c r="D61" s="197" t="str">
        <f>IF(OR(CNGE_2021_M1_Secc15!U223=2, CNGE_2021_M1_Secc15!U223=9), "X", "")</f>
        <v/>
      </c>
      <c r="E61" s="445"/>
      <c r="F61" s="445"/>
      <c r="G61" s="445"/>
      <c r="H61" s="445"/>
      <c r="I61" s="445"/>
      <c r="J61" s="445"/>
      <c r="K61" s="175"/>
      <c r="L61" s="176"/>
      <c r="M61" s="188" t="s">
        <v>412</v>
      </c>
      <c r="N61" s="176"/>
      <c r="O61" s="176"/>
      <c r="P61" s="176"/>
      <c r="Q61" s="176"/>
      <c r="R61" s="176"/>
      <c r="S61" s="176"/>
      <c r="T61" s="188" t="s">
        <v>410</v>
      </c>
      <c r="U61" s="176"/>
      <c r="V61" s="176"/>
      <c r="W61" s="176"/>
      <c r="X61" s="188" t="s">
        <v>412</v>
      </c>
      <c r="Y61" s="176"/>
      <c r="Z61" s="176"/>
      <c r="AA61" s="176"/>
      <c r="AB61" s="176"/>
      <c r="AC61" s="176"/>
      <c r="AD61" s="176"/>
      <c r="AE61" s="12"/>
      <c r="AF61" s="125"/>
      <c r="AG61" s="110">
        <f t="shared" si="1"/>
        <v>23</v>
      </c>
      <c r="AH61" s="110">
        <f t="shared" si="2"/>
        <v>0</v>
      </c>
      <c r="AI61" s="110">
        <f t="shared" si="3"/>
        <v>0</v>
      </c>
      <c r="AK61" s="189" t="str">
        <f t="shared" si="4"/>
        <v>30039 Coatzacoalcos</v>
      </c>
      <c r="AL61" s="87"/>
      <c r="AM61" s="190" t="str">
        <f t="shared" si="5"/>
        <v>30039</v>
      </c>
      <c r="AN61" s="198" t="s">
        <v>609</v>
      </c>
      <c r="AO61" s="198" t="str">
        <f t="shared" si="0"/>
        <v>Coatzacoalcos</v>
      </c>
      <c r="AP61" s="110">
        <v>39</v>
      </c>
      <c r="AQ61" s="191" t="s">
        <v>727</v>
      </c>
      <c r="AR61" s="192" t="s">
        <v>709</v>
      </c>
      <c r="AS61" s="111" t="s">
        <v>512</v>
      </c>
      <c r="AT61" s="193" t="s">
        <v>728</v>
      </c>
      <c r="AU61" s="111" t="s">
        <v>729</v>
      </c>
    </row>
    <row r="62" spans="1:47" ht="15.05" customHeight="1">
      <c r="A62" s="182"/>
      <c r="B62" s="195" t="s">
        <v>99</v>
      </c>
      <c r="C62" s="196" t="str">
        <f>IF(CNGE_2021_M1_Secc15!D72="", "", CNGE_2021_M1_Secc15!D72)</f>
        <v/>
      </c>
      <c r="D62" s="197" t="str">
        <f>IF(OR(CNGE_2021_M1_Secc15!U224=2, CNGE_2021_M1_Secc15!U224=9), "X", "")</f>
        <v/>
      </c>
      <c r="E62" s="445"/>
      <c r="F62" s="445"/>
      <c r="G62" s="445"/>
      <c r="H62" s="445"/>
      <c r="I62" s="445"/>
      <c r="J62" s="445"/>
      <c r="K62" s="175"/>
      <c r="L62" s="176"/>
      <c r="M62" s="188" t="s">
        <v>412</v>
      </c>
      <c r="N62" s="176"/>
      <c r="O62" s="176"/>
      <c r="P62" s="176"/>
      <c r="Q62" s="176"/>
      <c r="R62" s="176"/>
      <c r="S62" s="176"/>
      <c r="T62" s="188" t="s">
        <v>410</v>
      </c>
      <c r="U62" s="176"/>
      <c r="V62" s="176"/>
      <c r="W62" s="176"/>
      <c r="X62" s="188" t="s">
        <v>412</v>
      </c>
      <c r="Y62" s="176"/>
      <c r="Z62" s="176"/>
      <c r="AA62" s="176"/>
      <c r="AB62" s="176"/>
      <c r="AC62" s="176"/>
      <c r="AD62" s="176"/>
      <c r="AE62" s="12"/>
      <c r="AF62" s="125"/>
      <c r="AG62" s="110">
        <f t="shared" si="1"/>
        <v>23</v>
      </c>
      <c r="AH62" s="110">
        <f t="shared" si="2"/>
        <v>0</v>
      </c>
      <c r="AI62" s="110">
        <f t="shared" si="3"/>
        <v>0</v>
      </c>
      <c r="AK62" s="189" t="str">
        <f t="shared" si="4"/>
        <v>30040 Coatzintla</v>
      </c>
      <c r="AL62" s="87"/>
      <c r="AM62" s="190" t="str">
        <f t="shared" si="5"/>
        <v>30040</v>
      </c>
      <c r="AN62" s="198" t="s">
        <v>609</v>
      </c>
      <c r="AO62" s="198" t="str">
        <f t="shared" si="0"/>
        <v>Coatzintla</v>
      </c>
      <c r="AP62" s="110">
        <v>40</v>
      </c>
      <c r="AQ62" s="191" t="s">
        <v>730</v>
      </c>
      <c r="AR62" s="192" t="s">
        <v>709</v>
      </c>
      <c r="AS62" s="111" t="s">
        <v>512</v>
      </c>
      <c r="AT62" s="193" t="s">
        <v>731</v>
      </c>
      <c r="AU62" s="111" t="s">
        <v>732</v>
      </c>
    </row>
    <row r="63" spans="1:47" ht="15.05" customHeight="1">
      <c r="A63" s="182"/>
      <c r="B63" s="195" t="s">
        <v>100</v>
      </c>
      <c r="C63" s="196" t="str">
        <f>IF(CNGE_2021_M1_Secc15!D73="", "", CNGE_2021_M1_Secc15!D73)</f>
        <v/>
      </c>
      <c r="D63" s="197" t="str">
        <f>IF(OR(CNGE_2021_M1_Secc15!U225=2, CNGE_2021_M1_Secc15!U225=9), "X", "")</f>
        <v/>
      </c>
      <c r="E63" s="445"/>
      <c r="F63" s="445"/>
      <c r="G63" s="445"/>
      <c r="H63" s="445"/>
      <c r="I63" s="445"/>
      <c r="J63" s="445"/>
      <c r="K63" s="175"/>
      <c r="L63" s="176"/>
      <c r="M63" s="188" t="s">
        <v>412</v>
      </c>
      <c r="N63" s="176"/>
      <c r="O63" s="176"/>
      <c r="P63" s="176"/>
      <c r="Q63" s="176"/>
      <c r="R63" s="176"/>
      <c r="S63" s="176"/>
      <c r="T63" s="188" t="s">
        <v>410</v>
      </c>
      <c r="U63" s="176"/>
      <c r="V63" s="176"/>
      <c r="W63" s="176"/>
      <c r="X63" s="188" t="s">
        <v>412</v>
      </c>
      <c r="Y63" s="176"/>
      <c r="Z63" s="176"/>
      <c r="AA63" s="176"/>
      <c r="AB63" s="176"/>
      <c r="AC63" s="176"/>
      <c r="AD63" s="176"/>
      <c r="AE63" s="12"/>
      <c r="AF63" s="125"/>
      <c r="AG63" s="110">
        <f t="shared" si="1"/>
        <v>23</v>
      </c>
      <c r="AH63" s="110">
        <f t="shared" si="2"/>
        <v>0</v>
      </c>
      <c r="AI63" s="110">
        <f t="shared" si="3"/>
        <v>0</v>
      </c>
      <c r="AK63" s="189" t="str">
        <f t="shared" si="4"/>
        <v>30041 Coetzala</v>
      </c>
      <c r="AL63" s="87"/>
      <c r="AM63" s="190" t="str">
        <f t="shared" si="5"/>
        <v>30041</v>
      </c>
      <c r="AN63" s="198" t="s">
        <v>609</v>
      </c>
      <c r="AO63" s="198" t="str">
        <f t="shared" si="0"/>
        <v>Coetzala</v>
      </c>
      <c r="AP63" s="110">
        <v>41</v>
      </c>
      <c r="AQ63" s="191" t="s">
        <v>733</v>
      </c>
      <c r="AR63" s="192" t="s">
        <v>709</v>
      </c>
      <c r="AS63" s="111" t="s">
        <v>512</v>
      </c>
      <c r="AT63" s="193" t="s">
        <v>734</v>
      </c>
      <c r="AU63" s="111" t="s">
        <v>735</v>
      </c>
    </row>
    <row r="64" spans="1:47" ht="15.05" customHeight="1">
      <c r="A64" s="182"/>
      <c r="B64" s="195" t="s">
        <v>101</v>
      </c>
      <c r="C64" s="196" t="str">
        <f>IF(CNGE_2021_M1_Secc15!D74="", "", CNGE_2021_M1_Secc15!D74)</f>
        <v/>
      </c>
      <c r="D64" s="197" t="str">
        <f>IF(OR(CNGE_2021_M1_Secc15!U226=2, CNGE_2021_M1_Secc15!U226=9), "X", "")</f>
        <v/>
      </c>
      <c r="E64" s="445"/>
      <c r="F64" s="445"/>
      <c r="G64" s="445"/>
      <c r="H64" s="445"/>
      <c r="I64" s="445"/>
      <c r="J64" s="445"/>
      <c r="K64" s="175"/>
      <c r="L64" s="176"/>
      <c r="M64" s="188" t="s">
        <v>412</v>
      </c>
      <c r="N64" s="176"/>
      <c r="O64" s="176"/>
      <c r="P64" s="176"/>
      <c r="Q64" s="176"/>
      <c r="R64" s="176"/>
      <c r="S64" s="176"/>
      <c r="T64" s="188" t="s">
        <v>410</v>
      </c>
      <c r="U64" s="176"/>
      <c r="V64" s="176"/>
      <c r="W64" s="176"/>
      <c r="X64" s="188" t="s">
        <v>412</v>
      </c>
      <c r="Y64" s="176"/>
      <c r="Z64" s="176"/>
      <c r="AA64" s="176"/>
      <c r="AB64" s="176"/>
      <c r="AC64" s="176"/>
      <c r="AD64" s="176"/>
      <c r="AE64" s="12"/>
      <c r="AF64" s="125"/>
      <c r="AG64" s="110">
        <f t="shared" si="1"/>
        <v>23</v>
      </c>
      <c r="AH64" s="110">
        <f t="shared" si="2"/>
        <v>0</v>
      </c>
      <c r="AI64" s="110">
        <f t="shared" si="3"/>
        <v>0</v>
      </c>
      <c r="AK64" s="189" t="str">
        <f t="shared" si="4"/>
        <v>30042 Colipa</v>
      </c>
      <c r="AL64" s="87"/>
      <c r="AM64" s="190" t="str">
        <f t="shared" si="5"/>
        <v>30042</v>
      </c>
      <c r="AN64" s="198" t="s">
        <v>609</v>
      </c>
      <c r="AO64" s="198" t="str">
        <f t="shared" si="0"/>
        <v>Colipa</v>
      </c>
      <c r="AP64" s="110">
        <v>42</v>
      </c>
      <c r="AQ64" s="191" t="s">
        <v>736</v>
      </c>
      <c r="AR64" s="192" t="s">
        <v>709</v>
      </c>
      <c r="AS64" s="111" t="s">
        <v>512</v>
      </c>
      <c r="AT64" s="193" t="s">
        <v>737</v>
      </c>
      <c r="AU64" s="111" t="s">
        <v>738</v>
      </c>
    </row>
    <row r="65" spans="1:47" ht="15.05" customHeight="1">
      <c r="A65" s="182"/>
      <c r="B65" s="195" t="s">
        <v>102</v>
      </c>
      <c r="C65" s="196" t="str">
        <f>IF(CNGE_2021_M1_Secc15!D75="", "", CNGE_2021_M1_Secc15!D75)</f>
        <v/>
      </c>
      <c r="D65" s="197" t="str">
        <f>IF(OR(CNGE_2021_M1_Secc15!U227=2, CNGE_2021_M1_Secc15!U227=9), "X", "")</f>
        <v/>
      </c>
      <c r="E65" s="445"/>
      <c r="F65" s="445"/>
      <c r="G65" s="445"/>
      <c r="H65" s="445"/>
      <c r="I65" s="445"/>
      <c r="J65" s="445"/>
      <c r="K65" s="175"/>
      <c r="L65" s="176"/>
      <c r="M65" s="188" t="s">
        <v>412</v>
      </c>
      <c r="N65" s="176"/>
      <c r="O65" s="176"/>
      <c r="P65" s="176"/>
      <c r="Q65" s="176"/>
      <c r="R65" s="176"/>
      <c r="S65" s="176"/>
      <c r="T65" s="188" t="s">
        <v>410</v>
      </c>
      <c r="U65" s="176"/>
      <c r="V65" s="176"/>
      <c r="W65" s="176"/>
      <c r="X65" s="188" t="s">
        <v>412</v>
      </c>
      <c r="Y65" s="176"/>
      <c r="Z65" s="176"/>
      <c r="AA65" s="176"/>
      <c r="AB65" s="176"/>
      <c r="AC65" s="176"/>
      <c r="AD65" s="176"/>
      <c r="AE65" s="12"/>
      <c r="AF65" s="125"/>
      <c r="AG65" s="110">
        <f t="shared" si="1"/>
        <v>23</v>
      </c>
      <c r="AH65" s="110">
        <f t="shared" si="2"/>
        <v>0</v>
      </c>
      <c r="AI65" s="110">
        <f t="shared" si="3"/>
        <v>0</v>
      </c>
      <c r="AK65" s="189" t="str">
        <f t="shared" si="4"/>
        <v>30043 Comapa</v>
      </c>
      <c r="AL65" s="87"/>
      <c r="AM65" s="190" t="str">
        <f t="shared" si="5"/>
        <v>30043</v>
      </c>
      <c r="AN65" s="198" t="s">
        <v>609</v>
      </c>
      <c r="AO65" s="198" t="str">
        <f t="shared" si="0"/>
        <v>Comapa</v>
      </c>
      <c r="AP65" s="110">
        <v>43</v>
      </c>
      <c r="AQ65" s="191" t="s">
        <v>739</v>
      </c>
      <c r="AR65" s="192" t="s">
        <v>709</v>
      </c>
      <c r="AS65" s="111" t="s">
        <v>512</v>
      </c>
      <c r="AT65" s="193" t="s">
        <v>740</v>
      </c>
      <c r="AU65" s="111" t="s">
        <v>741</v>
      </c>
    </row>
    <row r="66" spans="1:47" ht="15.05" customHeight="1">
      <c r="A66" s="182"/>
      <c r="B66" s="195" t="s">
        <v>103</v>
      </c>
      <c r="C66" s="196" t="str">
        <f>IF(CNGE_2021_M1_Secc15!D76="", "", CNGE_2021_M1_Secc15!D76)</f>
        <v/>
      </c>
      <c r="D66" s="197" t="str">
        <f>IF(OR(CNGE_2021_M1_Secc15!U228=2, CNGE_2021_M1_Secc15!U228=9), "X", "")</f>
        <v/>
      </c>
      <c r="E66" s="445"/>
      <c r="F66" s="445"/>
      <c r="G66" s="445"/>
      <c r="H66" s="445"/>
      <c r="I66" s="445"/>
      <c r="J66" s="445"/>
      <c r="K66" s="175"/>
      <c r="L66" s="176"/>
      <c r="M66" s="188" t="s">
        <v>412</v>
      </c>
      <c r="N66" s="176"/>
      <c r="O66" s="176"/>
      <c r="P66" s="176"/>
      <c r="Q66" s="176"/>
      <c r="R66" s="176"/>
      <c r="S66" s="176"/>
      <c r="T66" s="188" t="s">
        <v>410</v>
      </c>
      <c r="U66" s="176"/>
      <c r="V66" s="176"/>
      <c r="W66" s="176"/>
      <c r="X66" s="188" t="s">
        <v>412</v>
      </c>
      <c r="Y66" s="176"/>
      <c r="Z66" s="176"/>
      <c r="AA66" s="176"/>
      <c r="AB66" s="176"/>
      <c r="AC66" s="176"/>
      <c r="AD66" s="176"/>
      <c r="AE66" s="12"/>
      <c r="AF66" s="125"/>
      <c r="AG66" s="110">
        <f t="shared" si="1"/>
        <v>23</v>
      </c>
      <c r="AH66" s="110">
        <f t="shared" si="2"/>
        <v>0</v>
      </c>
      <c r="AI66" s="110">
        <f t="shared" si="3"/>
        <v>0</v>
      </c>
      <c r="AK66" s="189" t="str">
        <f t="shared" si="4"/>
        <v>30044 Córdoba</v>
      </c>
      <c r="AL66" s="87"/>
      <c r="AM66" s="190" t="str">
        <f t="shared" si="5"/>
        <v>30044</v>
      </c>
      <c r="AN66" s="198" t="s">
        <v>609</v>
      </c>
      <c r="AO66" s="198" t="str">
        <f t="shared" si="0"/>
        <v>Córdoba</v>
      </c>
      <c r="AP66" s="110">
        <v>44</v>
      </c>
      <c r="AQ66" s="191" t="s">
        <v>742</v>
      </c>
      <c r="AR66" s="192" t="s">
        <v>709</v>
      </c>
      <c r="AS66" s="111" t="s">
        <v>512</v>
      </c>
      <c r="AT66" s="193" t="s">
        <v>743</v>
      </c>
      <c r="AU66" s="111" t="s">
        <v>526</v>
      </c>
    </row>
    <row r="67" spans="1:47" ht="15.05" customHeight="1">
      <c r="A67" s="182"/>
      <c r="B67" s="195" t="s">
        <v>104</v>
      </c>
      <c r="C67" s="196" t="str">
        <f>IF(CNGE_2021_M1_Secc15!D77="", "", CNGE_2021_M1_Secc15!D77)</f>
        <v/>
      </c>
      <c r="D67" s="197" t="str">
        <f>IF(OR(CNGE_2021_M1_Secc15!U229=2, CNGE_2021_M1_Secc15!U229=9), "X", "")</f>
        <v/>
      </c>
      <c r="E67" s="445"/>
      <c r="F67" s="445"/>
      <c r="G67" s="445"/>
      <c r="H67" s="445"/>
      <c r="I67" s="445"/>
      <c r="J67" s="445"/>
      <c r="K67" s="175"/>
      <c r="L67" s="176"/>
      <c r="M67" s="188" t="s">
        <v>412</v>
      </c>
      <c r="N67" s="176"/>
      <c r="O67" s="176"/>
      <c r="P67" s="176"/>
      <c r="Q67" s="176"/>
      <c r="R67" s="176"/>
      <c r="S67" s="176"/>
      <c r="T67" s="188" t="s">
        <v>410</v>
      </c>
      <c r="U67" s="176"/>
      <c r="V67" s="176"/>
      <c r="W67" s="176"/>
      <c r="X67" s="188" t="s">
        <v>412</v>
      </c>
      <c r="Y67" s="176"/>
      <c r="Z67" s="176"/>
      <c r="AA67" s="176"/>
      <c r="AB67" s="176"/>
      <c r="AC67" s="176"/>
      <c r="AD67" s="176"/>
      <c r="AE67" s="12"/>
      <c r="AF67" s="125"/>
      <c r="AG67" s="110">
        <f t="shared" si="1"/>
        <v>23</v>
      </c>
      <c r="AH67" s="110">
        <f t="shared" si="2"/>
        <v>0</v>
      </c>
      <c r="AI67" s="110">
        <f t="shared" si="3"/>
        <v>0</v>
      </c>
      <c r="AK67" s="189" t="str">
        <f t="shared" si="4"/>
        <v>30045 Cosamaloapan de Carpio</v>
      </c>
      <c r="AL67" s="87"/>
      <c r="AM67" s="190" t="str">
        <f t="shared" si="5"/>
        <v>30045</v>
      </c>
      <c r="AN67" s="198" t="s">
        <v>609</v>
      </c>
      <c r="AO67" s="198" t="str">
        <f t="shared" si="0"/>
        <v>Cosamaloapan de Carpio</v>
      </c>
      <c r="AP67" s="110">
        <v>45</v>
      </c>
      <c r="AQ67" s="191" t="s">
        <v>744</v>
      </c>
      <c r="AR67" s="192" t="s">
        <v>709</v>
      </c>
      <c r="AS67" s="111" t="s">
        <v>512</v>
      </c>
      <c r="AT67" s="193" t="s">
        <v>745</v>
      </c>
      <c r="AU67" s="111" t="s">
        <v>528</v>
      </c>
    </row>
    <row r="68" spans="1:47" ht="15.05" customHeight="1">
      <c r="A68" s="182"/>
      <c r="B68" s="195" t="s">
        <v>105</v>
      </c>
      <c r="C68" s="196" t="str">
        <f>IF(CNGE_2021_M1_Secc15!D78="", "", CNGE_2021_M1_Secc15!D78)</f>
        <v/>
      </c>
      <c r="D68" s="197" t="str">
        <f>IF(OR(CNGE_2021_M1_Secc15!U230=2, CNGE_2021_M1_Secc15!U230=9), "X", "")</f>
        <v/>
      </c>
      <c r="E68" s="445"/>
      <c r="F68" s="445"/>
      <c r="G68" s="445"/>
      <c r="H68" s="445"/>
      <c r="I68" s="445"/>
      <c r="J68" s="445"/>
      <c r="K68" s="175"/>
      <c r="L68" s="176"/>
      <c r="M68" s="188" t="s">
        <v>412</v>
      </c>
      <c r="N68" s="176"/>
      <c r="O68" s="176"/>
      <c r="P68" s="176"/>
      <c r="Q68" s="176"/>
      <c r="R68" s="176"/>
      <c r="S68" s="176"/>
      <c r="T68" s="188" t="s">
        <v>410</v>
      </c>
      <c r="U68" s="176"/>
      <c r="V68" s="176"/>
      <c r="W68" s="176"/>
      <c r="X68" s="188" t="s">
        <v>412</v>
      </c>
      <c r="Y68" s="176"/>
      <c r="Z68" s="176"/>
      <c r="AA68" s="176"/>
      <c r="AB68" s="176"/>
      <c r="AC68" s="176"/>
      <c r="AD68" s="176"/>
      <c r="AE68" s="12"/>
      <c r="AF68" s="125"/>
      <c r="AG68" s="110">
        <f t="shared" si="1"/>
        <v>23</v>
      </c>
      <c r="AH68" s="110">
        <f t="shared" si="2"/>
        <v>0</v>
      </c>
      <c r="AI68" s="110">
        <f t="shared" si="3"/>
        <v>0</v>
      </c>
      <c r="AK68" s="189" t="str">
        <f t="shared" si="4"/>
        <v>30046 Cosautlán de Carvajal</v>
      </c>
      <c r="AL68" s="87"/>
      <c r="AM68" s="190" t="str">
        <f t="shared" si="5"/>
        <v>30046</v>
      </c>
      <c r="AN68" s="198" t="s">
        <v>609</v>
      </c>
      <c r="AO68" s="198" t="str">
        <f t="shared" si="0"/>
        <v>Cosautlán de Carvajal</v>
      </c>
      <c r="AP68" s="110">
        <v>46</v>
      </c>
      <c r="AQ68" s="191" t="s">
        <v>746</v>
      </c>
      <c r="AR68" s="192" t="s">
        <v>709</v>
      </c>
      <c r="AS68" s="111" t="s">
        <v>512</v>
      </c>
      <c r="AT68" s="193" t="s">
        <v>747</v>
      </c>
      <c r="AU68" s="111" t="s">
        <v>748</v>
      </c>
    </row>
    <row r="69" spans="1:47" ht="15.05" customHeight="1">
      <c r="A69" s="182"/>
      <c r="B69" s="195" t="s">
        <v>106</v>
      </c>
      <c r="C69" s="196" t="str">
        <f>IF(CNGE_2021_M1_Secc15!D79="", "", CNGE_2021_M1_Secc15!D79)</f>
        <v/>
      </c>
      <c r="D69" s="197" t="str">
        <f>IF(OR(CNGE_2021_M1_Secc15!U231=2, CNGE_2021_M1_Secc15!U231=9), "X", "")</f>
        <v/>
      </c>
      <c r="E69" s="445"/>
      <c r="F69" s="445"/>
      <c r="G69" s="445"/>
      <c r="H69" s="445"/>
      <c r="I69" s="445"/>
      <c r="J69" s="445"/>
      <c r="K69" s="175"/>
      <c r="L69" s="176"/>
      <c r="M69" s="188" t="s">
        <v>412</v>
      </c>
      <c r="N69" s="176"/>
      <c r="O69" s="176"/>
      <c r="P69" s="176"/>
      <c r="Q69" s="176"/>
      <c r="R69" s="176"/>
      <c r="S69" s="176"/>
      <c r="T69" s="188" t="s">
        <v>410</v>
      </c>
      <c r="U69" s="176"/>
      <c r="V69" s="176"/>
      <c r="W69" s="176"/>
      <c r="X69" s="188" t="s">
        <v>412</v>
      </c>
      <c r="Y69" s="176"/>
      <c r="Z69" s="176"/>
      <c r="AA69" s="176"/>
      <c r="AB69" s="176"/>
      <c r="AC69" s="176"/>
      <c r="AD69" s="176"/>
      <c r="AE69" s="12"/>
      <c r="AF69" s="125"/>
      <c r="AG69" s="110">
        <f t="shared" si="1"/>
        <v>23</v>
      </c>
      <c r="AH69" s="110">
        <f t="shared" si="2"/>
        <v>0</v>
      </c>
      <c r="AI69" s="110">
        <f t="shared" si="3"/>
        <v>0</v>
      </c>
      <c r="AK69" s="189" t="str">
        <f t="shared" si="4"/>
        <v>30047 Coscomatepec</v>
      </c>
      <c r="AL69" s="87"/>
      <c r="AM69" s="190" t="str">
        <f t="shared" si="5"/>
        <v>30047</v>
      </c>
      <c r="AN69" s="198" t="s">
        <v>609</v>
      </c>
      <c r="AO69" s="198" t="str">
        <f t="shared" si="0"/>
        <v>Coscomatepec</v>
      </c>
      <c r="AP69" s="110">
        <v>47</v>
      </c>
      <c r="AQ69" s="191" t="s">
        <v>749</v>
      </c>
      <c r="AR69" s="192" t="s">
        <v>709</v>
      </c>
      <c r="AS69" s="111" t="s">
        <v>512</v>
      </c>
      <c r="AT69" s="193" t="s">
        <v>750</v>
      </c>
      <c r="AU69" s="111" t="s">
        <v>751</v>
      </c>
    </row>
    <row r="70" spans="1:47" ht="15.05" customHeight="1">
      <c r="A70" s="182"/>
      <c r="B70" s="195" t="s">
        <v>107</v>
      </c>
      <c r="C70" s="196" t="str">
        <f>IF(CNGE_2021_M1_Secc15!D80="", "", CNGE_2021_M1_Secc15!D80)</f>
        <v/>
      </c>
      <c r="D70" s="197" t="str">
        <f>IF(OR(CNGE_2021_M1_Secc15!U232=2, CNGE_2021_M1_Secc15!U232=9), "X", "")</f>
        <v/>
      </c>
      <c r="E70" s="445"/>
      <c r="F70" s="445"/>
      <c r="G70" s="445"/>
      <c r="H70" s="445"/>
      <c r="I70" s="445"/>
      <c r="J70" s="445"/>
      <c r="K70" s="175"/>
      <c r="L70" s="176"/>
      <c r="M70" s="188" t="s">
        <v>412</v>
      </c>
      <c r="N70" s="176"/>
      <c r="O70" s="176"/>
      <c r="P70" s="176"/>
      <c r="Q70" s="176"/>
      <c r="R70" s="176"/>
      <c r="S70" s="176"/>
      <c r="T70" s="188" t="s">
        <v>410</v>
      </c>
      <c r="U70" s="176"/>
      <c r="V70" s="176"/>
      <c r="W70" s="176"/>
      <c r="X70" s="188" t="s">
        <v>412</v>
      </c>
      <c r="Y70" s="176"/>
      <c r="Z70" s="176"/>
      <c r="AA70" s="176"/>
      <c r="AB70" s="176"/>
      <c r="AC70" s="176"/>
      <c r="AD70" s="176"/>
      <c r="AE70" s="12"/>
      <c r="AF70" s="125"/>
      <c r="AG70" s="110">
        <f t="shared" si="1"/>
        <v>23</v>
      </c>
      <c r="AH70" s="110">
        <f t="shared" si="2"/>
        <v>0</v>
      </c>
      <c r="AI70" s="110">
        <f t="shared" si="3"/>
        <v>0</v>
      </c>
      <c r="AK70" s="189" t="str">
        <f t="shared" si="4"/>
        <v>30048 Cosoleacaque</v>
      </c>
      <c r="AL70" s="87"/>
      <c r="AM70" s="190" t="str">
        <f t="shared" si="5"/>
        <v>30048</v>
      </c>
      <c r="AN70" s="198" t="s">
        <v>609</v>
      </c>
      <c r="AO70" s="198" t="str">
        <f t="shared" si="0"/>
        <v>Cosoleacaque</v>
      </c>
      <c r="AP70" s="110">
        <v>48</v>
      </c>
      <c r="AQ70" s="191" t="s">
        <v>752</v>
      </c>
      <c r="AR70" s="192" t="s">
        <v>709</v>
      </c>
      <c r="AS70" s="111" t="s">
        <v>512</v>
      </c>
      <c r="AT70" s="193" t="s">
        <v>753</v>
      </c>
      <c r="AU70" s="111" t="s">
        <v>754</v>
      </c>
    </row>
    <row r="71" spans="1:47" ht="15.05" customHeight="1">
      <c r="A71" s="182"/>
      <c r="B71" s="195" t="s">
        <v>108</v>
      </c>
      <c r="C71" s="196" t="str">
        <f>IF(CNGE_2021_M1_Secc15!D81="", "", CNGE_2021_M1_Secc15!D81)</f>
        <v/>
      </c>
      <c r="D71" s="197" t="str">
        <f>IF(OR(CNGE_2021_M1_Secc15!U233=2, CNGE_2021_M1_Secc15!U233=9), "X", "")</f>
        <v/>
      </c>
      <c r="E71" s="445"/>
      <c r="F71" s="445"/>
      <c r="G71" s="445"/>
      <c r="H71" s="445"/>
      <c r="I71" s="445"/>
      <c r="J71" s="445"/>
      <c r="K71" s="175"/>
      <c r="L71" s="176"/>
      <c r="M71" s="188" t="s">
        <v>412</v>
      </c>
      <c r="N71" s="176"/>
      <c r="O71" s="176"/>
      <c r="P71" s="176"/>
      <c r="Q71" s="176"/>
      <c r="R71" s="176"/>
      <c r="S71" s="176"/>
      <c r="T71" s="188" t="s">
        <v>410</v>
      </c>
      <c r="U71" s="176"/>
      <c r="V71" s="176"/>
      <c r="W71" s="176"/>
      <c r="X71" s="188" t="s">
        <v>412</v>
      </c>
      <c r="Y71" s="176"/>
      <c r="Z71" s="176"/>
      <c r="AA71" s="176"/>
      <c r="AB71" s="176"/>
      <c r="AC71" s="176"/>
      <c r="AD71" s="176"/>
      <c r="AE71" s="12"/>
      <c r="AF71" s="125"/>
      <c r="AG71" s="110">
        <f t="shared" si="1"/>
        <v>23</v>
      </c>
      <c r="AH71" s="110">
        <f t="shared" si="2"/>
        <v>0</v>
      </c>
      <c r="AI71" s="110">
        <f t="shared" si="3"/>
        <v>0</v>
      </c>
      <c r="AK71" s="189" t="str">
        <f t="shared" si="4"/>
        <v>30049 Cotaxtla</v>
      </c>
      <c r="AL71" s="87"/>
      <c r="AM71" s="190" t="str">
        <f t="shared" si="5"/>
        <v>30049</v>
      </c>
      <c r="AN71" s="198" t="s">
        <v>609</v>
      </c>
      <c r="AO71" s="198" t="str">
        <f t="shared" si="0"/>
        <v>Cotaxtla</v>
      </c>
      <c r="AP71" s="110">
        <v>49</v>
      </c>
      <c r="AQ71" s="191" t="s">
        <v>755</v>
      </c>
      <c r="AR71" s="192" t="s">
        <v>709</v>
      </c>
      <c r="AS71" s="111" t="s">
        <v>512</v>
      </c>
      <c r="AT71" s="193" t="s">
        <v>756</v>
      </c>
      <c r="AU71" s="111" t="s">
        <v>757</v>
      </c>
    </row>
    <row r="72" spans="1:47" ht="15.05" customHeight="1">
      <c r="A72" s="182"/>
      <c r="B72" s="195" t="s">
        <v>109</v>
      </c>
      <c r="C72" s="196" t="str">
        <f>IF(CNGE_2021_M1_Secc15!D82="", "", CNGE_2021_M1_Secc15!D82)</f>
        <v/>
      </c>
      <c r="D72" s="197" t="str">
        <f>IF(OR(CNGE_2021_M1_Secc15!U234=2, CNGE_2021_M1_Secc15!U234=9), "X", "")</f>
        <v/>
      </c>
      <c r="E72" s="445"/>
      <c r="F72" s="445"/>
      <c r="G72" s="445"/>
      <c r="H72" s="445"/>
      <c r="I72" s="445"/>
      <c r="J72" s="445"/>
      <c r="K72" s="175"/>
      <c r="L72" s="176"/>
      <c r="M72" s="188" t="s">
        <v>412</v>
      </c>
      <c r="N72" s="176"/>
      <c r="O72" s="176"/>
      <c r="P72" s="176"/>
      <c r="Q72" s="176"/>
      <c r="R72" s="176"/>
      <c r="S72" s="176"/>
      <c r="T72" s="188" t="s">
        <v>410</v>
      </c>
      <c r="U72" s="176"/>
      <c r="V72" s="176"/>
      <c r="W72" s="176"/>
      <c r="X72" s="188" t="s">
        <v>412</v>
      </c>
      <c r="Y72" s="176"/>
      <c r="Z72" s="176"/>
      <c r="AA72" s="176"/>
      <c r="AB72" s="176"/>
      <c r="AC72" s="176"/>
      <c r="AD72" s="176"/>
      <c r="AE72" s="12"/>
      <c r="AF72" s="125"/>
      <c r="AG72" s="110">
        <f t="shared" si="1"/>
        <v>23</v>
      </c>
      <c r="AH72" s="110">
        <f t="shared" si="2"/>
        <v>0</v>
      </c>
      <c r="AI72" s="110">
        <f t="shared" si="3"/>
        <v>0</v>
      </c>
      <c r="AK72" s="189" t="str">
        <f t="shared" si="4"/>
        <v>30050 Coxquihui</v>
      </c>
      <c r="AL72" s="87"/>
      <c r="AM72" s="190" t="str">
        <f t="shared" si="5"/>
        <v>30050</v>
      </c>
      <c r="AN72" s="198" t="s">
        <v>609</v>
      </c>
      <c r="AO72" s="198" t="str">
        <f t="shared" si="0"/>
        <v>Coxquihui</v>
      </c>
      <c r="AP72" s="110">
        <v>50</v>
      </c>
      <c r="AQ72" s="191" t="s">
        <v>758</v>
      </c>
      <c r="AR72" s="192" t="s">
        <v>709</v>
      </c>
      <c r="AS72" s="111" t="s">
        <v>512</v>
      </c>
      <c r="AT72" s="193" t="s">
        <v>759</v>
      </c>
      <c r="AU72" s="111" t="s">
        <v>760</v>
      </c>
    </row>
    <row r="73" spans="1:47" ht="15.05" customHeight="1">
      <c r="A73" s="182"/>
      <c r="B73" s="195" t="s">
        <v>110</v>
      </c>
      <c r="C73" s="196" t="str">
        <f>IF(CNGE_2021_M1_Secc15!D83="", "", CNGE_2021_M1_Secc15!D83)</f>
        <v/>
      </c>
      <c r="D73" s="197" t="str">
        <f>IF(OR(CNGE_2021_M1_Secc15!U235=2, CNGE_2021_M1_Secc15!U235=9), "X", "")</f>
        <v/>
      </c>
      <c r="E73" s="445"/>
      <c r="F73" s="445"/>
      <c r="G73" s="445"/>
      <c r="H73" s="445"/>
      <c r="I73" s="445"/>
      <c r="J73" s="445"/>
      <c r="K73" s="175"/>
      <c r="L73" s="176"/>
      <c r="M73" s="188" t="s">
        <v>412</v>
      </c>
      <c r="N73" s="176"/>
      <c r="O73" s="176"/>
      <c r="P73" s="176"/>
      <c r="Q73" s="176"/>
      <c r="R73" s="176"/>
      <c r="S73" s="176"/>
      <c r="T73" s="188" t="s">
        <v>410</v>
      </c>
      <c r="U73" s="176"/>
      <c r="V73" s="176"/>
      <c r="W73" s="176"/>
      <c r="X73" s="188" t="s">
        <v>412</v>
      </c>
      <c r="Y73" s="176"/>
      <c r="Z73" s="176"/>
      <c r="AA73" s="176"/>
      <c r="AB73" s="176"/>
      <c r="AC73" s="176"/>
      <c r="AD73" s="176"/>
      <c r="AE73" s="12"/>
      <c r="AF73" s="125"/>
      <c r="AG73" s="110">
        <f t="shared" si="1"/>
        <v>23</v>
      </c>
      <c r="AH73" s="110">
        <f t="shared" si="2"/>
        <v>0</v>
      </c>
      <c r="AI73" s="110">
        <f t="shared" si="3"/>
        <v>0</v>
      </c>
      <c r="AK73" s="189" t="str">
        <f t="shared" si="4"/>
        <v>30051 Coyutla</v>
      </c>
      <c r="AL73" s="87"/>
      <c r="AM73" s="190" t="str">
        <f t="shared" si="5"/>
        <v>30051</v>
      </c>
      <c r="AN73" s="198" t="s">
        <v>609</v>
      </c>
      <c r="AO73" s="198" t="str">
        <f t="shared" si="0"/>
        <v>Coyutla</v>
      </c>
      <c r="AP73" s="110">
        <v>51</v>
      </c>
      <c r="AQ73" s="191" t="s">
        <v>761</v>
      </c>
      <c r="AR73" s="192" t="s">
        <v>709</v>
      </c>
      <c r="AS73" s="111" t="s">
        <v>512</v>
      </c>
      <c r="AT73" s="193" t="s">
        <v>762</v>
      </c>
      <c r="AU73" s="111" t="s">
        <v>536</v>
      </c>
    </row>
    <row r="74" spans="1:47" ht="15.05" customHeight="1">
      <c r="A74" s="182"/>
      <c r="B74" s="195" t="s">
        <v>111</v>
      </c>
      <c r="C74" s="196" t="str">
        <f>IF(CNGE_2021_M1_Secc15!D84="", "", CNGE_2021_M1_Secc15!D84)</f>
        <v/>
      </c>
      <c r="D74" s="197" t="str">
        <f>IF(OR(CNGE_2021_M1_Secc15!U236=2, CNGE_2021_M1_Secc15!U236=9), "X", "")</f>
        <v/>
      </c>
      <c r="E74" s="445"/>
      <c r="F74" s="445"/>
      <c r="G74" s="445"/>
      <c r="H74" s="445"/>
      <c r="I74" s="445"/>
      <c r="J74" s="445"/>
      <c r="K74" s="175"/>
      <c r="L74" s="176"/>
      <c r="M74" s="188" t="s">
        <v>412</v>
      </c>
      <c r="N74" s="176"/>
      <c r="O74" s="176"/>
      <c r="P74" s="176"/>
      <c r="Q74" s="176"/>
      <c r="R74" s="176"/>
      <c r="S74" s="176"/>
      <c r="T74" s="188" t="s">
        <v>410</v>
      </c>
      <c r="U74" s="176"/>
      <c r="V74" s="176"/>
      <c r="W74" s="176"/>
      <c r="X74" s="188" t="s">
        <v>412</v>
      </c>
      <c r="Y74" s="176"/>
      <c r="Z74" s="176"/>
      <c r="AA74" s="176"/>
      <c r="AB74" s="176"/>
      <c r="AC74" s="176"/>
      <c r="AD74" s="176"/>
      <c r="AE74" s="12"/>
      <c r="AF74" s="125"/>
      <c r="AG74" s="110">
        <f t="shared" si="1"/>
        <v>23</v>
      </c>
      <c r="AH74" s="110">
        <f t="shared" si="2"/>
        <v>0</v>
      </c>
      <c r="AI74" s="110">
        <f t="shared" si="3"/>
        <v>0</v>
      </c>
      <c r="AK74" s="189" t="str">
        <f t="shared" si="4"/>
        <v>30052 Cuichapa</v>
      </c>
      <c r="AL74" s="87"/>
      <c r="AM74" s="190" t="str">
        <f t="shared" si="5"/>
        <v>30052</v>
      </c>
      <c r="AN74" s="198" t="s">
        <v>609</v>
      </c>
      <c r="AO74" s="198" t="str">
        <f t="shared" si="0"/>
        <v>Cuichapa</v>
      </c>
      <c r="AP74" s="110">
        <v>52</v>
      </c>
      <c r="AQ74" s="191" t="s">
        <v>763</v>
      </c>
      <c r="AR74" s="192" t="s">
        <v>709</v>
      </c>
      <c r="AS74" s="111" t="s">
        <v>512</v>
      </c>
      <c r="AT74" s="193" t="s">
        <v>764</v>
      </c>
      <c r="AU74" s="111" t="s">
        <v>765</v>
      </c>
    </row>
    <row r="75" spans="1:47" ht="15.05" customHeight="1">
      <c r="A75" s="182"/>
      <c r="B75" s="195" t="s">
        <v>112</v>
      </c>
      <c r="C75" s="196" t="str">
        <f>IF(CNGE_2021_M1_Secc15!D85="", "", CNGE_2021_M1_Secc15!D85)</f>
        <v/>
      </c>
      <c r="D75" s="197" t="str">
        <f>IF(OR(CNGE_2021_M1_Secc15!U237=2, CNGE_2021_M1_Secc15!U237=9), "X", "")</f>
        <v/>
      </c>
      <c r="E75" s="445"/>
      <c r="F75" s="445"/>
      <c r="G75" s="445"/>
      <c r="H75" s="445"/>
      <c r="I75" s="445"/>
      <c r="J75" s="445"/>
      <c r="K75" s="175"/>
      <c r="L75" s="176"/>
      <c r="M75" s="188" t="s">
        <v>412</v>
      </c>
      <c r="N75" s="176"/>
      <c r="O75" s="176"/>
      <c r="P75" s="176"/>
      <c r="Q75" s="176"/>
      <c r="R75" s="176"/>
      <c r="S75" s="176"/>
      <c r="T75" s="188" t="s">
        <v>410</v>
      </c>
      <c r="U75" s="176"/>
      <c r="V75" s="176"/>
      <c r="W75" s="176"/>
      <c r="X75" s="188" t="s">
        <v>412</v>
      </c>
      <c r="Y75" s="176"/>
      <c r="Z75" s="176"/>
      <c r="AA75" s="176"/>
      <c r="AB75" s="176"/>
      <c r="AC75" s="176"/>
      <c r="AD75" s="176"/>
      <c r="AE75" s="12"/>
      <c r="AF75" s="125"/>
      <c r="AG75" s="110">
        <f t="shared" si="1"/>
        <v>23</v>
      </c>
      <c r="AH75" s="110">
        <f t="shared" si="2"/>
        <v>0</v>
      </c>
      <c r="AI75" s="110">
        <f t="shared" si="3"/>
        <v>0</v>
      </c>
      <c r="AK75" s="189" t="str">
        <f t="shared" si="4"/>
        <v>30053 Cuitláhuac</v>
      </c>
      <c r="AL75" s="87"/>
      <c r="AM75" s="190" t="str">
        <f t="shared" si="5"/>
        <v>30053</v>
      </c>
      <c r="AN75" s="198" t="s">
        <v>609</v>
      </c>
      <c r="AO75" s="198" t="str">
        <f t="shared" si="0"/>
        <v>Cuitláhuac</v>
      </c>
      <c r="AP75" s="110">
        <v>53</v>
      </c>
      <c r="AQ75" s="191" t="s">
        <v>766</v>
      </c>
      <c r="AR75" s="192" t="s">
        <v>709</v>
      </c>
      <c r="AS75" s="111" t="s">
        <v>512</v>
      </c>
      <c r="AT75" s="193" t="s">
        <v>767</v>
      </c>
      <c r="AU75" s="111" t="s">
        <v>768</v>
      </c>
    </row>
    <row r="76" spans="1:47" ht="15.05" customHeight="1">
      <c r="A76" s="182"/>
      <c r="B76" s="195" t="s">
        <v>113</v>
      </c>
      <c r="C76" s="196" t="str">
        <f>IF(CNGE_2021_M1_Secc15!D86="", "", CNGE_2021_M1_Secc15!D86)</f>
        <v/>
      </c>
      <c r="D76" s="197" t="str">
        <f>IF(OR(CNGE_2021_M1_Secc15!U238=2, CNGE_2021_M1_Secc15!U238=9), "X", "")</f>
        <v/>
      </c>
      <c r="E76" s="445"/>
      <c r="F76" s="445"/>
      <c r="G76" s="445"/>
      <c r="H76" s="445"/>
      <c r="I76" s="445"/>
      <c r="J76" s="445"/>
      <c r="K76" s="175"/>
      <c r="L76" s="176"/>
      <c r="M76" s="188" t="s">
        <v>412</v>
      </c>
      <c r="N76" s="176"/>
      <c r="O76" s="176"/>
      <c r="P76" s="176"/>
      <c r="Q76" s="176"/>
      <c r="R76" s="176"/>
      <c r="S76" s="176"/>
      <c r="T76" s="188" t="s">
        <v>410</v>
      </c>
      <c r="U76" s="176"/>
      <c r="V76" s="176"/>
      <c r="W76" s="176"/>
      <c r="X76" s="188" t="s">
        <v>412</v>
      </c>
      <c r="Y76" s="176"/>
      <c r="Z76" s="176"/>
      <c r="AA76" s="176"/>
      <c r="AB76" s="176"/>
      <c r="AC76" s="176"/>
      <c r="AD76" s="176"/>
      <c r="AE76" s="12"/>
      <c r="AF76" s="125"/>
      <c r="AG76" s="110">
        <f t="shared" si="1"/>
        <v>23</v>
      </c>
      <c r="AH76" s="110">
        <f t="shared" si="2"/>
        <v>0</v>
      </c>
      <c r="AI76" s="110">
        <f t="shared" si="3"/>
        <v>0</v>
      </c>
      <c r="AK76" s="189" t="str">
        <f t="shared" si="4"/>
        <v>30054 Chacaltianguis</v>
      </c>
      <c r="AL76" s="87"/>
      <c r="AM76" s="190" t="str">
        <f t="shared" si="5"/>
        <v>30054</v>
      </c>
      <c r="AN76" s="198" t="s">
        <v>609</v>
      </c>
      <c r="AO76" s="198" t="str">
        <f t="shared" si="0"/>
        <v>Chacaltianguis</v>
      </c>
      <c r="AP76" s="110">
        <v>54</v>
      </c>
      <c r="AQ76" s="191" t="s">
        <v>769</v>
      </c>
      <c r="AR76" s="192" t="s">
        <v>709</v>
      </c>
      <c r="AS76" s="111" t="s">
        <v>512</v>
      </c>
      <c r="AT76" s="193" t="s">
        <v>770</v>
      </c>
      <c r="AU76" s="111" t="s">
        <v>771</v>
      </c>
    </row>
    <row r="77" spans="1:47" ht="15.05" customHeight="1">
      <c r="A77" s="182"/>
      <c r="B77" s="195" t="s">
        <v>114</v>
      </c>
      <c r="C77" s="196" t="str">
        <f>IF(CNGE_2021_M1_Secc15!D87="", "", CNGE_2021_M1_Secc15!D87)</f>
        <v/>
      </c>
      <c r="D77" s="197" t="str">
        <f>IF(OR(CNGE_2021_M1_Secc15!U239=2, CNGE_2021_M1_Secc15!U239=9), "X", "")</f>
        <v/>
      </c>
      <c r="E77" s="445"/>
      <c r="F77" s="445"/>
      <c r="G77" s="445"/>
      <c r="H77" s="445"/>
      <c r="I77" s="445"/>
      <c r="J77" s="445"/>
      <c r="K77" s="175"/>
      <c r="L77" s="176"/>
      <c r="M77" s="188" t="s">
        <v>412</v>
      </c>
      <c r="N77" s="176"/>
      <c r="O77" s="176"/>
      <c r="P77" s="176"/>
      <c r="Q77" s="176"/>
      <c r="R77" s="176"/>
      <c r="S77" s="176"/>
      <c r="T77" s="188" t="s">
        <v>410</v>
      </c>
      <c r="U77" s="176"/>
      <c r="V77" s="176"/>
      <c r="W77" s="176"/>
      <c r="X77" s="188" t="s">
        <v>412</v>
      </c>
      <c r="Y77" s="176"/>
      <c r="Z77" s="176"/>
      <c r="AA77" s="176"/>
      <c r="AB77" s="176"/>
      <c r="AC77" s="176"/>
      <c r="AD77" s="176"/>
      <c r="AE77" s="12"/>
      <c r="AF77" s="125"/>
      <c r="AG77" s="110">
        <f t="shared" si="1"/>
        <v>23</v>
      </c>
      <c r="AH77" s="110">
        <f t="shared" si="2"/>
        <v>0</v>
      </c>
      <c r="AI77" s="110">
        <f t="shared" si="3"/>
        <v>0</v>
      </c>
      <c r="AK77" s="189" t="str">
        <f t="shared" si="4"/>
        <v>30055 Chalma</v>
      </c>
      <c r="AL77" s="87"/>
      <c r="AM77" s="190" t="str">
        <f t="shared" si="5"/>
        <v>30055</v>
      </c>
      <c r="AN77" s="198" t="s">
        <v>609</v>
      </c>
      <c r="AO77" s="198" t="str">
        <f t="shared" si="0"/>
        <v>Chalma</v>
      </c>
      <c r="AP77" s="110">
        <v>55</v>
      </c>
      <c r="AQ77" s="191" t="s">
        <v>772</v>
      </c>
      <c r="AR77" s="192" t="s">
        <v>709</v>
      </c>
      <c r="AS77" s="111" t="s">
        <v>512</v>
      </c>
      <c r="AT77" s="193" t="s">
        <v>773</v>
      </c>
      <c r="AU77" s="111" t="s">
        <v>774</v>
      </c>
    </row>
    <row r="78" spans="1:47" ht="15.05" customHeight="1">
      <c r="A78" s="182"/>
      <c r="B78" s="195" t="s">
        <v>115</v>
      </c>
      <c r="C78" s="196" t="str">
        <f>IF(CNGE_2021_M1_Secc15!D88="", "", CNGE_2021_M1_Secc15!D88)</f>
        <v/>
      </c>
      <c r="D78" s="197" t="str">
        <f>IF(OR(CNGE_2021_M1_Secc15!U240=2, CNGE_2021_M1_Secc15!U240=9), "X", "")</f>
        <v/>
      </c>
      <c r="E78" s="445"/>
      <c r="F78" s="445"/>
      <c r="G78" s="445"/>
      <c r="H78" s="445"/>
      <c r="I78" s="445"/>
      <c r="J78" s="445"/>
      <c r="K78" s="175"/>
      <c r="L78" s="176"/>
      <c r="M78" s="188" t="s">
        <v>412</v>
      </c>
      <c r="N78" s="176"/>
      <c r="O78" s="176"/>
      <c r="P78" s="176"/>
      <c r="Q78" s="176"/>
      <c r="R78" s="176"/>
      <c r="S78" s="176"/>
      <c r="T78" s="188" t="s">
        <v>410</v>
      </c>
      <c r="U78" s="176"/>
      <c r="V78" s="176"/>
      <c r="W78" s="176"/>
      <c r="X78" s="188" t="s">
        <v>412</v>
      </c>
      <c r="Y78" s="176"/>
      <c r="Z78" s="176"/>
      <c r="AA78" s="176"/>
      <c r="AB78" s="176"/>
      <c r="AC78" s="176"/>
      <c r="AD78" s="176"/>
      <c r="AE78" s="12"/>
      <c r="AF78" s="125"/>
      <c r="AG78" s="110">
        <f t="shared" si="1"/>
        <v>23</v>
      </c>
      <c r="AH78" s="110">
        <f t="shared" si="2"/>
        <v>0</v>
      </c>
      <c r="AI78" s="110">
        <f t="shared" si="3"/>
        <v>0</v>
      </c>
      <c r="AK78" s="189" t="str">
        <f t="shared" si="4"/>
        <v>30056 Chiconamel</v>
      </c>
      <c r="AL78" s="87"/>
      <c r="AM78" s="190" t="str">
        <f t="shared" si="5"/>
        <v>30056</v>
      </c>
      <c r="AN78" s="198" t="s">
        <v>609</v>
      </c>
      <c r="AO78" s="198" t="str">
        <f t="shared" si="0"/>
        <v>Chiconamel</v>
      </c>
      <c r="AP78" s="110">
        <v>56</v>
      </c>
      <c r="AQ78" s="191" t="s">
        <v>775</v>
      </c>
      <c r="AR78" s="192" t="s">
        <v>709</v>
      </c>
      <c r="AS78" s="111" t="s">
        <v>512</v>
      </c>
      <c r="AT78" s="193" t="s">
        <v>776</v>
      </c>
      <c r="AU78" s="111" t="s">
        <v>777</v>
      </c>
    </row>
    <row r="79" spans="1:47" ht="15.05" customHeight="1">
      <c r="A79" s="182"/>
      <c r="B79" s="195" t="s">
        <v>116</v>
      </c>
      <c r="C79" s="196" t="str">
        <f>IF(CNGE_2021_M1_Secc15!D89="", "", CNGE_2021_M1_Secc15!D89)</f>
        <v/>
      </c>
      <c r="D79" s="197" t="str">
        <f>IF(OR(CNGE_2021_M1_Secc15!U241=2, CNGE_2021_M1_Secc15!U241=9), "X", "")</f>
        <v/>
      </c>
      <c r="E79" s="445"/>
      <c r="F79" s="445"/>
      <c r="G79" s="445"/>
      <c r="H79" s="445"/>
      <c r="I79" s="445"/>
      <c r="J79" s="445"/>
      <c r="K79" s="175"/>
      <c r="L79" s="176"/>
      <c r="M79" s="188" t="s">
        <v>412</v>
      </c>
      <c r="N79" s="176"/>
      <c r="O79" s="176"/>
      <c r="P79" s="176"/>
      <c r="Q79" s="176"/>
      <c r="R79" s="176"/>
      <c r="S79" s="176"/>
      <c r="T79" s="188" t="s">
        <v>410</v>
      </c>
      <c r="U79" s="176"/>
      <c r="V79" s="176"/>
      <c r="W79" s="176"/>
      <c r="X79" s="188" t="s">
        <v>412</v>
      </c>
      <c r="Y79" s="176"/>
      <c r="Z79" s="176"/>
      <c r="AA79" s="176"/>
      <c r="AB79" s="176"/>
      <c r="AC79" s="176"/>
      <c r="AD79" s="176"/>
      <c r="AE79" s="12"/>
      <c r="AF79" s="125"/>
      <c r="AG79" s="110">
        <f t="shared" si="1"/>
        <v>23</v>
      </c>
      <c r="AH79" s="110">
        <f t="shared" si="2"/>
        <v>0</v>
      </c>
      <c r="AI79" s="110">
        <f t="shared" si="3"/>
        <v>0</v>
      </c>
      <c r="AK79" s="189" t="str">
        <f t="shared" si="4"/>
        <v>30057 Chiconquiaco</v>
      </c>
      <c r="AL79" s="87"/>
      <c r="AM79" s="190" t="str">
        <f t="shared" si="5"/>
        <v>30057</v>
      </c>
      <c r="AN79" s="198" t="s">
        <v>609</v>
      </c>
      <c r="AO79" s="198" t="str">
        <f t="shared" si="0"/>
        <v>Chiconquiaco</v>
      </c>
      <c r="AP79" s="110">
        <v>57</v>
      </c>
      <c r="AQ79" s="191" t="s">
        <v>778</v>
      </c>
      <c r="AR79" s="192" t="s">
        <v>709</v>
      </c>
      <c r="AS79" s="111" t="s">
        <v>512</v>
      </c>
      <c r="AT79" s="193" t="s">
        <v>779</v>
      </c>
      <c r="AU79" s="111" t="s">
        <v>780</v>
      </c>
    </row>
    <row r="80" spans="1:47" ht="15.05" customHeight="1">
      <c r="A80" s="182"/>
      <c r="B80" s="195" t="s">
        <v>117</v>
      </c>
      <c r="C80" s="196" t="str">
        <f>IF(CNGE_2021_M1_Secc15!D90="", "", CNGE_2021_M1_Secc15!D90)</f>
        <v/>
      </c>
      <c r="D80" s="197" t="str">
        <f>IF(OR(CNGE_2021_M1_Secc15!U242=2, CNGE_2021_M1_Secc15!U242=9), "X", "")</f>
        <v/>
      </c>
      <c r="E80" s="445"/>
      <c r="F80" s="445"/>
      <c r="G80" s="445"/>
      <c r="H80" s="445"/>
      <c r="I80" s="445"/>
      <c r="J80" s="445"/>
      <c r="K80" s="175"/>
      <c r="L80" s="176"/>
      <c r="M80" s="188" t="s">
        <v>412</v>
      </c>
      <c r="N80" s="176"/>
      <c r="O80" s="176"/>
      <c r="P80" s="176"/>
      <c r="Q80" s="176"/>
      <c r="R80" s="176"/>
      <c r="S80" s="176"/>
      <c r="T80" s="188" t="s">
        <v>410</v>
      </c>
      <c r="U80" s="176"/>
      <c r="V80" s="176"/>
      <c r="W80" s="176"/>
      <c r="X80" s="188" t="s">
        <v>412</v>
      </c>
      <c r="Y80" s="176"/>
      <c r="Z80" s="176"/>
      <c r="AA80" s="176"/>
      <c r="AB80" s="176"/>
      <c r="AC80" s="176"/>
      <c r="AD80" s="176"/>
      <c r="AE80" s="12"/>
      <c r="AF80" s="125"/>
      <c r="AG80" s="110">
        <f t="shared" si="1"/>
        <v>23</v>
      </c>
      <c r="AH80" s="110">
        <f t="shared" si="2"/>
        <v>0</v>
      </c>
      <c r="AI80" s="110">
        <f t="shared" si="3"/>
        <v>0</v>
      </c>
      <c r="AK80" s="189" t="str">
        <f t="shared" si="4"/>
        <v>30058 Chicontepec</v>
      </c>
      <c r="AL80" s="87"/>
      <c r="AM80" s="190" t="str">
        <f t="shared" si="5"/>
        <v>30058</v>
      </c>
      <c r="AN80" s="198" t="s">
        <v>609</v>
      </c>
      <c r="AO80" s="198" t="str">
        <f t="shared" si="0"/>
        <v>Chicontepec</v>
      </c>
      <c r="AP80" s="110">
        <v>58</v>
      </c>
      <c r="AQ80" s="191" t="s">
        <v>781</v>
      </c>
      <c r="AR80" s="192" t="s">
        <v>709</v>
      </c>
      <c r="AS80" s="111" t="s">
        <v>512</v>
      </c>
      <c r="AT80" s="193" t="s">
        <v>782</v>
      </c>
      <c r="AU80" s="111" t="s">
        <v>783</v>
      </c>
    </row>
    <row r="81" spans="1:47" ht="15.05" customHeight="1">
      <c r="A81" s="182"/>
      <c r="B81" s="195" t="s">
        <v>118</v>
      </c>
      <c r="C81" s="196" t="str">
        <f>IF(CNGE_2021_M1_Secc15!D91="", "", CNGE_2021_M1_Secc15!D91)</f>
        <v/>
      </c>
      <c r="D81" s="197" t="str">
        <f>IF(OR(CNGE_2021_M1_Secc15!U243=2, CNGE_2021_M1_Secc15!U243=9), "X", "")</f>
        <v/>
      </c>
      <c r="E81" s="445"/>
      <c r="F81" s="445"/>
      <c r="G81" s="445"/>
      <c r="H81" s="445"/>
      <c r="I81" s="445"/>
      <c r="J81" s="445"/>
      <c r="K81" s="175"/>
      <c r="L81" s="176"/>
      <c r="M81" s="188" t="s">
        <v>412</v>
      </c>
      <c r="N81" s="176"/>
      <c r="O81" s="176"/>
      <c r="P81" s="176"/>
      <c r="Q81" s="176"/>
      <c r="R81" s="176"/>
      <c r="S81" s="176"/>
      <c r="T81" s="188" t="s">
        <v>410</v>
      </c>
      <c r="U81" s="176"/>
      <c r="V81" s="176"/>
      <c r="W81" s="176"/>
      <c r="X81" s="188" t="s">
        <v>412</v>
      </c>
      <c r="Y81" s="176"/>
      <c r="Z81" s="176"/>
      <c r="AA81" s="176"/>
      <c r="AB81" s="176"/>
      <c r="AC81" s="176"/>
      <c r="AD81" s="176"/>
      <c r="AE81" s="12"/>
      <c r="AF81" s="125"/>
      <c r="AG81" s="110">
        <f t="shared" si="1"/>
        <v>23</v>
      </c>
      <c r="AH81" s="110">
        <f t="shared" si="2"/>
        <v>0</v>
      </c>
      <c r="AI81" s="110">
        <f t="shared" si="3"/>
        <v>0</v>
      </c>
      <c r="AK81" s="189" t="str">
        <f t="shared" si="4"/>
        <v>30059 Chinameca</v>
      </c>
      <c r="AL81" s="87"/>
      <c r="AM81" s="190" t="str">
        <f t="shared" si="5"/>
        <v>30059</v>
      </c>
      <c r="AN81" s="198" t="s">
        <v>609</v>
      </c>
      <c r="AO81" s="198" t="str">
        <f t="shared" si="0"/>
        <v>Chinameca</v>
      </c>
      <c r="AP81" s="110">
        <v>59</v>
      </c>
      <c r="AQ81" s="191" t="s">
        <v>784</v>
      </c>
      <c r="AR81" s="192" t="s">
        <v>709</v>
      </c>
      <c r="AS81" s="111" t="s">
        <v>512</v>
      </c>
      <c r="AT81" s="193" t="s">
        <v>785</v>
      </c>
      <c r="AU81" s="111" t="s">
        <v>786</v>
      </c>
    </row>
    <row r="82" spans="1:47" ht="15.05" customHeight="1">
      <c r="A82" s="182"/>
      <c r="B82" s="195" t="s">
        <v>119</v>
      </c>
      <c r="C82" s="196" t="str">
        <f>IF(CNGE_2021_M1_Secc15!D92="", "", CNGE_2021_M1_Secc15!D92)</f>
        <v/>
      </c>
      <c r="D82" s="197" t="str">
        <f>IF(OR(CNGE_2021_M1_Secc15!U244=2, CNGE_2021_M1_Secc15!U244=9), "X", "")</f>
        <v/>
      </c>
      <c r="E82" s="445"/>
      <c r="F82" s="445"/>
      <c r="G82" s="445"/>
      <c r="H82" s="445"/>
      <c r="I82" s="445"/>
      <c r="J82" s="445"/>
      <c r="K82" s="175"/>
      <c r="L82" s="176"/>
      <c r="M82" s="188" t="s">
        <v>412</v>
      </c>
      <c r="N82" s="176"/>
      <c r="O82" s="176"/>
      <c r="P82" s="176"/>
      <c r="Q82" s="176"/>
      <c r="R82" s="176"/>
      <c r="S82" s="176"/>
      <c r="T82" s="188" t="s">
        <v>410</v>
      </c>
      <c r="U82" s="176"/>
      <c r="V82" s="176"/>
      <c r="W82" s="176"/>
      <c r="X82" s="188" t="s">
        <v>412</v>
      </c>
      <c r="Y82" s="176"/>
      <c r="Z82" s="176"/>
      <c r="AA82" s="176"/>
      <c r="AB82" s="176"/>
      <c r="AC82" s="176"/>
      <c r="AD82" s="176"/>
      <c r="AE82" s="12"/>
      <c r="AF82" s="125"/>
      <c r="AG82" s="110">
        <f t="shared" si="1"/>
        <v>23</v>
      </c>
      <c r="AH82" s="110">
        <f t="shared" si="2"/>
        <v>0</v>
      </c>
      <c r="AI82" s="110">
        <f t="shared" si="3"/>
        <v>0</v>
      </c>
      <c r="AK82" s="189" t="str">
        <f t="shared" si="4"/>
        <v>30060 Chinampa de Gorostiza</v>
      </c>
      <c r="AL82" s="87"/>
      <c r="AM82" s="190" t="str">
        <f t="shared" si="5"/>
        <v>30060</v>
      </c>
      <c r="AN82" s="198" t="s">
        <v>609</v>
      </c>
      <c r="AO82" s="198" t="str">
        <f t="shared" si="0"/>
        <v>Chinampa de Gorostiza</v>
      </c>
      <c r="AP82" s="110">
        <v>60</v>
      </c>
      <c r="AQ82" s="191" t="s">
        <v>787</v>
      </c>
      <c r="AR82" s="192" t="s">
        <v>709</v>
      </c>
      <c r="AS82" s="111" t="s">
        <v>512</v>
      </c>
      <c r="AT82" s="193" t="s">
        <v>788</v>
      </c>
      <c r="AU82" s="111" t="s">
        <v>789</v>
      </c>
    </row>
    <row r="83" spans="1:47" ht="15.05" customHeight="1">
      <c r="A83" s="182"/>
      <c r="B83" s="195" t="s">
        <v>120</v>
      </c>
      <c r="C83" s="196" t="str">
        <f>IF(CNGE_2021_M1_Secc15!D93="", "", CNGE_2021_M1_Secc15!D93)</f>
        <v/>
      </c>
      <c r="D83" s="197" t="str">
        <f>IF(OR(CNGE_2021_M1_Secc15!U245=2, CNGE_2021_M1_Secc15!U245=9), "X", "")</f>
        <v/>
      </c>
      <c r="E83" s="445"/>
      <c r="F83" s="445"/>
      <c r="G83" s="445"/>
      <c r="H83" s="445"/>
      <c r="I83" s="445"/>
      <c r="J83" s="445"/>
      <c r="K83" s="175"/>
      <c r="L83" s="176"/>
      <c r="M83" s="188" t="s">
        <v>412</v>
      </c>
      <c r="N83" s="176"/>
      <c r="O83" s="176"/>
      <c r="P83" s="176"/>
      <c r="Q83" s="176"/>
      <c r="R83" s="176"/>
      <c r="S83" s="176"/>
      <c r="T83" s="188" t="s">
        <v>410</v>
      </c>
      <c r="U83" s="176"/>
      <c r="V83" s="176"/>
      <c r="W83" s="176"/>
      <c r="X83" s="188" t="s">
        <v>412</v>
      </c>
      <c r="Y83" s="176"/>
      <c r="Z83" s="176"/>
      <c r="AA83" s="176"/>
      <c r="AB83" s="176"/>
      <c r="AC83" s="176"/>
      <c r="AD83" s="176"/>
      <c r="AE83" s="12"/>
      <c r="AF83" s="125"/>
      <c r="AG83" s="110">
        <f t="shared" si="1"/>
        <v>23</v>
      </c>
      <c r="AH83" s="110">
        <f t="shared" si="2"/>
        <v>0</v>
      </c>
      <c r="AI83" s="110">
        <f t="shared" si="3"/>
        <v>0</v>
      </c>
      <c r="AK83" s="189" t="str">
        <f t="shared" si="4"/>
        <v>30061 Las Choapas</v>
      </c>
      <c r="AL83" s="87"/>
      <c r="AM83" s="190" t="str">
        <f t="shared" si="5"/>
        <v>30061</v>
      </c>
      <c r="AN83" s="198" t="s">
        <v>609</v>
      </c>
      <c r="AO83" s="198" t="str">
        <f t="shared" si="0"/>
        <v>Las Choapas</v>
      </c>
      <c r="AP83" s="110">
        <v>61</v>
      </c>
      <c r="AQ83" s="191" t="s">
        <v>790</v>
      </c>
      <c r="AR83" s="192" t="s">
        <v>709</v>
      </c>
      <c r="AS83" s="111" t="s">
        <v>512</v>
      </c>
      <c r="AT83" s="193" t="s">
        <v>791</v>
      </c>
      <c r="AU83" s="111" t="s">
        <v>792</v>
      </c>
    </row>
    <row r="84" spans="1:47" ht="15.05" customHeight="1">
      <c r="A84" s="182"/>
      <c r="B84" s="195" t="s">
        <v>121</v>
      </c>
      <c r="C84" s="196" t="str">
        <f>IF(CNGE_2021_M1_Secc15!D94="", "", CNGE_2021_M1_Secc15!D94)</f>
        <v/>
      </c>
      <c r="D84" s="197" t="str">
        <f>IF(OR(CNGE_2021_M1_Secc15!U246=2, CNGE_2021_M1_Secc15!U246=9), "X", "")</f>
        <v/>
      </c>
      <c r="E84" s="445"/>
      <c r="F84" s="445"/>
      <c r="G84" s="445"/>
      <c r="H84" s="445"/>
      <c r="I84" s="445"/>
      <c r="J84" s="445"/>
      <c r="K84" s="175"/>
      <c r="L84" s="176"/>
      <c r="M84" s="188" t="s">
        <v>412</v>
      </c>
      <c r="N84" s="176"/>
      <c r="O84" s="176"/>
      <c r="P84" s="176"/>
      <c r="Q84" s="176"/>
      <c r="R84" s="176"/>
      <c r="S84" s="176"/>
      <c r="T84" s="188" t="s">
        <v>410</v>
      </c>
      <c r="U84" s="176"/>
      <c r="V84" s="176"/>
      <c r="W84" s="176"/>
      <c r="X84" s="188" t="s">
        <v>412</v>
      </c>
      <c r="Y84" s="176"/>
      <c r="Z84" s="176"/>
      <c r="AA84" s="176"/>
      <c r="AB84" s="176"/>
      <c r="AC84" s="176"/>
      <c r="AD84" s="176"/>
      <c r="AE84" s="12"/>
      <c r="AF84" s="125"/>
      <c r="AG84" s="110">
        <f t="shared" si="1"/>
        <v>23</v>
      </c>
      <c r="AH84" s="110">
        <f t="shared" si="2"/>
        <v>0</v>
      </c>
      <c r="AI84" s="110">
        <f t="shared" si="3"/>
        <v>0</v>
      </c>
      <c r="AK84" s="189" t="str">
        <f t="shared" si="4"/>
        <v>30062 Chocamán</v>
      </c>
      <c r="AL84" s="87"/>
      <c r="AM84" s="190" t="str">
        <f t="shared" si="5"/>
        <v>30062</v>
      </c>
      <c r="AN84" s="198" t="s">
        <v>609</v>
      </c>
      <c r="AO84" s="198" t="str">
        <f t="shared" si="0"/>
        <v>Chocamán</v>
      </c>
      <c r="AP84" s="110">
        <v>62</v>
      </c>
      <c r="AQ84" s="191" t="s">
        <v>793</v>
      </c>
      <c r="AR84" s="192" t="s">
        <v>709</v>
      </c>
      <c r="AS84" s="111" t="s">
        <v>512</v>
      </c>
      <c r="AT84" s="193" t="s">
        <v>794</v>
      </c>
      <c r="AU84" s="111" t="s">
        <v>795</v>
      </c>
    </row>
    <row r="85" spans="1:47" ht="15.05" customHeight="1">
      <c r="A85" s="182"/>
      <c r="B85" s="195" t="s">
        <v>122</v>
      </c>
      <c r="C85" s="196" t="str">
        <f>IF(CNGE_2021_M1_Secc15!D95="", "", CNGE_2021_M1_Secc15!D95)</f>
        <v/>
      </c>
      <c r="D85" s="197" t="str">
        <f>IF(OR(CNGE_2021_M1_Secc15!U247=2, CNGE_2021_M1_Secc15!U247=9), "X", "")</f>
        <v/>
      </c>
      <c r="E85" s="445"/>
      <c r="F85" s="445"/>
      <c r="G85" s="445"/>
      <c r="H85" s="445"/>
      <c r="I85" s="445"/>
      <c r="J85" s="445"/>
      <c r="K85" s="175"/>
      <c r="L85" s="176"/>
      <c r="M85" s="188" t="s">
        <v>412</v>
      </c>
      <c r="N85" s="176"/>
      <c r="O85" s="176"/>
      <c r="P85" s="176"/>
      <c r="Q85" s="176"/>
      <c r="R85" s="176"/>
      <c r="S85" s="176"/>
      <c r="T85" s="188" t="s">
        <v>410</v>
      </c>
      <c r="U85" s="176"/>
      <c r="V85" s="176"/>
      <c r="W85" s="176"/>
      <c r="X85" s="188" t="s">
        <v>412</v>
      </c>
      <c r="Y85" s="176"/>
      <c r="Z85" s="176"/>
      <c r="AA85" s="176"/>
      <c r="AB85" s="176"/>
      <c r="AC85" s="176"/>
      <c r="AD85" s="176"/>
      <c r="AE85" s="12"/>
      <c r="AF85" s="125"/>
      <c r="AG85" s="110">
        <f t="shared" si="1"/>
        <v>23</v>
      </c>
      <c r="AH85" s="110">
        <f t="shared" si="2"/>
        <v>0</v>
      </c>
      <c r="AI85" s="110">
        <f t="shared" si="3"/>
        <v>0</v>
      </c>
      <c r="AK85" s="189" t="str">
        <f t="shared" si="4"/>
        <v>30063 Chontla</v>
      </c>
      <c r="AL85" s="87"/>
      <c r="AM85" s="190" t="str">
        <f t="shared" si="5"/>
        <v>30063</v>
      </c>
      <c r="AN85" s="198" t="s">
        <v>609</v>
      </c>
      <c r="AO85" s="198" t="str">
        <f t="shared" si="0"/>
        <v>Chontla</v>
      </c>
      <c r="AP85" s="110">
        <v>63</v>
      </c>
      <c r="AQ85" s="191" t="s">
        <v>796</v>
      </c>
      <c r="AR85" s="192" t="s">
        <v>709</v>
      </c>
      <c r="AS85" s="111" t="s">
        <v>512</v>
      </c>
      <c r="AT85" s="193" t="s">
        <v>797</v>
      </c>
      <c r="AU85" s="111" t="s">
        <v>798</v>
      </c>
    </row>
    <row r="86" spans="1:47" ht="15.05" customHeight="1">
      <c r="A86" s="182"/>
      <c r="B86" s="195" t="s">
        <v>123</v>
      </c>
      <c r="C86" s="196" t="str">
        <f>IF(CNGE_2021_M1_Secc15!D96="", "", CNGE_2021_M1_Secc15!D96)</f>
        <v/>
      </c>
      <c r="D86" s="197" t="str">
        <f>IF(OR(CNGE_2021_M1_Secc15!U248=2, CNGE_2021_M1_Secc15!U248=9), "X", "")</f>
        <v/>
      </c>
      <c r="E86" s="445"/>
      <c r="F86" s="445"/>
      <c r="G86" s="445"/>
      <c r="H86" s="445"/>
      <c r="I86" s="445"/>
      <c r="J86" s="445"/>
      <c r="K86" s="175"/>
      <c r="L86" s="176"/>
      <c r="M86" s="188" t="s">
        <v>412</v>
      </c>
      <c r="N86" s="176"/>
      <c r="O86" s="176"/>
      <c r="P86" s="176"/>
      <c r="Q86" s="176"/>
      <c r="R86" s="176"/>
      <c r="S86" s="176"/>
      <c r="T86" s="188" t="s">
        <v>410</v>
      </c>
      <c r="U86" s="176"/>
      <c r="V86" s="176"/>
      <c r="W86" s="176"/>
      <c r="X86" s="188" t="s">
        <v>412</v>
      </c>
      <c r="Y86" s="176"/>
      <c r="Z86" s="176"/>
      <c r="AA86" s="176"/>
      <c r="AB86" s="176"/>
      <c r="AC86" s="176"/>
      <c r="AD86" s="176"/>
      <c r="AE86" s="12"/>
      <c r="AF86" s="125"/>
      <c r="AG86" s="110">
        <f t="shared" si="1"/>
        <v>23</v>
      </c>
      <c r="AH86" s="110">
        <f t="shared" si="2"/>
        <v>0</v>
      </c>
      <c r="AI86" s="110">
        <f t="shared" si="3"/>
        <v>0</v>
      </c>
      <c r="AK86" s="189" t="str">
        <f t="shared" si="4"/>
        <v>30064 Chumatlán</v>
      </c>
      <c r="AL86" s="87"/>
      <c r="AM86" s="190" t="str">
        <f t="shared" si="5"/>
        <v>30064</v>
      </c>
      <c r="AN86" s="198" t="s">
        <v>609</v>
      </c>
      <c r="AO86" s="198" t="str">
        <f t="shared" si="0"/>
        <v>Chumatlán</v>
      </c>
      <c r="AP86" s="110">
        <v>64</v>
      </c>
      <c r="AQ86" s="191" t="s">
        <v>799</v>
      </c>
      <c r="AR86" s="192" t="s">
        <v>709</v>
      </c>
      <c r="AS86" s="111" t="s">
        <v>512</v>
      </c>
      <c r="AT86" s="193" t="s">
        <v>800</v>
      </c>
      <c r="AU86" s="111" t="s">
        <v>801</v>
      </c>
    </row>
    <row r="87" spans="1:47" ht="15.05" customHeight="1">
      <c r="A87" s="182"/>
      <c r="B87" s="195" t="s">
        <v>124</v>
      </c>
      <c r="C87" s="196" t="str">
        <f>IF(CNGE_2021_M1_Secc15!D97="", "", CNGE_2021_M1_Secc15!D97)</f>
        <v/>
      </c>
      <c r="D87" s="197" t="str">
        <f>IF(OR(CNGE_2021_M1_Secc15!U249=2, CNGE_2021_M1_Secc15!U249=9), "X", "")</f>
        <v/>
      </c>
      <c r="E87" s="445"/>
      <c r="F87" s="445"/>
      <c r="G87" s="445"/>
      <c r="H87" s="445"/>
      <c r="I87" s="445"/>
      <c r="J87" s="445"/>
      <c r="K87" s="175"/>
      <c r="L87" s="176"/>
      <c r="M87" s="188" t="s">
        <v>412</v>
      </c>
      <c r="N87" s="176"/>
      <c r="O87" s="176"/>
      <c r="P87" s="176"/>
      <c r="Q87" s="176"/>
      <c r="R87" s="176"/>
      <c r="S87" s="176"/>
      <c r="T87" s="188" t="s">
        <v>410</v>
      </c>
      <c r="U87" s="176"/>
      <c r="V87" s="176"/>
      <c r="W87" s="176"/>
      <c r="X87" s="188" t="s">
        <v>412</v>
      </c>
      <c r="Y87" s="176"/>
      <c r="Z87" s="176"/>
      <c r="AA87" s="176"/>
      <c r="AB87" s="176"/>
      <c r="AC87" s="176"/>
      <c r="AD87" s="176"/>
      <c r="AE87" s="12"/>
      <c r="AF87" s="125"/>
      <c r="AG87" s="110">
        <f t="shared" si="1"/>
        <v>23</v>
      </c>
      <c r="AH87" s="110">
        <f t="shared" si="2"/>
        <v>0</v>
      </c>
      <c r="AI87" s="110">
        <f t="shared" si="3"/>
        <v>0</v>
      </c>
      <c r="AK87" s="189" t="str">
        <f t="shared" si="4"/>
        <v>30065 Emiliano Zapata</v>
      </c>
      <c r="AL87" s="87"/>
      <c r="AM87" s="190" t="str">
        <f t="shared" si="5"/>
        <v>30065</v>
      </c>
      <c r="AN87" s="198" t="s">
        <v>609</v>
      </c>
      <c r="AO87" s="198" t="str">
        <f t="shared" ref="AO87:AO150" si="6">IFERROR(VLOOKUP(AM87, $AT$23:$AU$2489, 2, 0), "")</f>
        <v>Emiliano Zapata</v>
      </c>
      <c r="AP87" s="110">
        <v>65</v>
      </c>
      <c r="AQ87" s="191" t="s">
        <v>802</v>
      </c>
      <c r="AR87" s="192" t="s">
        <v>709</v>
      </c>
      <c r="AS87" s="111" t="s">
        <v>512</v>
      </c>
      <c r="AT87" s="193" t="s">
        <v>803</v>
      </c>
      <c r="AU87" s="111" t="s">
        <v>804</v>
      </c>
    </row>
    <row r="88" spans="1:47" ht="15.05" customHeight="1">
      <c r="A88" s="182"/>
      <c r="B88" s="195" t="s">
        <v>125</v>
      </c>
      <c r="C88" s="196" t="str">
        <f>IF(CNGE_2021_M1_Secc15!D98="", "", CNGE_2021_M1_Secc15!D98)</f>
        <v/>
      </c>
      <c r="D88" s="197" t="str">
        <f>IF(OR(CNGE_2021_M1_Secc15!U250=2, CNGE_2021_M1_Secc15!U250=9), "X", "")</f>
        <v/>
      </c>
      <c r="E88" s="445"/>
      <c r="F88" s="445"/>
      <c r="G88" s="445"/>
      <c r="H88" s="445"/>
      <c r="I88" s="445"/>
      <c r="J88" s="445"/>
      <c r="K88" s="175"/>
      <c r="L88" s="176"/>
      <c r="M88" s="188" t="s">
        <v>412</v>
      </c>
      <c r="N88" s="176"/>
      <c r="O88" s="176"/>
      <c r="P88" s="176"/>
      <c r="Q88" s="176"/>
      <c r="R88" s="176"/>
      <c r="S88" s="176"/>
      <c r="T88" s="188" t="s">
        <v>410</v>
      </c>
      <c r="U88" s="176"/>
      <c r="V88" s="176"/>
      <c r="W88" s="176"/>
      <c r="X88" s="188" t="s">
        <v>412</v>
      </c>
      <c r="Y88" s="176"/>
      <c r="Z88" s="176"/>
      <c r="AA88" s="176"/>
      <c r="AB88" s="176"/>
      <c r="AC88" s="176"/>
      <c r="AD88" s="176"/>
      <c r="AE88" s="12"/>
      <c r="AF88" s="125"/>
      <c r="AG88" s="110">
        <f t="shared" ref="AG88:AG142" si="7">COUNTBLANK(E88:AD88)</f>
        <v>23</v>
      </c>
      <c r="AH88" s="110">
        <f t="shared" ref="AH88:AH142" si="8">IF(
AND(D88="X", AG88&lt;$AG$21), 1, 0
)</f>
        <v>0</v>
      </c>
      <c r="AI88" s="110">
        <f t="shared" ref="AI88:AI142" si="9">IF(
OR(
AND(C88="", OR(D88&lt;&gt;"", AG88&lt;$AG$21)),
AND(C88&lt;&gt;"", D88="", OR(AG88=$AG$21, AG88&gt;$AH$21))
), 1, 0)</f>
        <v>0</v>
      </c>
      <c r="AK88" s="189" t="str">
        <f t="shared" ref="AK88:AK151" si="10">CONCATENATE(AM88,AN88,AO88)</f>
        <v>30066 Espinal</v>
      </c>
      <c r="AL88" s="87"/>
      <c r="AM88" s="190" t="str">
        <f t="shared" ref="AM88:AM151" si="11">IFERROR(VLOOKUP(MID($N$10,2,2)&amp;"-"&amp;AP88, $AQ$23:$AU$2489, 4, 0), "-")</f>
        <v>30066</v>
      </c>
      <c r="AN88" s="198" t="s">
        <v>609</v>
      </c>
      <c r="AO88" s="198" t="str">
        <f t="shared" si="6"/>
        <v>Espinal</v>
      </c>
      <c r="AP88" s="110">
        <v>66</v>
      </c>
      <c r="AQ88" s="191" t="s">
        <v>805</v>
      </c>
      <c r="AR88" s="192" t="s">
        <v>709</v>
      </c>
      <c r="AS88" s="111" t="s">
        <v>512</v>
      </c>
      <c r="AT88" s="193" t="s">
        <v>806</v>
      </c>
      <c r="AU88" s="111" t="s">
        <v>807</v>
      </c>
    </row>
    <row r="89" spans="1:47" ht="15.05" customHeight="1">
      <c r="A89" s="182"/>
      <c r="B89" s="195" t="s">
        <v>126</v>
      </c>
      <c r="C89" s="196" t="str">
        <f>IF(CNGE_2021_M1_Secc15!D99="", "", CNGE_2021_M1_Secc15!D99)</f>
        <v/>
      </c>
      <c r="D89" s="197" t="str">
        <f>IF(OR(CNGE_2021_M1_Secc15!U251=2, CNGE_2021_M1_Secc15!U251=9), "X", "")</f>
        <v/>
      </c>
      <c r="E89" s="445"/>
      <c r="F89" s="445"/>
      <c r="G89" s="445"/>
      <c r="H89" s="445"/>
      <c r="I89" s="445"/>
      <c r="J89" s="445"/>
      <c r="K89" s="175"/>
      <c r="L89" s="176"/>
      <c r="M89" s="188" t="s">
        <v>412</v>
      </c>
      <c r="N89" s="176"/>
      <c r="O89" s="176"/>
      <c r="P89" s="176"/>
      <c r="Q89" s="176"/>
      <c r="R89" s="176"/>
      <c r="S89" s="176"/>
      <c r="T89" s="188" t="s">
        <v>410</v>
      </c>
      <c r="U89" s="176"/>
      <c r="V89" s="176"/>
      <c r="W89" s="176"/>
      <c r="X89" s="188" t="s">
        <v>412</v>
      </c>
      <c r="Y89" s="176"/>
      <c r="Z89" s="176"/>
      <c r="AA89" s="176"/>
      <c r="AB89" s="176"/>
      <c r="AC89" s="176"/>
      <c r="AD89" s="176"/>
      <c r="AE89" s="12"/>
      <c r="AF89" s="125"/>
      <c r="AG89" s="110">
        <f t="shared" si="7"/>
        <v>23</v>
      </c>
      <c r="AH89" s="110">
        <f t="shared" si="8"/>
        <v>0</v>
      </c>
      <c r="AI89" s="110">
        <f t="shared" si="9"/>
        <v>0</v>
      </c>
      <c r="AK89" s="189" t="str">
        <f t="shared" si="10"/>
        <v>30067 Filomeno Mata</v>
      </c>
      <c r="AL89" s="87"/>
      <c r="AM89" s="190" t="str">
        <f t="shared" si="11"/>
        <v>30067</v>
      </c>
      <c r="AN89" s="198" t="s">
        <v>609</v>
      </c>
      <c r="AO89" s="198" t="str">
        <f t="shared" si="6"/>
        <v>Filomeno Mata</v>
      </c>
      <c r="AP89" s="110">
        <v>67</v>
      </c>
      <c r="AQ89" s="191" t="s">
        <v>808</v>
      </c>
      <c r="AR89" s="192" t="s">
        <v>709</v>
      </c>
      <c r="AS89" s="111" t="s">
        <v>512</v>
      </c>
      <c r="AT89" s="193" t="s">
        <v>809</v>
      </c>
      <c r="AU89" s="111" t="s">
        <v>810</v>
      </c>
    </row>
    <row r="90" spans="1:47" ht="15.05" customHeight="1">
      <c r="A90" s="182"/>
      <c r="B90" s="195" t="s">
        <v>127</v>
      </c>
      <c r="C90" s="196" t="str">
        <f>IF(CNGE_2021_M1_Secc15!D100="", "", CNGE_2021_M1_Secc15!D100)</f>
        <v/>
      </c>
      <c r="D90" s="197" t="str">
        <f>IF(OR(CNGE_2021_M1_Secc15!U252=2, CNGE_2021_M1_Secc15!U252=9), "X", "")</f>
        <v/>
      </c>
      <c r="E90" s="445"/>
      <c r="F90" s="445"/>
      <c r="G90" s="445"/>
      <c r="H90" s="445"/>
      <c r="I90" s="445"/>
      <c r="J90" s="445"/>
      <c r="K90" s="175"/>
      <c r="L90" s="176"/>
      <c r="M90" s="188" t="s">
        <v>412</v>
      </c>
      <c r="N90" s="176"/>
      <c r="O90" s="176"/>
      <c r="P90" s="176"/>
      <c r="Q90" s="176"/>
      <c r="R90" s="176"/>
      <c r="S90" s="176"/>
      <c r="T90" s="188" t="s">
        <v>410</v>
      </c>
      <c r="U90" s="176"/>
      <c r="V90" s="176"/>
      <c r="W90" s="176"/>
      <c r="X90" s="188" t="s">
        <v>412</v>
      </c>
      <c r="Y90" s="176"/>
      <c r="Z90" s="176"/>
      <c r="AA90" s="176"/>
      <c r="AB90" s="176"/>
      <c r="AC90" s="176"/>
      <c r="AD90" s="176"/>
      <c r="AE90" s="12"/>
      <c r="AF90" s="125"/>
      <c r="AG90" s="110">
        <f t="shared" si="7"/>
        <v>23</v>
      </c>
      <c r="AH90" s="110">
        <f t="shared" si="8"/>
        <v>0</v>
      </c>
      <c r="AI90" s="110">
        <f t="shared" si="9"/>
        <v>0</v>
      </c>
      <c r="AK90" s="189" t="str">
        <f t="shared" si="10"/>
        <v>30068 Fortín</v>
      </c>
      <c r="AL90" s="87"/>
      <c r="AM90" s="190" t="str">
        <f t="shared" si="11"/>
        <v>30068</v>
      </c>
      <c r="AN90" s="198" t="s">
        <v>609</v>
      </c>
      <c r="AO90" s="198" t="str">
        <f t="shared" si="6"/>
        <v>Fortín</v>
      </c>
      <c r="AP90" s="110">
        <v>68</v>
      </c>
      <c r="AQ90" s="191" t="s">
        <v>811</v>
      </c>
      <c r="AR90" s="192" t="s">
        <v>709</v>
      </c>
      <c r="AS90" s="111" t="s">
        <v>512</v>
      </c>
      <c r="AT90" s="193" t="s">
        <v>812</v>
      </c>
      <c r="AU90" s="111" t="s">
        <v>813</v>
      </c>
    </row>
    <row r="91" spans="1:47" ht="15.05" customHeight="1">
      <c r="A91" s="182"/>
      <c r="B91" s="195" t="s">
        <v>128</v>
      </c>
      <c r="C91" s="196" t="str">
        <f>IF(CNGE_2021_M1_Secc15!D101="", "", CNGE_2021_M1_Secc15!D101)</f>
        <v/>
      </c>
      <c r="D91" s="197" t="str">
        <f>IF(OR(CNGE_2021_M1_Secc15!U253=2, CNGE_2021_M1_Secc15!U253=9), "X", "")</f>
        <v/>
      </c>
      <c r="E91" s="445"/>
      <c r="F91" s="445"/>
      <c r="G91" s="445"/>
      <c r="H91" s="445"/>
      <c r="I91" s="445"/>
      <c r="J91" s="445"/>
      <c r="K91" s="175"/>
      <c r="L91" s="176"/>
      <c r="M91" s="188" t="s">
        <v>412</v>
      </c>
      <c r="N91" s="176"/>
      <c r="O91" s="176"/>
      <c r="P91" s="176"/>
      <c r="Q91" s="176"/>
      <c r="R91" s="176"/>
      <c r="S91" s="176"/>
      <c r="T91" s="188" t="s">
        <v>410</v>
      </c>
      <c r="U91" s="176"/>
      <c r="V91" s="176"/>
      <c r="W91" s="176"/>
      <c r="X91" s="188" t="s">
        <v>412</v>
      </c>
      <c r="Y91" s="176"/>
      <c r="Z91" s="176"/>
      <c r="AA91" s="176"/>
      <c r="AB91" s="176"/>
      <c r="AC91" s="176"/>
      <c r="AD91" s="176"/>
      <c r="AE91" s="12"/>
      <c r="AF91" s="125"/>
      <c r="AG91" s="110">
        <f t="shared" si="7"/>
        <v>23</v>
      </c>
      <c r="AH91" s="110">
        <f t="shared" si="8"/>
        <v>0</v>
      </c>
      <c r="AI91" s="110">
        <f t="shared" si="9"/>
        <v>0</v>
      </c>
      <c r="AK91" s="189" t="str">
        <f t="shared" si="10"/>
        <v>30069 Gutiérrez Zamora</v>
      </c>
      <c r="AL91" s="87"/>
      <c r="AM91" s="190" t="str">
        <f t="shared" si="11"/>
        <v>30069</v>
      </c>
      <c r="AN91" s="198" t="s">
        <v>609</v>
      </c>
      <c r="AO91" s="198" t="str">
        <f t="shared" si="6"/>
        <v>Gutiérrez Zamora</v>
      </c>
      <c r="AP91" s="110">
        <v>69</v>
      </c>
      <c r="AQ91" s="191" t="s">
        <v>814</v>
      </c>
      <c r="AR91" s="192" t="s">
        <v>709</v>
      </c>
      <c r="AS91" s="111" t="s">
        <v>512</v>
      </c>
      <c r="AT91" s="193" t="s">
        <v>815</v>
      </c>
      <c r="AU91" s="111" t="s">
        <v>816</v>
      </c>
    </row>
    <row r="92" spans="1:47" ht="15.05" customHeight="1">
      <c r="A92" s="182"/>
      <c r="B92" s="195" t="s">
        <v>129</v>
      </c>
      <c r="C92" s="196" t="str">
        <f>IF(CNGE_2021_M1_Secc15!D102="", "", CNGE_2021_M1_Secc15!D102)</f>
        <v/>
      </c>
      <c r="D92" s="197" t="str">
        <f>IF(OR(CNGE_2021_M1_Secc15!U254=2, CNGE_2021_M1_Secc15!U254=9), "X", "")</f>
        <v/>
      </c>
      <c r="E92" s="445"/>
      <c r="F92" s="445"/>
      <c r="G92" s="445"/>
      <c r="H92" s="445"/>
      <c r="I92" s="445"/>
      <c r="J92" s="445"/>
      <c r="K92" s="175"/>
      <c r="L92" s="176"/>
      <c r="M92" s="188" t="s">
        <v>412</v>
      </c>
      <c r="N92" s="176"/>
      <c r="O92" s="176"/>
      <c r="P92" s="176"/>
      <c r="Q92" s="176"/>
      <c r="R92" s="176"/>
      <c r="S92" s="176"/>
      <c r="T92" s="188" t="s">
        <v>410</v>
      </c>
      <c r="U92" s="176"/>
      <c r="V92" s="176"/>
      <c r="W92" s="176"/>
      <c r="X92" s="188" t="s">
        <v>412</v>
      </c>
      <c r="Y92" s="176"/>
      <c r="Z92" s="176"/>
      <c r="AA92" s="176"/>
      <c r="AB92" s="176"/>
      <c r="AC92" s="176"/>
      <c r="AD92" s="176"/>
      <c r="AE92" s="12"/>
      <c r="AF92" s="125"/>
      <c r="AG92" s="110">
        <f t="shared" si="7"/>
        <v>23</v>
      </c>
      <c r="AH92" s="110">
        <f t="shared" si="8"/>
        <v>0</v>
      </c>
      <c r="AI92" s="110">
        <f t="shared" si="9"/>
        <v>0</v>
      </c>
      <c r="AK92" s="189" t="str">
        <f t="shared" si="10"/>
        <v>30070 Hidalgotitlán</v>
      </c>
      <c r="AL92" s="87"/>
      <c r="AM92" s="190" t="str">
        <f t="shared" si="11"/>
        <v>30070</v>
      </c>
      <c r="AN92" s="198" t="s">
        <v>609</v>
      </c>
      <c r="AO92" s="198" t="str">
        <f t="shared" si="6"/>
        <v>Hidalgotitlán</v>
      </c>
      <c r="AP92" s="110">
        <v>70</v>
      </c>
      <c r="AQ92" s="191" t="s">
        <v>817</v>
      </c>
      <c r="AR92" s="192" t="s">
        <v>709</v>
      </c>
      <c r="AS92" s="111" t="s">
        <v>512</v>
      </c>
      <c r="AT92" s="193" t="s">
        <v>818</v>
      </c>
      <c r="AU92" s="111" t="s">
        <v>819</v>
      </c>
    </row>
    <row r="93" spans="1:47" ht="15.05" customHeight="1">
      <c r="A93" s="182"/>
      <c r="B93" s="195" t="s">
        <v>130</v>
      </c>
      <c r="C93" s="196" t="str">
        <f>IF(CNGE_2021_M1_Secc15!D103="", "", CNGE_2021_M1_Secc15!D103)</f>
        <v/>
      </c>
      <c r="D93" s="197" t="str">
        <f>IF(OR(CNGE_2021_M1_Secc15!U255=2, CNGE_2021_M1_Secc15!U255=9), "X", "")</f>
        <v/>
      </c>
      <c r="E93" s="445"/>
      <c r="F93" s="445"/>
      <c r="G93" s="445"/>
      <c r="H93" s="445"/>
      <c r="I93" s="445"/>
      <c r="J93" s="445"/>
      <c r="K93" s="175"/>
      <c r="L93" s="176"/>
      <c r="M93" s="188" t="s">
        <v>412</v>
      </c>
      <c r="N93" s="176"/>
      <c r="O93" s="176"/>
      <c r="P93" s="176"/>
      <c r="Q93" s="176"/>
      <c r="R93" s="176"/>
      <c r="S93" s="176"/>
      <c r="T93" s="188" t="s">
        <v>410</v>
      </c>
      <c r="U93" s="176"/>
      <c r="V93" s="176"/>
      <c r="W93" s="176"/>
      <c r="X93" s="188" t="s">
        <v>412</v>
      </c>
      <c r="Y93" s="176"/>
      <c r="Z93" s="176"/>
      <c r="AA93" s="176"/>
      <c r="AB93" s="176"/>
      <c r="AC93" s="176"/>
      <c r="AD93" s="176"/>
      <c r="AE93" s="12"/>
      <c r="AF93" s="125"/>
      <c r="AG93" s="110">
        <f t="shared" si="7"/>
        <v>23</v>
      </c>
      <c r="AH93" s="110">
        <f t="shared" si="8"/>
        <v>0</v>
      </c>
      <c r="AI93" s="110">
        <f t="shared" si="9"/>
        <v>0</v>
      </c>
      <c r="AK93" s="189" t="str">
        <f t="shared" si="10"/>
        <v>30071 Huatusco</v>
      </c>
      <c r="AL93" s="87"/>
      <c r="AM93" s="190" t="str">
        <f t="shared" si="11"/>
        <v>30071</v>
      </c>
      <c r="AN93" s="198" t="s">
        <v>609</v>
      </c>
      <c r="AO93" s="198" t="str">
        <f t="shared" si="6"/>
        <v>Huatusco</v>
      </c>
      <c r="AP93" s="110">
        <v>71</v>
      </c>
      <c r="AQ93" s="191" t="s">
        <v>820</v>
      </c>
      <c r="AR93" s="192" t="s">
        <v>821</v>
      </c>
      <c r="AS93" s="111" t="s">
        <v>514</v>
      </c>
      <c r="AT93" s="193" t="s">
        <v>822</v>
      </c>
      <c r="AU93" s="111" t="s">
        <v>823</v>
      </c>
    </row>
    <row r="94" spans="1:47" ht="15.05" customHeight="1">
      <c r="A94" s="182"/>
      <c r="B94" s="195" t="s">
        <v>131</v>
      </c>
      <c r="C94" s="196" t="str">
        <f>IF(CNGE_2021_M1_Secc15!D104="", "", CNGE_2021_M1_Secc15!D104)</f>
        <v/>
      </c>
      <c r="D94" s="197" t="str">
        <f>IF(OR(CNGE_2021_M1_Secc15!U256=2, CNGE_2021_M1_Secc15!U256=9), "X", "")</f>
        <v/>
      </c>
      <c r="E94" s="445"/>
      <c r="F94" s="445"/>
      <c r="G94" s="445"/>
      <c r="H94" s="445"/>
      <c r="I94" s="445"/>
      <c r="J94" s="445"/>
      <c r="K94" s="175"/>
      <c r="L94" s="176"/>
      <c r="M94" s="188" t="s">
        <v>412</v>
      </c>
      <c r="N94" s="176"/>
      <c r="O94" s="176"/>
      <c r="P94" s="176"/>
      <c r="Q94" s="176"/>
      <c r="R94" s="176"/>
      <c r="S94" s="176"/>
      <c r="T94" s="188" t="s">
        <v>410</v>
      </c>
      <c r="U94" s="176"/>
      <c r="V94" s="176"/>
      <c r="W94" s="176"/>
      <c r="X94" s="188" t="s">
        <v>412</v>
      </c>
      <c r="Y94" s="176"/>
      <c r="Z94" s="176"/>
      <c r="AA94" s="176"/>
      <c r="AB94" s="176"/>
      <c r="AC94" s="176"/>
      <c r="AD94" s="176"/>
      <c r="AE94" s="12"/>
      <c r="AF94" s="125"/>
      <c r="AG94" s="110">
        <f t="shared" si="7"/>
        <v>23</v>
      </c>
      <c r="AH94" s="110">
        <f t="shared" si="8"/>
        <v>0</v>
      </c>
      <c r="AI94" s="110">
        <f t="shared" si="9"/>
        <v>0</v>
      </c>
      <c r="AK94" s="189" t="str">
        <f t="shared" si="10"/>
        <v>30072 Huayacocotla</v>
      </c>
      <c r="AL94" s="87"/>
      <c r="AM94" s="190" t="str">
        <f t="shared" si="11"/>
        <v>30072</v>
      </c>
      <c r="AN94" s="198" t="s">
        <v>609</v>
      </c>
      <c r="AO94" s="198" t="str">
        <f t="shared" si="6"/>
        <v>Huayacocotla</v>
      </c>
      <c r="AP94" s="110">
        <v>72</v>
      </c>
      <c r="AQ94" s="191" t="s">
        <v>824</v>
      </c>
      <c r="AR94" s="192" t="s">
        <v>821</v>
      </c>
      <c r="AS94" s="111" t="s">
        <v>514</v>
      </c>
      <c r="AT94" s="193" t="s">
        <v>825</v>
      </c>
      <c r="AU94" s="111" t="s">
        <v>514</v>
      </c>
    </row>
    <row r="95" spans="1:47" ht="15.05" customHeight="1">
      <c r="A95" s="182"/>
      <c r="B95" s="195" t="s">
        <v>132</v>
      </c>
      <c r="C95" s="196" t="str">
        <f>IF(CNGE_2021_M1_Secc15!D105="", "", CNGE_2021_M1_Secc15!D105)</f>
        <v/>
      </c>
      <c r="D95" s="197" t="str">
        <f>IF(OR(CNGE_2021_M1_Secc15!U257=2, CNGE_2021_M1_Secc15!U257=9), "X", "")</f>
        <v/>
      </c>
      <c r="E95" s="445"/>
      <c r="F95" s="445"/>
      <c r="G95" s="445"/>
      <c r="H95" s="445"/>
      <c r="I95" s="445"/>
      <c r="J95" s="445"/>
      <c r="K95" s="175"/>
      <c r="L95" s="176"/>
      <c r="M95" s="188" t="s">
        <v>412</v>
      </c>
      <c r="N95" s="176"/>
      <c r="O95" s="176"/>
      <c r="P95" s="176"/>
      <c r="Q95" s="176"/>
      <c r="R95" s="176"/>
      <c r="S95" s="176"/>
      <c r="T95" s="188" t="s">
        <v>410</v>
      </c>
      <c r="U95" s="176"/>
      <c r="V95" s="176"/>
      <c r="W95" s="176"/>
      <c r="X95" s="188" t="s">
        <v>412</v>
      </c>
      <c r="Y95" s="176"/>
      <c r="Z95" s="176"/>
      <c r="AA95" s="176"/>
      <c r="AB95" s="176"/>
      <c r="AC95" s="176"/>
      <c r="AD95" s="176"/>
      <c r="AE95" s="12"/>
      <c r="AF95" s="125"/>
      <c r="AG95" s="110">
        <f t="shared" si="7"/>
        <v>23</v>
      </c>
      <c r="AH95" s="110">
        <f t="shared" si="8"/>
        <v>0</v>
      </c>
      <c r="AI95" s="110">
        <f t="shared" si="9"/>
        <v>0</v>
      </c>
      <c r="AK95" s="189" t="str">
        <f t="shared" si="10"/>
        <v>30073 Hueyapan de Ocampo</v>
      </c>
      <c r="AL95" s="87"/>
      <c r="AM95" s="190" t="str">
        <f t="shared" si="11"/>
        <v>30073</v>
      </c>
      <c r="AN95" s="198" t="s">
        <v>609</v>
      </c>
      <c r="AO95" s="198" t="str">
        <f t="shared" si="6"/>
        <v>Hueyapan de Ocampo</v>
      </c>
      <c r="AP95" s="110">
        <v>73</v>
      </c>
      <c r="AQ95" s="191" t="s">
        <v>826</v>
      </c>
      <c r="AR95" s="192" t="s">
        <v>821</v>
      </c>
      <c r="AS95" s="111" t="s">
        <v>514</v>
      </c>
      <c r="AT95" s="193" t="s">
        <v>827</v>
      </c>
      <c r="AU95" s="111" t="s">
        <v>828</v>
      </c>
    </row>
    <row r="96" spans="1:47" ht="15.05" customHeight="1">
      <c r="A96" s="182"/>
      <c r="B96" s="195" t="s">
        <v>133</v>
      </c>
      <c r="C96" s="196" t="str">
        <f>IF(CNGE_2021_M1_Secc15!D106="", "", CNGE_2021_M1_Secc15!D106)</f>
        <v/>
      </c>
      <c r="D96" s="197" t="str">
        <f>IF(OR(CNGE_2021_M1_Secc15!U258=2, CNGE_2021_M1_Secc15!U258=9), "X", "")</f>
        <v/>
      </c>
      <c r="E96" s="445"/>
      <c r="F96" s="445"/>
      <c r="G96" s="445"/>
      <c r="H96" s="445"/>
      <c r="I96" s="445"/>
      <c r="J96" s="445"/>
      <c r="K96" s="175"/>
      <c r="L96" s="176"/>
      <c r="M96" s="188" t="s">
        <v>412</v>
      </c>
      <c r="N96" s="176"/>
      <c r="O96" s="176"/>
      <c r="P96" s="176"/>
      <c r="Q96" s="176"/>
      <c r="R96" s="176"/>
      <c r="S96" s="176"/>
      <c r="T96" s="188" t="s">
        <v>410</v>
      </c>
      <c r="U96" s="176"/>
      <c r="V96" s="176"/>
      <c r="W96" s="176"/>
      <c r="X96" s="188" t="s">
        <v>412</v>
      </c>
      <c r="Y96" s="176"/>
      <c r="Z96" s="176"/>
      <c r="AA96" s="176"/>
      <c r="AB96" s="176"/>
      <c r="AC96" s="176"/>
      <c r="AD96" s="176"/>
      <c r="AE96" s="12"/>
      <c r="AF96" s="125"/>
      <c r="AG96" s="110">
        <f t="shared" si="7"/>
        <v>23</v>
      </c>
      <c r="AH96" s="110">
        <f t="shared" si="8"/>
        <v>0</v>
      </c>
      <c r="AI96" s="110">
        <f t="shared" si="9"/>
        <v>0</v>
      </c>
      <c r="AK96" s="189" t="str">
        <f t="shared" si="10"/>
        <v>30074 Huiloapan de Cuauhtémoc</v>
      </c>
      <c r="AL96" s="87"/>
      <c r="AM96" s="190" t="str">
        <f t="shared" si="11"/>
        <v>30074</v>
      </c>
      <c r="AN96" s="198" t="s">
        <v>609</v>
      </c>
      <c r="AO96" s="198" t="str">
        <f t="shared" si="6"/>
        <v>Huiloapan de Cuauhtémoc</v>
      </c>
      <c r="AP96" s="110">
        <v>74</v>
      </c>
      <c r="AQ96" s="191" t="s">
        <v>829</v>
      </c>
      <c r="AR96" s="192" t="s">
        <v>821</v>
      </c>
      <c r="AS96" s="111" t="s">
        <v>514</v>
      </c>
      <c r="AT96" s="193" t="s">
        <v>830</v>
      </c>
      <c r="AU96" s="111" t="s">
        <v>831</v>
      </c>
    </row>
    <row r="97" spans="1:47" ht="15.05" customHeight="1">
      <c r="A97" s="182"/>
      <c r="B97" s="195" t="s">
        <v>134</v>
      </c>
      <c r="C97" s="196" t="str">
        <f>IF(CNGE_2021_M1_Secc15!D107="", "", CNGE_2021_M1_Secc15!D107)</f>
        <v/>
      </c>
      <c r="D97" s="197" t="str">
        <f>IF(OR(CNGE_2021_M1_Secc15!U259=2, CNGE_2021_M1_Secc15!U259=9), "X", "")</f>
        <v/>
      </c>
      <c r="E97" s="445"/>
      <c r="F97" s="445"/>
      <c r="G97" s="445"/>
      <c r="H97" s="445"/>
      <c r="I97" s="445"/>
      <c r="J97" s="445"/>
      <c r="K97" s="175"/>
      <c r="L97" s="176"/>
      <c r="M97" s="188" t="s">
        <v>412</v>
      </c>
      <c r="N97" s="176"/>
      <c r="O97" s="176"/>
      <c r="P97" s="176"/>
      <c r="Q97" s="176"/>
      <c r="R97" s="176"/>
      <c r="S97" s="176"/>
      <c r="T97" s="188" t="s">
        <v>410</v>
      </c>
      <c r="U97" s="176"/>
      <c r="V97" s="176"/>
      <c r="W97" s="176"/>
      <c r="X97" s="188" t="s">
        <v>412</v>
      </c>
      <c r="Y97" s="176"/>
      <c r="Z97" s="176"/>
      <c r="AA97" s="176"/>
      <c r="AB97" s="176"/>
      <c r="AC97" s="176"/>
      <c r="AD97" s="176"/>
      <c r="AE97" s="12"/>
      <c r="AF97" s="125"/>
      <c r="AG97" s="110">
        <f t="shared" si="7"/>
        <v>23</v>
      </c>
      <c r="AH97" s="110">
        <f t="shared" si="8"/>
        <v>0</v>
      </c>
      <c r="AI97" s="110">
        <f t="shared" si="9"/>
        <v>0</v>
      </c>
      <c r="AK97" s="189" t="str">
        <f t="shared" si="10"/>
        <v>30075 Ignacio de la Llave</v>
      </c>
      <c r="AL97" s="87"/>
      <c r="AM97" s="190" t="str">
        <f t="shared" si="11"/>
        <v>30075</v>
      </c>
      <c r="AN97" s="198" t="s">
        <v>609</v>
      </c>
      <c r="AO97" s="198" t="str">
        <f t="shared" si="6"/>
        <v>Ignacio de la Llave</v>
      </c>
      <c r="AP97" s="110">
        <v>75</v>
      </c>
      <c r="AQ97" s="191" t="s">
        <v>832</v>
      </c>
      <c r="AR97" s="192" t="s">
        <v>821</v>
      </c>
      <c r="AS97" s="111" t="s">
        <v>514</v>
      </c>
      <c r="AT97" s="193" t="s">
        <v>833</v>
      </c>
      <c r="AU97" s="111" t="s">
        <v>834</v>
      </c>
    </row>
    <row r="98" spans="1:47" ht="15.05" customHeight="1">
      <c r="A98" s="182"/>
      <c r="B98" s="195" t="s">
        <v>135</v>
      </c>
      <c r="C98" s="196" t="str">
        <f>IF(CNGE_2021_M1_Secc15!D108="", "", CNGE_2021_M1_Secc15!D108)</f>
        <v/>
      </c>
      <c r="D98" s="197" t="str">
        <f>IF(OR(CNGE_2021_M1_Secc15!U260=2, CNGE_2021_M1_Secc15!U260=9), "X", "")</f>
        <v/>
      </c>
      <c r="E98" s="445"/>
      <c r="F98" s="445"/>
      <c r="G98" s="445"/>
      <c r="H98" s="445"/>
      <c r="I98" s="445"/>
      <c r="J98" s="445"/>
      <c r="K98" s="175"/>
      <c r="L98" s="176"/>
      <c r="M98" s="188" t="s">
        <v>412</v>
      </c>
      <c r="N98" s="176"/>
      <c r="O98" s="176"/>
      <c r="P98" s="176"/>
      <c r="Q98" s="176"/>
      <c r="R98" s="176"/>
      <c r="S98" s="176"/>
      <c r="T98" s="188" t="s">
        <v>410</v>
      </c>
      <c r="U98" s="176"/>
      <c r="V98" s="176"/>
      <c r="W98" s="176"/>
      <c r="X98" s="188" t="s">
        <v>412</v>
      </c>
      <c r="Y98" s="176"/>
      <c r="Z98" s="176"/>
      <c r="AA98" s="176"/>
      <c r="AB98" s="176"/>
      <c r="AC98" s="176"/>
      <c r="AD98" s="176"/>
      <c r="AE98" s="12"/>
      <c r="AF98" s="125"/>
      <c r="AG98" s="110">
        <f t="shared" si="7"/>
        <v>23</v>
      </c>
      <c r="AH98" s="110">
        <f t="shared" si="8"/>
        <v>0</v>
      </c>
      <c r="AI98" s="110">
        <f t="shared" si="9"/>
        <v>0</v>
      </c>
      <c r="AK98" s="189" t="str">
        <f t="shared" si="10"/>
        <v>30076 Ilamatlán</v>
      </c>
      <c r="AL98" s="87"/>
      <c r="AM98" s="190" t="str">
        <f t="shared" si="11"/>
        <v>30076</v>
      </c>
      <c r="AN98" s="198" t="s">
        <v>609</v>
      </c>
      <c r="AO98" s="198" t="str">
        <f t="shared" si="6"/>
        <v>Ilamatlán</v>
      </c>
      <c r="AP98" s="110">
        <v>76</v>
      </c>
      <c r="AQ98" s="191" t="s">
        <v>835</v>
      </c>
      <c r="AR98" s="192" t="s">
        <v>821</v>
      </c>
      <c r="AS98" s="111" t="s">
        <v>514</v>
      </c>
      <c r="AT98" s="193" t="s">
        <v>836</v>
      </c>
      <c r="AU98" s="111" t="s">
        <v>837</v>
      </c>
    </row>
    <row r="99" spans="1:47" ht="15.05" customHeight="1">
      <c r="A99" s="182"/>
      <c r="B99" s="195" t="s">
        <v>136</v>
      </c>
      <c r="C99" s="196" t="str">
        <f>IF(CNGE_2021_M1_Secc15!D109="", "", CNGE_2021_M1_Secc15!D109)</f>
        <v/>
      </c>
      <c r="D99" s="197" t="str">
        <f>IF(OR(CNGE_2021_M1_Secc15!U261=2, CNGE_2021_M1_Secc15!U261=9), "X", "")</f>
        <v/>
      </c>
      <c r="E99" s="445"/>
      <c r="F99" s="445"/>
      <c r="G99" s="445"/>
      <c r="H99" s="445"/>
      <c r="I99" s="445"/>
      <c r="J99" s="445"/>
      <c r="K99" s="175"/>
      <c r="L99" s="176"/>
      <c r="M99" s="188" t="s">
        <v>412</v>
      </c>
      <c r="N99" s="176"/>
      <c r="O99" s="176"/>
      <c r="P99" s="176"/>
      <c r="Q99" s="176"/>
      <c r="R99" s="176"/>
      <c r="S99" s="176"/>
      <c r="T99" s="188" t="s">
        <v>410</v>
      </c>
      <c r="U99" s="176"/>
      <c r="V99" s="176"/>
      <c r="W99" s="176"/>
      <c r="X99" s="188" t="s">
        <v>412</v>
      </c>
      <c r="Y99" s="176"/>
      <c r="Z99" s="176"/>
      <c r="AA99" s="176"/>
      <c r="AB99" s="176"/>
      <c r="AC99" s="176"/>
      <c r="AD99" s="176"/>
      <c r="AE99" s="12"/>
      <c r="AF99" s="125"/>
      <c r="AG99" s="110">
        <f t="shared" si="7"/>
        <v>23</v>
      </c>
      <c r="AH99" s="110">
        <f t="shared" si="8"/>
        <v>0</v>
      </c>
      <c r="AI99" s="110">
        <f t="shared" si="9"/>
        <v>0</v>
      </c>
      <c r="AK99" s="189" t="str">
        <f t="shared" si="10"/>
        <v>30077 Isla</v>
      </c>
      <c r="AL99" s="87"/>
      <c r="AM99" s="190" t="str">
        <f t="shared" si="11"/>
        <v>30077</v>
      </c>
      <c r="AN99" s="198" t="s">
        <v>609</v>
      </c>
      <c r="AO99" s="198" t="str">
        <f t="shared" si="6"/>
        <v>Isla</v>
      </c>
      <c r="AP99" s="110">
        <v>77</v>
      </c>
      <c r="AQ99" s="191" t="s">
        <v>838</v>
      </c>
      <c r="AR99" s="192" t="s">
        <v>821</v>
      </c>
      <c r="AS99" s="111" t="s">
        <v>514</v>
      </c>
      <c r="AT99" s="193" t="s">
        <v>839</v>
      </c>
      <c r="AU99" s="111" t="s">
        <v>840</v>
      </c>
    </row>
    <row r="100" spans="1:47" ht="15.05" customHeight="1">
      <c r="A100" s="182"/>
      <c r="B100" s="195" t="s">
        <v>137</v>
      </c>
      <c r="C100" s="196" t="str">
        <f>IF(CNGE_2021_M1_Secc15!D110="", "", CNGE_2021_M1_Secc15!D110)</f>
        <v/>
      </c>
      <c r="D100" s="197" t="str">
        <f>IF(OR(CNGE_2021_M1_Secc15!U262=2, CNGE_2021_M1_Secc15!U262=9), "X", "")</f>
        <v/>
      </c>
      <c r="E100" s="445"/>
      <c r="F100" s="445"/>
      <c r="G100" s="445"/>
      <c r="H100" s="445"/>
      <c r="I100" s="445"/>
      <c r="J100" s="445"/>
      <c r="K100" s="175"/>
      <c r="L100" s="176"/>
      <c r="M100" s="188" t="s">
        <v>412</v>
      </c>
      <c r="N100" s="176"/>
      <c r="O100" s="176"/>
      <c r="P100" s="176"/>
      <c r="Q100" s="176"/>
      <c r="R100" s="176"/>
      <c r="S100" s="176"/>
      <c r="T100" s="188" t="s">
        <v>410</v>
      </c>
      <c r="U100" s="176"/>
      <c r="V100" s="176"/>
      <c r="W100" s="176"/>
      <c r="X100" s="188" t="s">
        <v>412</v>
      </c>
      <c r="Y100" s="176"/>
      <c r="Z100" s="176"/>
      <c r="AA100" s="176"/>
      <c r="AB100" s="176"/>
      <c r="AC100" s="176"/>
      <c r="AD100" s="176"/>
      <c r="AE100" s="12"/>
      <c r="AF100" s="125"/>
      <c r="AG100" s="110">
        <f t="shared" si="7"/>
        <v>23</v>
      </c>
      <c r="AH100" s="110">
        <f t="shared" si="8"/>
        <v>0</v>
      </c>
      <c r="AI100" s="110">
        <f t="shared" si="9"/>
        <v>0</v>
      </c>
      <c r="AK100" s="189" t="str">
        <f t="shared" si="10"/>
        <v>30078 Ixcatepec</v>
      </c>
      <c r="AL100" s="87"/>
      <c r="AM100" s="190" t="str">
        <f t="shared" si="11"/>
        <v>30078</v>
      </c>
      <c r="AN100" s="198" t="s">
        <v>609</v>
      </c>
      <c r="AO100" s="198" t="str">
        <f t="shared" si="6"/>
        <v>Ixcatepec</v>
      </c>
      <c r="AP100" s="110">
        <v>78</v>
      </c>
      <c r="AQ100" s="191" t="s">
        <v>841</v>
      </c>
      <c r="AR100" s="192" t="s">
        <v>821</v>
      </c>
      <c r="AS100" s="111" t="s">
        <v>514</v>
      </c>
      <c r="AT100" s="193" t="s">
        <v>842</v>
      </c>
      <c r="AU100" s="111" t="s">
        <v>843</v>
      </c>
    </row>
    <row r="101" spans="1:47" ht="15.05" customHeight="1">
      <c r="A101" s="182"/>
      <c r="B101" s="195" t="s">
        <v>138</v>
      </c>
      <c r="C101" s="196" t="str">
        <f>IF(CNGE_2021_M1_Secc15!D111="", "", CNGE_2021_M1_Secc15!D111)</f>
        <v/>
      </c>
      <c r="D101" s="197" t="str">
        <f>IF(OR(CNGE_2021_M1_Secc15!U263=2, CNGE_2021_M1_Secc15!U263=9), "X", "")</f>
        <v/>
      </c>
      <c r="E101" s="445"/>
      <c r="F101" s="445"/>
      <c r="G101" s="445"/>
      <c r="H101" s="445"/>
      <c r="I101" s="445"/>
      <c r="J101" s="445"/>
      <c r="K101" s="175"/>
      <c r="L101" s="176"/>
      <c r="M101" s="188" t="s">
        <v>412</v>
      </c>
      <c r="N101" s="176"/>
      <c r="O101" s="176"/>
      <c r="P101" s="176"/>
      <c r="Q101" s="176"/>
      <c r="R101" s="176"/>
      <c r="S101" s="176"/>
      <c r="T101" s="188" t="s">
        <v>410</v>
      </c>
      <c r="U101" s="176"/>
      <c r="V101" s="176"/>
      <c r="W101" s="176"/>
      <c r="X101" s="188" t="s">
        <v>412</v>
      </c>
      <c r="Y101" s="176"/>
      <c r="Z101" s="176"/>
      <c r="AA101" s="176"/>
      <c r="AB101" s="176"/>
      <c r="AC101" s="176"/>
      <c r="AD101" s="176"/>
      <c r="AE101" s="12"/>
      <c r="AF101" s="125"/>
      <c r="AG101" s="110">
        <f t="shared" si="7"/>
        <v>23</v>
      </c>
      <c r="AH101" s="110">
        <f t="shared" si="8"/>
        <v>0</v>
      </c>
      <c r="AI101" s="110">
        <f t="shared" si="9"/>
        <v>0</v>
      </c>
      <c r="AK101" s="189" t="str">
        <f t="shared" si="10"/>
        <v>30079 Ixhuacán de los Reyes</v>
      </c>
      <c r="AL101" s="87"/>
      <c r="AM101" s="190" t="str">
        <f t="shared" si="11"/>
        <v>30079</v>
      </c>
      <c r="AN101" s="198" t="s">
        <v>609</v>
      </c>
      <c r="AO101" s="198" t="str">
        <f t="shared" si="6"/>
        <v>Ixhuacán de los Reyes</v>
      </c>
      <c r="AP101" s="110">
        <v>79</v>
      </c>
      <c r="AQ101" s="191" t="s">
        <v>844</v>
      </c>
      <c r="AR101" s="192" t="s">
        <v>821</v>
      </c>
      <c r="AS101" s="111" t="s">
        <v>514</v>
      </c>
      <c r="AT101" s="193" t="s">
        <v>845</v>
      </c>
      <c r="AU101" s="111" t="s">
        <v>846</v>
      </c>
    </row>
    <row r="102" spans="1:47" ht="15.05" customHeight="1">
      <c r="A102" s="182"/>
      <c r="B102" s="195" t="s">
        <v>139</v>
      </c>
      <c r="C102" s="196" t="str">
        <f>IF(CNGE_2021_M1_Secc15!D112="", "", CNGE_2021_M1_Secc15!D112)</f>
        <v/>
      </c>
      <c r="D102" s="197" t="str">
        <f>IF(OR(CNGE_2021_M1_Secc15!U264=2, CNGE_2021_M1_Secc15!U264=9), "X", "")</f>
        <v/>
      </c>
      <c r="E102" s="445"/>
      <c r="F102" s="445"/>
      <c r="G102" s="445"/>
      <c r="H102" s="445"/>
      <c r="I102" s="445"/>
      <c r="J102" s="445"/>
      <c r="K102" s="175"/>
      <c r="L102" s="176"/>
      <c r="M102" s="188" t="s">
        <v>412</v>
      </c>
      <c r="N102" s="176"/>
      <c r="O102" s="176"/>
      <c r="P102" s="176"/>
      <c r="Q102" s="176"/>
      <c r="R102" s="176"/>
      <c r="S102" s="176"/>
      <c r="T102" s="188" t="s">
        <v>410</v>
      </c>
      <c r="U102" s="176"/>
      <c r="V102" s="176"/>
      <c r="W102" s="176"/>
      <c r="X102" s="188" t="s">
        <v>412</v>
      </c>
      <c r="Y102" s="176"/>
      <c r="Z102" s="176"/>
      <c r="AA102" s="176"/>
      <c r="AB102" s="176"/>
      <c r="AC102" s="176"/>
      <c r="AD102" s="176"/>
      <c r="AE102" s="12"/>
      <c r="AF102" s="125"/>
      <c r="AG102" s="110">
        <f t="shared" si="7"/>
        <v>23</v>
      </c>
      <c r="AH102" s="110">
        <f t="shared" si="8"/>
        <v>0</v>
      </c>
      <c r="AI102" s="110">
        <f t="shared" si="9"/>
        <v>0</v>
      </c>
      <c r="AK102" s="189" t="str">
        <f t="shared" si="10"/>
        <v>30080 Ixhuatlán del Café</v>
      </c>
      <c r="AL102" s="87"/>
      <c r="AM102" s="190" t="str">
        <f t="shared" si="11"/>
        <v>30080</v>
      </c>
      <c r="AN102" s="198" t="s">
        <v>609</v>
      </c>
      <c r="AO102" s="198" t="str">
        <f t="shared" si="6"/>
        <v>Ixhuatlán del Café</v>
      </c>
      <c r="AP102" s="110">
        <v>80</v>
      </c>
      <c r="AQ102" s="191" t="s">
        <v>847</v>
      </c>
      <c r="AR102" s="192" t="s">
        <v>821</v>
      </c>
      <c r="AS102" s="111" t="s">
        <v>514</v>
      </c>
      <c r="AT102" s="193" t="s">
        <v>848</v>
      </c>
      <c r="AU102" s="111" t="s">
        <v>849</v>
      </c>
    </row>
    <row r="103" spans="1:47" ht="15.05" customHeight="1">
      <c r="A103" s="182"/>
      <c r="B103" s="195" t="s">
        <v>140</v>
      </c>
      <c r="C103" s="196" t="str">
        <f>IF(CNGE_2021_M1_Secc15!D113="", "", CNGE_2021_M1_Secc15!D113)</f>
        <v/>
      </c>
      <c r="D103" s="197" t="str">
        <f>IF(OR(CNGE_2021_M1_Secc15!U265=2, CNGE_2021_M1_Secc15!U265=9), "X", "")</f>
        <v/>
      </c>
      <c r="E103" s="445"/>
      <c r="F103" s="445"/>
      <c r="G103" s="445"/>
      <c r="H103" s="445"/>
      <c r="I103" s="445"/>
      <c r="J103" s="445"/>
      <c r="K103" s="175"/>
      <c r="L103" s="176"/>
      <c r="M103" s="188" t="s">
        <v>412</v>
      </c>
      <c r="N103" s="176"/>
      <c r="O103" s="176"/>
      <c r="P103" s="176"/>
      <c r="Q103" s="176"/>
      <c r="R103" s="176"/>
      <c r="S103" s="176"/>
      <c r="T103" s="188" t="s">
        <v>410</v>
      </c>
      <c r="U103" s="176"/>
      <c r="V103" s="176"/>
      <c r="W103" s="176"/>
      <c r="X103" s="188" t="s">
        <v>412</v>
      </c>
      <c r="Y103" s="176"/>
      <c r="Z103" s="176"/>
      <c r="AA103" s="176"/>
      <c r="AB103" s="176"/>
      <c r="AC103" s="176"/>
      <c r="AD103" s="176"/>
      <c r="AE103" s="12"/>
      <c r="AF103" s="125"/>
      <c r="AG103" s="110">
        <f t="shared" si="7"/>
        <v>23</v>
      </c>
      <c r="AH103" s="110">
        <f t="shared" si="8"/>
        <v>0</v>
      </c>
      <c r="AI103" s="110">
        <f t="shared" si="9"/>
        <v>0</v>
      </c>
      <c r="AK103" s="189" t="str">
        <f t="shared" si="10"/>
        <v>30081 Ixhuatlancillo</v>
      </c>
      <c r="AL103" s="87"/>
      <c r="AM103" s="190" t="str">
        <f t="shared" si="11"/>
        <v>30081</v>
      </c>
      <c r="AN103" s="198" t="s">
        <v>609</v>
      </c>
      <c r="AO103" s="198" t="str">
        <f t="shared" si="6"/>
        <v>Ixhuatlancillo</v>
      </c>
      <c r="AP103" s="110">
        <v>81</v>
      </c>
      <c r="AQ103" s="191" t="s">
        <v>850</v>
      </c>
      <c r="AR103" s="192" t="s">
        <v>851</v>
      </c>
      <c r="AS103" s="111" t="s">
        <v>516</v>
      </c>
      <c r="AT103" s="193" t="s">
        <v>852</v>
      </c>
      <c r="AU103" s="111" t="s">
        <v>853</v>
      </c>
    </row>
    <row r="104" spans="1:47" ht="15.05" customHeight="1">
      <c r="A104" s="182"/>
      <c r="B104" s="195" t="s">
        <v>141</v>
      </c>
      <c r="C104" s="196" t="str">
        <f>IF(CNGE_2021_M1_Secc15!D114="", "", CNGE_2021_M1_Secc15!D114)</f>
        <v/>
      </c>
      <c r="D104" s="197" t="str">
        <f>IF(OR(CNGE_2021_M1_Secc15!U266=2, CNGE_2021_M1_Secc15!U266=9), "X", "")</f>
        <v/>
      </c>
      <c r="E104" s="445"/>
      <c r="F104" s="445"/>
      <c r="G104" s="445"/>
      <c r="H104" s="445"/>
      <c r="I104" s="445"/>
      <c r="J104" s="445"/>
      <c r="K104" s="175"/>
      <c r="L104" s="176"/>
      <c r="M104" s="188" t="s">
        <v>412</v>
      </c>
      <c r="N104" s="176"/>
      <c r="O104" s="176"/>
      <c r="P104" s="176"/>
      <c r="Q104" s="176"/>
      <c r="R104" s="176"/>
      <c r="S104" s="176"/>
      <c r="T104" s="188" t="s">
        <v>410</v>
      </c>
      <c r="U104" s="176"/>
      <c r="V104" s="176"/>
      <c r="W104" s="176"/>
      <c r="X104" s="188" t="s">
        <v>412</v>
      </c>
      <c r="Y104" s="176"/>
      <c r="Z104" s="176"/>
      <c r="AA104" s="176"/>
      <c r="AB104" s="176"/>
      <c r="AC104" s="176"/>
      <c r="AD104" s="176"/>
      <c r="AE104" s="12"/>
      <c r="AF104" s="125"/>
      <c r="AG104" s="110">
        <f t="shared" si="7"/>
        <v>23</v>
      </c>
      <c r="AH104" s="110">
        <f t="shared" si="8"/>
        <v>0</v>
      </c>
      <c r="AI104" s="110">
        <f t="shared" si="9"/>
        <v>0</v>
      </c>
      <c r="AK104" s="189" t="str">
        <f t="shared" si="10"/>
        <v>30082 Ixhuatlán del Sureste</v>
      </c>
      <c r="AL104" s="87"/>
      <c r="AM104" s="190" t="str">
        <f t="shared" si="11"/>
        <v>30082</v>
      </c>
      <c r="AN104" s="198" t="s">
        <v>609</v>
      </c>
      <c r="AO104" s="198" t="str">
        <f t="shared" si="6"/>
        <v>Ixhuatlán del Sureste</v>
      </c>
      <c r="AP104" s="110">
        <v>82</v>
      </c>
      <c r="AQ104" s="191" t="s">
        <v>854</v>
      </c>
      <c r="AR104" s="192" t="s">
        <v>851</v>
      </c>
      <c r="AS104" s="111" t="s">
        <v>516</v>
      </c>
      <c r="AT104" s="193" t="s">
        <v>855</v>
      </c>
      <c r="AU104" s="111" t="s">
        <v>856</v>
      </c>
    </row>
    <row r="105" spans="1:47" ht="15.05" customHeight="1">
      <c r="A105" s="182"/>
      <c r="B105" s="195" t="s">
        <v>142</v>
      </c>
      <c r="C105" s="196" t="str">
        <f>IF(CNGE_2021_M1_Secc15!D115="", "", CNGE_2021_M1_Secc15!D115)</f>
        <v/>
      </c>
      <c r="D105" s="197" t="str">
        <f>IF(OR(CNGE_2021_M1_Secc15!U267=2, CNGE_2021_M1_Secc15!U267=9), "X", "")</f>
        <v/>
      </c>
      <c r="E105" s="445"/>
      <c r="F105" s="445"/>
      <c r="G105" s="445"/>
      <c r="H105" s="445"/>
      <c r="I105" s="445"/>
      <c r="J105" s="445"/>
      <c r="K105" s="175"/>
      <c r="L105" s="176"/>
      <c r="M105" s="188" t="s">
        <v>412</v>
      </c>
      <c r="N105" s="176"/>
      <c r="O105" s="176"/>
      <c r="P105" s="176"/>
      <c r="Q105" s="176"/>
      <c r="R105" s="176"/>
      <c r="S105" s="176"/>
      <c r="T105" s="188" t="s">
        <v>410</v>
      </c>
      <c r="U105" s="176"/>
      <c r="V105" s="176"/>
      <c r="W105" s="176"/>
      <c r="X105" s="188" t="s">
        <v>412</v>
      </c>
      <c r="Y105" s="176"/>
      <c r="Z105" s="176"/>
      <c r="AA105" s="176"/>
      <c r="AB105" s="176"/>
      <c r="AC105" s="176"/>
      <c r="AD105" s="176"/>
      <c r="AE105" s="12"/>
      <c r="AF105" s="125"/>
      <c r="AG105" s="110">
        <f t="shared" si="7"/>
        <v>23</v>
      </c>
      <c r="AH105" s="110">
        <f t="shared" si="8"/>
        <v>0</v>
      </c>
      <c r="AI105" s="110">
        <f t="shared" si="9"/>
        <v>0</v>
      </c>
      <c r="AK105" s="189" t="str">
        <f t="shared" si="10"/>
        <v>30083 Ixhuatlán de Madero</v>
      </c>
      <c r="AL105" s="87"/>
      <c r="AM105" s="190" t="str">
        <f t="shared" si="11"/>
        <v>30083</v>
      </c>
      <c r="AN105" s="198" t="s">
        <v>609</v>
      </c>
      <c r="AO105" s="198" t="str">
        <f t="shared" si="6"/>
        <v>Ixhuatlán de Madero</v>
      </c>
      <c r="AP105" s="110">
        <v>83</v>
      </c>
      <c r="AQ105" s="191" t="s">
        <v>857</v>
      </c>
      <c r="AR105" s="192" t="s">
        <v>851</v>
      </c>
      <c r="AS105" s="111" t="s">
        <v>516</v>
      </c>
      <c r="AT105" s="193" t="s">
        <v>858</v>
      </c>
      <c r="AU105" s="111" t="s">
        <v>859</v>
      </c>
    </row>
    <row r="106" spans="1:47" ht="15.05" customHeight="1">
      <c r="A106" s="182"/>
      <c r="B106" s="195" t="s">
        <v>143</v>
      </c>
      <c r="C106" s="196" t="str">
        <f>IF(CNGE_2021_M1_Secc15!D116="", "", CNGE_2021_M1_Secc15!D116)</f>
        <v/>
      </c>
      <c r="D106" s="197" t="str">
        <f>IF(OR(CNGE_2021_M1_Secc15!U268=2, CNGE_2021_M1_Secc15!U268=9), "X", "")</f>
        <v/>
      </c>
      <c r="E106" s="445"/>
      <c r="F106" s="445"/>
      <c r="G106" s="445"/>
      <c r="H106" s="445"/>
      <c r="I106" s="445"/>
      <c r="J106" s="445"/>
      <c r="K106" s="175"/>
      <c r="L106" s="176"/>
      <c r="M106" s="188" t="s">
        <v>412</v>
      </c>
      <c r="N106" s="176"/>
      <c r="O106" s="176"/>
      <c r="P106" s="176"/>
      <c r="Q106" s="176"/>
      <c r="R106" s="176"/>
      <c r="S106" s="176"/>
      <c r="T106" s="188" t="s">
        <v>410</v>
      </c>
      <c r="U106" s="176"/>
      <c r="V106" s="176"/>
      <c r="W106" s="176"/>
      <c r="X106" s="188" t="s">
        <v>412</v>
      </c>
      <c r="Y106" s="176"/>
      <c r="Z106" s="176"/>
      <c r="AA106" s="176"/>
      <c r="AB106" s="176"/>
      <c r="AC106" s="176"/>
      <c r="AD106" s="176"/>
      <c r="AE106" s="12"/>
      <c r="AF106" s="125"/>
      <c r="AG106" s="110">
        <f t="shared" si="7"/>
        <v>23</v>
      </c>
      <c r="AH106" s="110">
        <f t="shared" si="8"/>
        <v>0</v>
      </c>
      <c r="AI106" s="110">
        <f t="shared" si="9"/>
        <v>0</v>
      </c>
      <c r="AK106" s="189" t="str">
        <f t="shared" si="10"/>
        <v>30084 Ixmatlahuacan</v>
      </c>
      <c r="AL106" s="87"/>
      <c r="AM106" s="190" t="str">
        <f t="shared" si="11"/>
        <v>30084</v>
      </c>
      <c r="AN106" s="198" t="s">
        <v>609</v>
      </c>
      <c r="AO106" s="198" t="str">
        <f t="shared" si="6"/>
        <v>Ixmatlahuacan</v>
      </c>
      <c r="AP106" s="110">
        <v>84</v>
      </c>
      <c r="AQ106" s="191" t="s">
        <v>860</v>
      </c>
      <c r="AR106" s="192" t="s">
        <v>851</v>
      </c>
      <c r="AS106" s="111" t="s">
        <v>516</v>
      </c>
      <c r="AT106" s="193" t="s">
        <v>861</v>
      </c>
      <c r="AU106" s="111" t="s">
        <v>862</v>
      </c>
    </row>
    <row r="107" spans="1:47" ht="15.05" customHeight="1">
      <c r="A107" s="182"/>
      <c r="B107" s="195" t="s">
        <v>144</v>
      </c>
      <c r="C107" s="196" t="str">
        <f>IF(CNGE_2021_M1_Secc15!D117="", "", CNGE_2021_M1_Secc15!D117)</f>
        <v/>
      </c>
      <c r="D107" s="197" t="str">
        <f>IF(OR(CNGE_2021_M1_Secc15!U269=2, CNGE_2021_M1_Secc15!U269=9), "X", "")</f>
        <v/>
      </c>
      <c r="E107" s="445"/>
      <c r="F107" s="445"/>
      <c r="G107" s="445"/>
      <c r="H107" s="445"/>
      <c r="I107" s="445"/>
      <c r="J107" s="445"/>
      <c r="K107" s="175"/>
      <c r="L107" s="176"/>
      <c r="M107" s="188" t="s">
        <v>412</v>
      </c>
      <c r="N107" s="176"/>
      <c r="O107" s="176"/>
      <c r="P107" s="176"/>
      <c r="Q107" s="176"/>
      <c r="R107" s="176"/>
      <c r="S107" s="176"/>
      <c r="T107" s="188" t="s">
        <v>410</v>
      </c>
      <c r="U107" s="176"/>
      <c r="V107" s="176"/>
      <c r="W107" s="176"/>
      <c r="X107" s="188" t="s">
        <v>412</v>
      </c>
      <c r="Y107" s="176"/>
      <c r="Z107" s="176"/>
      <c r="AA107" s="176"/>
      <c r="AB107" s="176"/>
      <c r="AC107" s="176"/>
      <c r="AD107" s="176"/>
      <c r="AE107" s="12"/>
      <c r="AF107" s="125"/>
      <c r="AG107" s="110">
        <f t="shared" si="7"/>
        <v>23</v>
      </c>
      <c r="AH107" s="110">
        <f t="shared" si="8"/>
        <v>0</v>
      </c>
      <c r="AI107" s="110">
        <f t="shared" si="9"/>
        <v>0</v>
      </c>
      <c r="AK107" s="189" t="str">
        <f t="shared" si="10"/>
        <v>30085 Ixtaczoquitlán</v>
      </c>
      <c r="AL107" s="87"/>
      <c r="AM107" s="190" t="str">
        <f t="shared" si="11"/>
        <v>30085</v>
      </c>
      <c r="AN107" s="198" t="s">
        <v>609</v>
      </c>
      <c r="AO107" s="198" t="str">
        <f t="shared" si="6"/>
        <v>Ixtaczoquitlán</v>
      </c>
      <c r="AP107" s="110">
        <v>85</v>
      </c>
      <c r="AQ107" s="191" t="s">
        <v>863</v>
      </c>
      <c r="AR107" s="192" t="s">
        <v>851</v>
      </c>
      <c r="AS107" s="111" t="s">
        <v>516</v>
      </c>
      <c r="AT107" s="193" t="s">
        <v>864</v>
      </c>
      <c r="AU107" s="111" t="s">
        <v>865</v>
      </c>
    </row>
    <row r="108" spans="1:47" ht="15.05" customHeight="1">
      <c r="A108" s="182"/>
      <c r="B108" s="195" t="s">
        <v>145</v>
      </c>
      <c r="C108" s="196" t="str">
        <f>IF(CNGE_2021_M1_Secc15!D118="", "", CNGE_2021_M1_Secc15!D118)</f>
        <v/>
      </c>
      <c r="D108" s="197" t="str">
        <f>IF(OR(CNGE_2021_M1_Secc15!U270=2, CNGE_2021_M1_Secc15!U270=9), "X", "")</f>
        <v/>
      </c>
      <c r="E108" s="445"/>
      <c r="F108" s="445"/>
      <c r="G108" s="445"/>
      <c r="H108" s="445"/>
      <c r="I108" s="445"/>
      <c r="J108" s="445"/>
      <c r="K108" s="175"/>
      <c r="L108" s="176"/>
      <c r="M108" s="188" t="s">
        <v>412</v>
      </c>
      <c r="N108" s="176"/>
      <c r="O108" s="176"/>
      <c r="P108" s="176"/>
      <c r="Q108" s="176"/>
      <c r="R108" s="176"/>
      <c r="S108" s="176"/>
      <c r="T108" s="188" t="s">
        <v>410</v>
      </c>
      <c r="U108" s="176"/>
      <c r="V108" s="176"/>
      <c r="W108" s="176"/>
      <c r="X108" s="188" t="s">
        <v>412</v>
      </c>
      <c r="Y108" s="176"/>
      <c r="Z108" s="176"/>
      <c r="AA108" s="176"/>
      <c r="AB108" s="176"/>
      <c r="AC108" s="176"/>
      <c r="AD108" s="176"/>
      <c r="AE108" s="12"/>
      <c r="AF108" s="125"/>
      <c r="AG108" s="110">
        <f t="shared" si="7"/>
        <v>23</v>
      </c>
      <c r="AH108" s="110">
        <f t="shared" si="8"/>
        <v>0</v>
      </c>
      <c r="AI108" s="110">
        <f t="shared" si="9"/>
        <v>0</v>
      </c>
      <c r="AK108" s="189" t="str">
        <f t="shared" si="10"/>
        <v>30086 Jalacingo</v>
      </c>
      <c r="AL108" s="87"/>
      <c r="AM108" s="190" t="str">
        <f t="shared" si="11"/>
        <v>30086</v>
      </c>
      <c r="AN108" s="198" t="s">
        <v>609</v>
      </c>
      <c r="AO108" s="198" t="str">
        <f t="shared" si="6"/>
        <v>Jalacingo</v>
      </c>
      <c r="AP108" s="110">
        <v>86</v>
      </c>
      <c r="AQ108" s="191" t="s">
        <v>866</v>
      </c>
      <c r="AR108" s="192" t="s">
        <v>851</v>
      </c>
      <c r="AS108" s="111" t="s">
        <v>516</v>
      </c>
      <c r="AT108" s="193" t="s">
        <v>867</v>
      </c>
      <c r="AU108" s="111" t="s">
        <v>868</v>
      </c>
    </row>
    <row r="109" spans="1:47" ht="15.05" customHeight="1">
      <c r="A109" s="182"/>
      <c r="B109" s="195" t="s">
        <v>146</v>
      </c>
      <c r="C109" s="196" t="str">
        <f>IF(CNGE_2021_M1_Secc15!D119="", "", CNGE_2021_M1_Secc15!D119)</f>
        <v/>
      </c>
      <c r="D109" s="197" t="str">
        <f>IF(OR(CNGE_2021_M1_Secc15!U271=2, CNGE_2021_M1_Secc15!U271=9), "X", "")</f>
        <v/>
      </c>
      <c r="E109" s="445"/>
      <c r="F109" s="445"/>
      <c r="G109" s="445"/>
      <c r="H109" s="445"/>
      <c r="I109" s="445"/>
      <c r="J109" s="445"/>
      <c r="K109" s="175"/>
      <c r="L109" s="176"/>
      <c r="M109" s="188" t="s">
        <v>412</v>
      </c>
      <c r="N109" s="176"/>
      <c r="O109" s="176"/>
      <c r="P109" s="176"/>
      <c r="Q109" s="176"/>
      <c r="R109" s="176"/>
      <c r="S109" s="176"/>
      <c r="T109" s="188" t="s">
        <v>410</v>
      </c>
      <c r="U109" s="176"/>
      <c r="V109" s="176"/>
      <c r="W109" s="176"/>
      <c r="X109" s="188" t="s">
        <v>412</v>
      </c>
      <c r="Y109" s="176"/>
      <c r="Z109" s="176"/>
      <c r="AA109" s="176"/>
      <c r="AB109" s="176"/>
      <c r="AC109" s="176"/>
      <c r="AD109" s="176"/>
      <c r="AE109" s="12"/>
      <c r="AF109" s="125"/>
      <c r="AG109" s="110">
        <f t="shared" si="7"/>
        <v>23</v>
      </c>
      <c r="AH109" s="110">
        <f t="shared" si="8"/>
        <v>0</v>
      </c>
      <c r="AI109" s="110">
        <f t="shared" si="9"/>
        <v>0</v>
      </c>
      <c r="AK109" s="189" t="str">
        <f t="shared" si="10"/>
        <v>30087 Xalapa</v>
      </c>
      <c r="AL109" s="87"/>
      <c r="AM109" s="190" t="str">
        <f t="shared" si="11"/>
        <v>30087</v>
      </c>
      <c r="AN109" s="198" t="s">
        <v>609</v>
      </c>
      <c r="AO109" s="198" t="str">
        <f t="shared" si="6"/>
        <v>Xalapa</v>
      </c>
      <c r="AP109" s="110">
        <v>87</v>
      </c>
      <c r="AQ109" s="191" t="s">
        <v>869</v>
      </c>
      <c r="AR109" s="192" t="s">
        <v>851</v>
      </c>
      <c r="AS109" s="111" t="s">
        <v>516</v>
      </c>
      <c r="AT109" s="193" t="s">
        <v>870</v>
      </c>
      <c r="AU109" s="111" t="s">
        <v>871</v>
      </c>
    </row>
    <row r="110" spans="1:47" ht="15.05" customHeight="1">
      <c r="A110" s="182"/>
      <c r="B110" s="195" t="s">
        <v>147</v>
      </c>
      <c r="C110" s="196" t="str">
        <f>IF(CNGE_2021_M1_Secc15!D120="", "", CNGE_2021_M1_Secc15!D120)</f>
        <v/>
      </c>
      <c r="D110" s="197" t="str">
        <f>IF(OR(CNGE_2021_M1_Secc15!U272=2, CNGE_2021_M1_Secc15!U272=9), "X", "")</f>
        <v/>
      </c>
      <c r="E110" s="445"/>
      <c r="F110" s="445"/>
      <c r="G110" s="445"/>
      <c r="H110" s="445"/>
      <c r="I110" s="445"/>
      <c r="J110" s="445"/>
      <c r="K110" s="175"/>
      <c r="L110" s="176"/>
      <c r="M110" s="188" t="s">
        <v>412</v>
      </c>
      <c r="N110" s="176"/>
      <c r="O110" s="176"/>
      <c r="P110" s="176"/>
      <c r="Q110" s="176"/>
      <c r="R110" s="176"/>
      <c r="S110" s="176"/>
      <c r="T110" s="188" t="s">
        <v>410</v>
      </c>
      <c r="U110" s="176"/>
      <c r="V110" s="176"/>
      <c r="W110" s="176"/>
      <c r="X110" s="188" t="s">
        <v>412</v>
      </c>
      <c r="Y110" s="176"/>
      <c r="Z110" s="176"/>
      <c r="AA110" s="176"/>
      <c r="AB110" s="176"/>
      <c r="AC110" s="176"/>
      <c r="AD110" s="176"/>
      <c r="AE110" s="12"/>
      <c r="AF110" s="125"/>
      <c r="AG110" s="110">
        <f t="shared" si="7"/>
        <v>23</v>
      </c>
      <c r="AH110" s="110">
        <f t="shared" si="8"/>
        <v>0</v>
      </c>
      <c r="AI110" s="110">
        <f t="shared" si="9"/>
        <v>0</v>
      </c>
      <c r="AK110" s="189" t="str">
        <f t="shared" si="10"/>
        <v>30088 Jalcomulco</v>
      </c>
      <c r="AL110" s="87"/>
      <c r="AM110" s="190" t="str">
        <f t="shared" si="11"/>
        <v>30088</v>
      </c>
      <c r="AN110" s="198" t="s">
        <v>609</v>
      </c>
      <c r="AO110" s="198" t="str">
        <f t="shared" si="6"/>
        <v>Jalcomulco</v>
      </c>
      <c r="AP110" s="110">
        <v>88</v>
      </c>
      <c r="AQ110" s="191" t="s">
        <v>872</v>
      </c>
      <c r="AR110" s="192" t="s">
        <v>851</v>
      </c>
      <c r="AS110" s="111" t="s">
        <v>516</v>
      </c>
      <c r="AT110" s="193" t="s">
        <v>873</v>
      </c>
      <c r="AU110" s="111" t="s">
        <v>874</v>
      </c>
    </row>
    <row r="111" spans="1:47" ht="15.05" customHeight="1">
      <c r="A111" s="182"/>
      <c r="B111" s="195" t="s">
        <v>148</v>
      </c>
      <c r="C111" s="196" t="str">
        <f>IF(CNGE_2021_M1_Secc15!D121="", "", CNGE_2021_M1_Secc15!D121)</f>
        <v/>
      </c>
      <c r="D111" s="197" t="str">
        <f>IF(OR(CNGE_2021_M1_Secc15!U273=2, CNGE_2021_M1_Secc15!U273=9), "X", "")</f>
        <v/>
      </c>
      <c r="E111" s="445"/>
      <c r="F111" s="445"/>
      <c r="G111" s="445"/>
      <c r="H111" s="445"/>
      <c r="I111" s="445"/>
      <c r="J111" s="445"/>
      <c r="K111" s="175"/>
      <c r="L111" s="176"/>
      <c r="M111" s="188" t="s">
        <v>412</v>
      </c>
      <c r="N111" s="176"/>
      <c r="O111" s="176"/>
      <c r="P111" s="176"/>
      <c r="Q111" s="176"/>
      <c r="R111" s="176"/>
      <c r="S111" s="176"/>
      <c r="T111" s="188" t="s">
        <v>410</v>
      </c>
      <c r="U111" s="176"/>
      <c r="V111" s="176"/>
      <c r="W111" s="176"/>
      <c r="X111" s="188" t="s">
        <v>412</v>
      </c>
      <c r="Y111" s="176"/>
      <c r="Z111" s="176"/>
      <c r="AA111" s="176"/>
      <c r="AB111" s="176"/>
      <c r="AC111" s="176"/>
      <c r="AD111" s="176"/>
      <c r="AE111" s="12"/>
      <c r="AF111" s="125"/>
      <c r="AG111" s="110">
        <f t="shared" si="7"/>
        <v>23</v>
      </c>
      <c r="AH111" s="110">
        <f t="shared" si="8"/>
        <v>0</v>
      </c>
      <c r="AI111" s="110">
        <f t="shared" si="9"/>
        <v>0</v>
      </c>
      <c r="AK111" s="189" t="str">
        <f t="shared" si="10"/>
        <v>30089 Jáltipan</v>
      </c>
      <c r="AL111" s="87"/>
      <c r="AM111" s="190" t="str">
        <f t="shared" si="11"/>
        <v>30089</v>
      </c>
      <c r="AN111" s="198" t="s">
        <v>609</v>
      </c>
      <c r="AO111" s="198" t="str">
        <f t="shared" si="6"/>
        <v>Jáltipan</v>
      </c>
      <c r="AP111" s="110">
        <v>89</v>
      </c>
      <c r="AQ111" s="191" t="s">
        <v>875</v>
      </c>
      <c r="AR111" s="192" t="s">
        <v>851</v>
      </c>
      <c r="AS111" s="111" t="s">
        <v>516</v>
      </c>
      <c r="AT111" s="193" t="s">
        <v>876</v>
      </c>
      <c r="AU111" s="111" t="s">
        <v>877</v>
      </c>
    </row>
    <row r="112" spans="1:47" ht="15.05" customHeight="1">
      <c r="A112" s="182"/>
      <c r="B112" s="195" t="s">
        <v>149</v>
      </c>
      <c r="C112" s="196" t="str">
        <f>IF(CNGE_2021_M1_Secc15!D122="", "", CNGE_2021_M1_Secc15!D122)</f>
        <v/>
      </c>
      <c r="D112" s="197" t="str">
        <f>IF(OR(CNGE_2021_M1_Secc15!U274=2, CNGE_2021_M1_Secc15!U274=9), "X", "")</f>
        <v/>
      </c>
      <c r="E112" s="445"/>
      <c r="F112" s="445"/>
      <c r="G112" s="445"/>
      <c r="H112" s="445"/>
      <c r="I112" s="445"/>
      <c r="J112" s="445"/>
      <c r="K112" s="175"/>
      <c r="L112" s="176"/>
      <c r="M112" s="188" t="s">
        <v>412</v>
      </c>
      <c r="N112" s="176"/>
      <c r="O112" s="176"/>
      <c r="P112" s="176"/>
      <c r="Q112" s="176"/>
      <c r="R112" s="176"/>
      <c r="S112" s="176"/>
      <c r="T112" s="188" t="s">
        <v>410</v>
      </c>
      <c r="U112" s="176"/>
      <c r="V112" s="176"/>
      <c r="W112" s="176"/>
      <c r="X112" s="188" t="s">
        <v>412</v>
      </c>
      <c r="Y112" s="176"/>
      <c r="Z112" s="176"/>
      <c r="AA112" s="176"/>
      <c r="AB112" s="176"/>
      <c r="AC112" s="176"/>
      <c r="AD112" s="176"/>
      <c r="AE112" s="12"/>
      <c r="AF112" s="125"/>
      <c r="AG112" s="110">
        <f t="shared" si="7"/>
        <v>23</v>
      </c>
      <c r="AH112" s="110">
        <f t="shared" si="8"/>
        <v>0</v>
      </c>
      <c r="AI112" s="110">
        <f t="shared" si="9"/>
        <v>0</v>
      </c>
      <c r="AK112" s="189" t="str">
        <f t="shared" si="10"/>
        <v>30090 Jamapa</v>
      </c>
      <c r="AL112" s="87"/>
      <c r="AM112" s="190" t="str">
        <f t="shared" si="11"/>
        <v>30090</v>
      </c>
      <c r="AN112" s="198" t="s">
        <v>609</v>
      </c>
      <c r="AO112" s="198" t="str">
        <f t="shared" si="6"/>
        <v>Jamapa</v>
      </c>
      <c r="AP112" s="110">
        <v>90</v>
      </c>
      <c r="AQ112" s="191" t="s">
        <v>878</v>
      </c>
      <c r="AR112" s="192" t="s">
        <v>851</v>
      </c>
      <c r="AS112" s="111" t="s">
        <v>516</v>
      </c>
      <c r="AT112" s="193" t="s">
        <v>879</v>
      </c>
      <c r="AU112" s="111" t="s">
        <v>880</v>
      </c>
    </row>
    <row r="113" spans="1:47" ht="15.05" customHeight="1">
      <c r="A113" s="182"/>
      <c r="B113" s="195" t="s">
        <v>150</v>
      </c>
      <c r="C113" s="196" t="str">
        <f>IF(CNGE_2021_M1_Secc15!D123="", "", CNGE_2021_M1_Secc15!D123)</f>
        <v/>
      </c>
      <c r="D113" s="197" t="str">
        <f>IF(OR(CNGE_2021_M1_Secc15!U275=2, CNGE_2021_M1_Secc15!U275=9), "X", "")</f>
        <v/>
      </c>
      <c r="E113" s="445"/>
      <c r="F113" s="445"/>
      <c r="G113" s="445"/>
      <c r="H113" s="445"/>
      <c r="I113" s="445"/>
      <c r="J113" s="445"/>
      <c r="K113" s="175"/>
      <c r="L113" s="176"/>
      <c r="M113" s="188" t="s">
        <v>412</v>
      </c>
      <c r="N113" s="176"/>
      <c r="O113" s="176"/>
      <c r="P113" s="176"/>
      <c r="Q113" s="176"/>
      <c r="R113" s="176"/>
      <c r="S113" s="176"/>
      <c r="T113" s="188" t="s">
        <v>410</v>
      </c>
      <c r="U113" s="176"/>
      <c r="V113" s="176"/>
      <c r="W113" s="176"/>
      <c r="X113" s="188" t="s">
        <v>412</v>
      </c>
      <c r="Y113" s="176"/>
      <c r="Z113" s="176"/>
      <c r="AA113" s="176"/>
      <c r="AB113" s="176"/>
      <c r="AC113" s="176"/>
      <c r="AD113" s="176"/>
      <c r="AE113" s="12"/>
      <c r="AF113" s="125"/>
      <c r="AG113" s="110">
        <f t="shared" si="7"/>
        <v>23</v>
      </c>
      <c r="AH113" s="110">
        <f t="shared" si="8"/>
        <v>0</v>
      </c>
      <c r="AI113" s="110">
        <f t="shared" si="9"/>
        <v>0</v>
      </c>
      <c r="AK113" s="189" t="str">
        <f t="shared" si="10"/>
        <v>30091 Jesús Carranza</v>
      </c>
      <c r="AL113" s="87"/>
      <c r="AM113" s="190" t="str">
        <f t="shared" si="11"/>
        <v>30091</v>
      </c>
      <c r="AN113" s="198" t="s">
        <v>609</v>
      </c>
      <c r="AO113" s="198" t="str">
        <f t="shared" si="6"/>
        <v>Jesús Carranza</v>
      </c>
      <c r="AP113" s="110">
        <v>91</v>
      </c>
      <c r="AQ113" s="191" t="s">
        <v>881</v>
      </c>
      <c r="AR113" s="192" t="s">
        <v>851</v>
      </c>
      <c r="AS113" s="111" t="s">
        <v>516</v>
      </c>
      <c r="AT113" s="193" t="s">
        <v>882</v>
      </c>
      <c r="AU113" s="111" t="s">
        <v>883</v>
      </c>
    </row>
    <row r="114" spans="1:47" ht="15.05" customHeight="1">
      <c r="A114" s="182"/>
      <c r="B114" s="195" t="s">
        <v>151</v>
      </c>
      <c r="C114" s="196" t="str">
        <f>IF(CNGE_2021_M1_Secc15!D124="", "", CNGE_2021_M1_Secc15!D124)</f>
        <v/>
      </c>
      <c r="D114" s="197" t="str">
        <f>IF(OR(CNGE_2021_M1_Secc15!U276=2, CNGE_2021_M1_Secc15!U276=9), "X", "")</f>
        <v/>
      </c>
      <c r="E114" s="445"/>
      <c r="F114" s="445"/>
      <c r="G114" s="445"/>
      <c r="H114" s="445"/>
      <c r="I114" s="445"/>
      <c r="J114" s="445"/>
      <c r="K114" s="175"/>
      <c r="L114" s="176"/>
      <c r="M114" s="188" t="s">
        <v>412</v>
      </c>
      <c r="N114" s="176"/>
      <c r="O114" s="176"/>
      <c r="P114" s="176"/>
      <c r="Q114" s="176"/>
      <c r="R114" s="176"/>
      <c r="S114" s="176"/>
      <c r="T114" s="188" t="s">
        <v>410</v>
      </c>
      <c r="U114" s="176"/>
      <c r="V114" s="176"/>
      <c r="W114" s="176"/>
      <c r="X114" s="188" t="s">
        <v>412</v>
      </c>
      <c r="Y114" s="176"/>
      <c r="Z114" s="176"/>
      <c r="AA114" s="176"/>
      <c r="AB114" s="176"/>
      <c r="AC114" s="176"/>
      <c r="AD114" s="176"/>
      <c r="AE114" s="12"/>
      <c r="AF114" s="125"/>
      <c r="AG114" s="110">
        <f t="shared" si="7"/>
        <v>23</v>
      </c>
      <c r="AH114" s="110">
        <f t="shared" si="8"/>
        <v>0</v>
      </c>
      <c r="AI114" s="110">
        <f t="shared" si="9"/>
        <v>0</v>
      </c>
      <c r="AK114" s="189" t="str">
        <f t="shared" si="10"/>
        <v>30092 Xico</v>
      </c>
      <c r="AL114" s="87"/>
      <c r="AM114" s="190" t="str">
        <f t="shared" si="11"/>
        <v>30092</v>
      </c>
      <c r="AN114" s="198" t="s">
        <v>609</v>
      </c>
      <c r="AO114" s="198" t="str">
        <f t="shared" si="6"/>
        <v>Xico</v>
      </c>
      <c r="AP114" s="110">
        <v>92</v>
      </c>
      <c r="AQ114" s="191" t="s">
        <v>884</v>
      </c>
      <c r="AR114" s="192" t="s">
        <v>851</v>
      </c>
      <c r="AS114" s="111" t="s">
        <v>516</v>
      </c>
      <c r="AT114" s="193" t="s">
        <v>885</v>
      </c>
      <c r="AU114" s="111" t="s">
        <v>886</v>
      </c>
    </row>
    <row r="115" spans="1:47" ht="15.05" customHeight="1">
      <c r="A115" s="182"/>
      <c r="B115" s="195" t="s">
        <v>152</v>
      </c>
      <c r="C115" s="196" t="str">
        <f>IF(CNGE_2021_M1_Secc15!D125="", "", CNGE_2021_M1_Secc15!D125)</f>
        <v/>
      </c>
      <c r="D115" s="197" t="str">
        <f>IF(OR(CNGE_2021_M1_Secc15!U277=2, CNGE_2021_M1_Secc15!U277=9), "X", "")</f>
        <v/>
      </c>
      <c r="E115" s="445"/>
      <c r="F115" s="445"/>
      <c r="G115" s="445"/>
      <c r="H115" s="445"/>
      <c r="I115" s="445"/>
      <c r="J115" s="445"/>
      <c r="K115" s="175"/>
      <c r="L115" s="176"/>
      <c r="M115" s="188" t="s">
        <v>412</v>
      </c>
      <c r="N115" s="176"/>
      <c r="O115" s="176"/>
      <c r="P115" s="176"/>
      <c r="Q115" s="176"/>
      <c r="R115" s="176"/>
      <c r="S115" s="176"/>
      <c r="T115" s="188" t="s">
        <v>410</v>
      </c>
      <c r="U115" s="176"/>
      <c r="V115" s="176"/>
      <c r="W115" s="176"/>
      <c r="X115" s="188" t="s">
        <v>412</v>
      </c>
      <c r="Y115" s="176"/>
      <c r="Z115" s="176"/>
      <c r="AA115" s="176"/>
      <c r="AB115" s="176"/>
      <c r="AC115" s="176"/>
      <c r="AD115" s="176"/>
      <c r="AE115" s="12"/>
      <c r="AF115" s="125"/>
      <c r="AG115" s="110">
        <f t="shared" si="7"/>
        <v>23</v>
      </c>
      <c r="AH115" s="110">
        <f t="shared" si="8"/>
        <v>0</v>
      </c>
      <c r="AI115" s="110">
        <f t="shared" si="9"/>
        <v>0</v>
      </c>
      <c r="AK115" s="189" t="str">
        <f t="shared" si="10"/>
        <v>30093 Jilotepec</v>
      </c>
      <c r="AL115" s="87"/>
      <c r="AM115" s="190" t="str">
        <f t="shared" si="11"/>
        <v>30093</v>
      </c>
      <c r="AN115" s="198" t="s">
        <v>609</v>
      </c>
      <c r="AO115" s="198" t="str">
        <f t="shared" si="6"/>
        <v>Jilotepec</v>
      </c>
      <c r="AP115" s="110">
        <v>93</v>
      </c>
      <c r="AQ115" s="191" t="s">
        <v>887</v>
      </c>
      <c r="AR115" s="192" t="s">
        <v>851</v>
      </c>
      <c r="AS115" s="111" t="s">
        <v>516</v>
      </c>
      <c r="AT115" s="193" t="s">
        <v>888</v>
      </c>
      <c r="AU115" s="111" t="s">
        <v>889</v>
      </c>
    </row>
    <row r="116" spans="1:47" ht="15.05" customHeight="1">
      <c r="A116" s="182"/>
      <c r="B116" s="195" t="s">
        <v>153</v>
      </c>
      <c r="C116" s="196" t="str">
        <f>IF(CNGE_2021_M1_Secc15!D126="", "", CNGE_2021_M1_Secc15!D126)</f>
        <v/>
      </c>
      <c r="D116" s="197" t="str">
        <f>IF(OR(CNGE_2021_M1_Secc15!U278=2, CNGE_2021_M1_Secc15!U278=9), "X", "")</f>
        <v/>
      </c>
      <c r="E116" s="445"/>
      <c r="F116" s="445"/>
      <c r="G116" s="445"/>
      <c r="H116" s="445"/>
      <c r="I116" s="445"/>
      <c r="J116" s="445"/>
      <c r="K116" s="175"/>
      <c r="L116" s="176"/>
      <c r="M116" s="188" t="s">
        <v>412</v>
      </c>
      <c r="N116" s="176"/>
      <c r="O116" s="176"/>
      <c r="P116" s="176"/>
      <c r="Q116" s="176"/>
      <c r="R116" s="176"/>
      <c r="S116" s="176"/>
      <c r="T116" s="188" t="s">
        <v>410</v>
      </c>
      <c r="U116" s="176"/>
      <c r="V116" s="176"/>
      <c r="W116" s="176"/>
      <c r="X116" s="188" t="s">
        <v>412</v>
      </c>
      <c r="Y116" s="176"/>
      <c r="Z116" s="176"/>
      <c r="AA116" s="176"/>
      <c r="AB116" s="176"/>
      <c r="AC116" s="176"/>
      <c r="AD116" s="176"/>
      <c r="AE116" s="12"/>
      <c r="AF116" s="125"/>
      <c r="AG116" s="110">
        <f t="shared" si="7"/>
        <v>23</v>
      </c>
      <c r="AH116" s="110">
        <f t="shared" si="8"/>
        <v>0</v>
      </c>
      <c r="AI116" s="110">
        <f t="shared" si="9"/>
        <v>0</v>
      </c>
      <c r="AK116" s="189" t="str">
        <f t="shared" si="10"/>
        <v>30094 Juan Rodríguez Clara</v>
      </c>
      <c r="AL116" s="87"/>
      <c r="AM116" s="190" t="str">
        <f t="shared" si="11"/>
        <v>30094</v>
      </c>
      <c r="AN116" s="198" t="s">
        <v>609</v>
      </c>
      <c r="AO116" s="198" t="str">
        <f t="shared" si="6"/>
        <v>Juan Rodríguez Clara</v>
      </c>
      <c r="AP116" s="110">
        <v>94</v>
      </c>
      <c r="AQ116" s="191" t="s">
        <v>890</v>
      </c>
      <c r="AR116" s="192" t="s">
        <v>851</v>
      </c>
      <c r="AS116" s="111" t="s">
        <v>516</v>
      </c>
      <c r="AT116" s="193" t="s">
        <v>891</v>
      </c>
      <c r="AU116" s="111" t="s">
        <v>892</v>
      </c>
    </row>
    <row r="117" spans="1:47" ht="15.05" customHeight="1">
      <c r="A117" s="182"/>
      <c r="B117" s="195" t="s">
        <v>154</v>
      </c>
      <c r="C117" s="196" t="str">
        <f>IF(CNGE_2021_M1_Secc15!D127="", "", CNGE_2021_M1_Secc15!D127)</f>
        <v/>
      </c>
      <c r="D117" s="197" t="str">
        <f>IF(OR(CNGE_2021_M1_Secc15!U279=2, CNGE_2021_M1_Secc15!U279=9), "X", "")</f>
        <v/>
      </c>
      <c r="E117" s="445"/>
      <c r="F117" s="445"/>
      <c r="G117" s="445"/>
      <c r="H117" s="445"/>
      <c r="I117" s="445"/>
      <c r="J117" s="445"/>
      <c r="K117" s="175"/>
      <c r="L117" s="176"/>
      <c r="M117" s="188" t="s">
        <v>412</v>
      </c>
      <c r="N117" s="176"/>
      <c r="O117" s="176"/>
      <c r="P117" s="176"/>
      <c r="Q117" s="176"/>
      <c r="R117" s="176"/>
      <c r="S117" s="176"/>
      <c r="T117" s="188" t="s">
        <v>410</v>
      </c>
      <c r="U117" s="176"/>
      <c r="V117" s="176"/>
      <c r="W117" s="176"/>
      <c r="X117" s="188" t="s">
        <v>412</v>
      </c>
      <c r="Y117" s="176"/>
      <c r="Z117" s="176"/>
      <c r="AA117" s="176"/>
      <c r="AB117" s="176"/>
      <c r="AC117" s="176"/>
      <c r="AD117" s="176"/>
      <c r="AE117" s="12"/>
      <c r="AF117" s="125"/>
      <c r="AG117" s="110">
        <f t="shared" si="7"/>
        <v>23</v>
      </c>
      <c r="AH117" s="110">
        <f t="shared" si="8"/>
        <v>0</v>
      </c>
      <c r="AI117" s="110">
        <f t="shared" si="9"/>
        <v>0</v>
      </c>
      <c r="AK117" s="189" t="str">
        <f t="shared" si="10"/>
        <v>30095 Juchique de Ferrer</v>
      </c>
      <c r="AL117" s="87"/>
      <c r="AM117" s="190" t="str">
        <f t="shared" si="11"/>
        <v>30095</v>
      </c>
      <c r="AN117" s="198" t="s">
        <v>609</v>
      </c>
      <c r="AO117" s="198" t="str">
        <f t="shared" si="6"/>
        <v>Juchique de Ferrer</v>
      </c>
      <c r="AP117" s="110">
        <v>95</v>
      </c>
      <c r="AQ117" s="191" t="s">
        <v>893</v>
      </c>
      <c r="AR117" s="192" t="s">
        <v>851</v>
      </c>
      <c r="AS117" s="111" t="s">
        <v>516</v>
      </c>
      <c r="AT117" s="193" t="s">
        <v>894</v>
      </c>
      <c r="AU117" s="111" t="s">
        <v>895</v>
      </c>
    </row>
    <row r="118" spans="1:47" ht="15.05" customHeight="1">
      <c r="A118" s="182"/>
      <c r="B118" s="195" t="s">
        <v>155</v>
      </c>
      <c r="C118" s="196" t="str">
        <f>IF(CNGE_2021_M1_Secc15!D128="", "", CNGE_2021_M1_Secc15!D128)</f>
        <v/>
      </c>
      <c r="D118" s="197" t="str">
        <f>IF(OR(CNGE_2021_M1_Secc15!U280=2, CNGE_2021_M1_Secc15!U280=9), "X", "")</f>
        <v/>
      </c>
      <c r="E118" s="445"/>
      <c r="F118" s="445"/>
      <c r="G118" s="445"/>
      <c r="H118" s="445"/>
      <c r="I118" s="445"/>
      <c r="J118" s="445"/>
      <c r="K118" s="175"/>
      <c r="L118" s="176"/>
      <c r="M118" s="188" t="s">
        <v>412</v>
      </c>
      <c r="N118" s="176"/>
      <c r="O118" s="176"/>
      <c r="P118" s="176"/>
      <c r="Q118" s="176"/>
      <c r="R118" s="176"/>
      <c r="S118" s="176"/>
      <c r="T118" s="188" t="s">
        <v>410</v>
      </c>
      <c r="U118" s="176"/>
      <c r="V118" s="176"/>
      <c r="W118" s="176"/>
      <c r="X118" s="188" t="s">
        <v>412</v>
      </c>
      <c r="Y118" s="176"/>
      <c r="Z118" s="176"/>
      <c r="AA118" s="176"/>
      <c r="AB118" s="176"/>
      <c r="AC118" s="176"/>
      <c r="AD118" s="176"/>
      <c r="AE118" s="12"/>
      <c r="AF118" s="125"/>
      <c r="AG118" s="110">
        <f t="shared" si="7"/>
        <v>23</v>
      </c>
      <c r="AH118" s="110">
        <f t="shared" si="8"/>
        <v>0</v>
      </c>
      <c r="AI118" s="110">
        <f t="shared" si="9"/>
        <v>0</v>
      </c>
      <c r="AK118" s="189" t="str">
        <f t="shared" si="10"/>
        <v>30096 Landero y Coss</v>
      </c>
      <c r="AL118" s="87"/>
      <c r="AM118" s="190" t="str">
        <f t="shared" si="11"/>
        <v>30096</v>
      </c>
      <c r="AN118" s="198" t="s">
        <v>609</v>
      </c>
      <c r="AO118" s="198" t="str">
        <f t="shared" si="6"/>
        <v>Landero y Coss</v>
      </c>
      <c r="AP118" s="110">
        <v>96</v>
      </c>
      <c r="AQ118" s="191" t="s">
        <v>896</v>
      </c>
      <c r="AR118" s="192" t="s">
        <v>851</v>
      </c>
      <c r="AS118" s="111" t="s">
        <v>516</v>
      </c>
      <c r="AT118" s="193" t="s">
        <v>897</v>
      </c>
      <c r="AU118" s="111" t="s">
        <v>898</v>
      </c>
    </row>
    <row r="119" spans="1:47" ht="15.05" customHeight="1">
      <c r="A119" s="182"/>
      <c r="B119" s="195" t="s">
        <v>156</v>
      </c>
      <c r="C119" s="196" t="str">
        <f>IF(CNGE_2021_M1_Secc15!D129="", "", CNGE_2021_M1_Secc15!D129)</f>
        <v/>
      </c>
      <c r="D119" s="197" t="str">
        <f>IF(OR(CNGE_2021_M1_Secc15!U281=2, CNGE_2021_M1_Secc15!U281=9), "X", "")</f>
        <v/>
      </c>
      <c r="E119" s="445"/>
      <c r="F119" s="445"/>
      <c r="G119" s="445"/>
      <c r="H119" s="445"/>
      <c r="I119" s="445"/>
      <c r="J119" s="445"/>
      <c r="K119" s="175"/>
      <c r="L119" s="176"/>
      <c r="M119" s="188" t="s">
        <v>412</v>
      </c>
      <c r="N119" s="176"/>
      <c r="O119" s="176"/>
      <c r="P119" s="176"/>
      <c r="Q119" s="176"/>
      <c r="R119" s="176"/>
      <c r="S119" s="176"/>
      <c r="T119" s="188" t="s">
        <v>410</v>
      </c>
      <c r="U119" s="176"/>
      <c r="V119" s="176"/>
      <c r="W119" s="176"/>
      <c r="X119" s="188" t="s">
        <v>412</v>
      </c>
      <c r="Y119" s="176"/>
      <c r="Z119" s="176"/>
      <c r="AA119" s="176"/>
      <c r="AB119" s="176"/>
      <c r="AC119" s="176"/>
      <c r="AD119" s="176"/>
      <c r="AE119" s="12"/>
      <c r="AF119" s="125"/>
      <c r="AG119" s="110">
        <f t="shared" si="7"/>
        <v>23</v>
      </c>
      <c r="AH119" s="110">
        <f t="shared" si="8"/>
        <v>0</v>
      </c>
      <c r="AI119" s="110">
        <f t="shared" si="9"/>
        <v>0</v>
      </c>
      <c r="AK119" s="189" t="str">
        <f t="shared" si="10"/>
        <v>30097 Lerdo de Tejada</v>
      </c>
      <c r="AL119" s="87"/>
      <c r="AM119" s="190" t="str">
        <f t="shared" si="11"/>
        <v>30097</v>
      </c>
      <c r="AN119" s="198" t="s">
        <v>609</v>
      </c>
      <c r="AO119" s="198" t="str">
        <f t="shared" si="6"/>
        <v>Lerdo de Tejada</v>
      </c>
      <c r="AP119" s="110">
        <v>97</v>
      </c>
      <c r="AQ119" s="191" t="s">
        <v>899</v>
      </c>
      <c r="AR119" s="192" t="s">
        <v>851</v>
      </c>
      <c r="AS119" s="111" t="s">
        <v>516</v>
      </c>
      <c r="AT119" s="193" t="s">
        <v>900</v>
      </c>
      <c r="AU119" s="111" t="s">
        <v>901</v>
      </c>
    </row>
    <row r="120" spans="1:47" ht="15.05" customHeight="1">
      <c r="A120" s="182"/>
      <c r="B120" s="195" t="s">
        <v>157</v>
      </c>
      <c r="C120" s="196" t="str">
        <f>IF(CNGE_2021_M1_Secc15!D130="", "", CNGE_2021_M1_Secc15!D130)</f>
        <v/>
      </c>
      <c r="D120" s="197" t="str">
        <f>IF(OR(CNGE_2021_M1_Secc15!U282=2, CNGE_2021_M1_Secc15!U282=9), "X", "")</f>
        <v/>
      </c>
      <c r="E120" s="445"/>
      <c r="F120" s="445"/>
      <c r="G120" s="445"/>
      <c r="H120" s="445"/>
      <c r="I120" s="445"/>
      <c r="J120" s="445"/>
      <c r="K120" s="175"/>
      <c r="L120" s="176"/>
      <c r="M120" s="188" t="s">
        <v>412</v>
      </c>
      <c r="N120" s="176"/>
      <c r="O120" s="176"/>
      <c r="P120" s="176"/>
      <c r="Q120" s="176"/>
      <c r="R120" s="176"/>
      <c r="S120" s="176"/>
      <c r="T120" s="188" t="s">
        <v>410</v>
      </c>
      <c r="U120" s="176"/>
      <c r="V120" s="176"/>
      <c r="W120" s="176"/>
      <c r="X120" s="188" t="s">
        <v>412</v>
      </c>
      <c r="Y120" s="176"/>
      <c r="Z120" s="176"/>
      <c r="AA120" s="176"/>
      <c r="AB120" s="176"/>
      <c r="AC120" s="176"/>
      <c r="AD120" s="176"/>
      <c r="AE120" s="12"/>
      <c r="AF120" s="125"/>
      <c r="AG120" s="110">
        <f t="shared" si="7"/>
        <v>23</v>
      </c>
      <c r="AH120" s="110">
        <f t="shared" si="8"/>
        <v>0</v>
      </c>
      <c r="AI120" s="110">
        <f t="shared" si="9"/>
        <v>0</v>
      </c>
      <c r="AK120" s="189" t="str">
        <f t="shared" si="10"/>
        <v>30098 Magdalena</v>
      </c>
      <c r="AL120" s="87"/>
      <c r="AM120" s="190" t="str">
        <f t="shared" si="11"/>
        <v>30098</v>
      </c>
      <c r="AN120" s="198" t="s">
        <v>609</v>
      </c>
      <c r="AO120" s="198" t="str">
        <f t="shared" si="6"/>
        <v>Magdalena</v>
      </c>
      <c r="AP120" s="110">
        <v>98</v>
      </c>
      <c r="AQ120" s="191" t="s">
        <v>902</v>
      </c>
      <c r="AR120" s="192" t="s">
        <v>851</v>
      </c>
      <c r="AS120" s="111" t="s">
        <v>516</v>
      </c>
      <c r="AT120" s="193" t="s">
        <v>903</v>
      </c>
      <c r="AU120" s="111" t="s">
        <v>904</v>
      </c>
    </row>
    <row r="121" spans="1:47" ht="15.05" customHeight="1">
      <c r="A121" s="182"/>
      <c r="B121" s="195" t="s">
        <v>158</v>
      </c>
      <c r="C121" s="196" t="str">
        <f>IF(CNGE_2021_M1_Secc15!D131="", "", CNGE_2021_M1_Secc15!D131)</f>
        <v/>
      </c>
      <c r="D121" s="197" t="str">
        <f>IF(OR(CNGE_2021_M1_Secc15!U283=2, CNGE_2021_M1_Secc15!U283=9), "X", "")</f>
        <v/>
      </c>
      <c r="E121" s="445"/>
      <c r="F121" s="445"/>
      <c r="G121" s="445"/>
      <c r="H121" s="445"/>
      <c r="I121" s="445"/>
      <c r="J121" s="445"/>
      <c r="K121" s="175"/>
      <c r="L121" s="176"/>
      <c r="M121" s="188" t="s">
        <v>412</v>
      </c>
      <c r="N121" s="176"/>
      <c r="O121" s="176"/>
      <c r="P121" s="176"/>
      <c r="Q121" s="176"/>
      <c r="R121" s="176"/>
      <c r="S121" s="176"/>
      <c r="T121" s="188" t="s">
        <v>410</v>
      </c>
      <c r="U121" s="176"/>
      <c r="V121" s="176"/>
      <c r="W121" s="176"/>
      <c r="X121" s="188" t="s">
        <v>412</v>
      </c>
      <c r="Y121" s="176"/>
      <c r="Z121" s="176"/>
      <c r="AA121" s="176"/>
      <c r="AB121" s="176"/>
      <c r="AC121" s="176"/>
      <c r="AD121" s="176"/>
      <c r="AE121" s="12"/>
      <c r="AF121" s="125"/>
      <c r="AG121" s="110">
        <f t="shared" si="7"/>
        <v>23</v>
      </c>
      <c r="AH121" s="110">
        <f t="shared" si="8"/>
        <v>0</v>
      </c>
      <c r="AI121" s="110">
        <f t="shared" si="9"/>
        <v>0</v>
      </c>
      <c r="AK121" s="189" t="str">
        <f t="shared" si="10"/>
        <v>30099 Maltrata</v>
      </c>
      <c r="AL121" s="87"/>
      <c r="AM121" s="190" t="str">
        <f t="shared" si="11"/>
        <v>30099</v>
      </c>
      <c r="AN121" s="198" t="s">
        <v>609</v>
      </c>
      <c r="AO121" s="198" t="str">
        <f t="shared" si="6"/>
        <v>Maltrata</v>
      </c>
      <c r="AP121" s="110">
        <v>99</v>
      </c>
      <c r="AQ121" s="191" t="s">
        <v>905</v>
      </c>
      <c r="AR121" s="192" t="s">
        <v>851</v>
      </c>
      <c r="AS121" s="111" t="s">
        <v>516</v>
      </c>
      <c r="AT121" s="193" t="s">
        <v>906</v>
      </c>
      <c r="AU121" s="111" t="s">
        <v>907</v>
      </c>
    </row>
    <row r="122" spans="1:47" ht="15.05" customHeight="1">
      <c r="A122" s="182"/>
      <c r="B122" s="121" t="s">
        <v>159</v>
      </c>
      <c r="C122" s="196" t="str">
        <f>IF(CNGE_2021_M1_Secc15!D132="", "", CNGE_2021_M1_Secc15!D132)</f>
        <v/>
      </c>
      <c r="D122" s="197" t="str">
        <f>IF(OR(CNGE_2021_M1_Secc15!U284=2, CNGE_2021_M1_Secc15!U284=9), "X", "")</f>
        <v/>
      </c>
      <c r="E122" s="445"/>
      <c r="F122" s="445"/>
      <c r="G122" s="445"/>
      <c r="H122" s="445"/>
      <c r="I122" s="445"/>
      <c r="J122" s="445"/>
      <c r="K122" s="175"/>
      <c r="L122" s="176"/>
      <c r="M122" s="188" t="s">
        <v>412</v>
      </c>
      <c r="N122" s="176"/>
      <c r="O122" s="176"/>
      <c r="P122" s="176"/>
      <c r="Q122" s="176"/>
      <c r="R122" s="176"/>
      <c r="S122" s="176"/>
      <c r="T122" s="188" t="s">
        <v>410</v>
      </c>
      <c r="U122" s="176"/>
      <c r="V122" s="176"/>
      <c r="W122" s="176"/>
      <c r="X122" s="188" t="s">
        <v>412</v>
      </c>
      <c r="Y122" s="176"/>
      <c r="Z122" s="176"/>
      <c r="AA122" s="176"/>
      <c r="AB122" s="176"/>
      <c r="AC122" s="176"/>
      <c r="AD122" s="176"/>
      <c r="AE122" s="12"/>
      <c r="AF122" s="125"/>
      <c r="AG122" s="110">
        <f t="shared" si="7"/>
        <v>23</v>
      </c>
      <c r="AH122" s="110">
        <f t="shared" si="8"/>
        <v>0</v>
      </c>
      <c r="AI122" s="110">
        <f t="shared" si="9"/>
        <v>0</v>
      </c>
      <c r="AK122" s="189" t="str">
        <f t="shared" si="10"/>
        <v>30100 Manlio Fabio Altamirano</v>
      </c>
      <c r="AL122" s="87"/>
      <c r="AM122" s="190" t="str">
        <f t="shared" si="11"/>
        <v>30100</v>
      </c>
      <c r="AN122" s="198" t="s">
        <v>609</v>
      </c>
      <c r="AO122" s="198" t="str">
        <f t="shared" si="6"/>
        <v>Manlio Fabio Altamirano</v>
      </c>
      <c r="AP122" s="110">
        <v>100</v>
      </c>
      <c r="AQ122" s="191" t="s">
        <v>908</v>
      </c>
      <c r="AR122" s="192" t="s">
        <v>851</v>
      </c>
      <c r="AS122" s="111" t="s">
        <v>516</v>
      </c>
      <c r="AT122" s="193" t="s">
        <v>909</v>
      </c>
      <c r="AU122" s="111" t="s">
        <v>910</v>
      </c>
    </row>
    <row r="123" spans="1:47">
      <c r="A123" s="50"/>
      <c r="B123" s="121" t="s">
        <v>160</v>
      </c>
      <c r="C123" s="196" t="str">
        <f>IF(CNGE_2021_M1_Secc15!D133="", "", CNGE_2021_M1_Secc15!D133)</f>
        <v/>
      </c>
      <c r="D123" s="197" t="str">
        <f>IF(OR(CNGE_2021_M1_Secc15!U285=2, CNGE_2021_M1_Secc15!U285=9), "X", "")</f>
        <v/>
      </c>
      <c r="E123" s="445"/>
      <c r="F123" s="445"/>
      <c r="G123" s="445"/>
      <c r="H123" s="445"/>
      <c r="I123" s="445"/>
      <c r="J123" s="445"/>
      <c r="K123" s="175"/>
      <c r="L123" s="176"/>
      <c r="M123" s="188" t="s">
        <v>412</v>
      </c>
      <c r="N123" s="176"/>
      <c r="O123" s="176"/>
      <c r="P123" s="176"/>
      <c r="Q123" s="176"/>
      <c r="R123" s="176"/>
      <c r="S123" s="176"/>
      <c r="T123" s="188" t="s">
        <v>410</v>
      </c>
      <c r="U123" s="176"/>
      <c r="V123" s="176"/>
      <c r="W123" s="176"/>
      <c r="X123" s="188" t="s">
        <v>412</v>
      </c>
      <c r="Y123" s="176"/>
      <c r="Z123" s="176"/>
      <c r="AA123" s="176"/>
      <c r="AB123" s="176"/>
      <c r="AC123" s="176"/>
      <c r="AD123" s="176"/>
      <c r="AE123" s="50"/>
      <c r="AG123" s="110">
        <f t="shared" si="7"/>
        <v>23</v>
      </c>
      <c r="AH123" s="110">
        <f t="shared" si="8"/>
        <v>0</v>
      </c>
      <c r="AI123" s="110">
        <f t="shared" si="9"/>
        <v>0</v>
      </c>
      <c r="AK123" s="189" t="str">
        <f t="shared" si="10"/>
        <v>30101 Mariano Escobedo</v>
      </c>
      <c r="AL123" s="87"/>
      <c r="AM123" s="190" t="str">
        <f t="shared" si="11"/>
        <v>30101</v>
      </c>
      <c r="AN123" s="198" t="s">
        <v>609</v>
      </c>
      <c r="AO123" s="198" t="str">
        <f t="shared" si="6"/>
        <v>Mariano Escobedo</v>
      </c>
      <c r="AP123" s="110">
        <v>101</v>
      </c>
      <c r="AQ123" s="191" t="s">
        <v>911</v>
      </c>
      <c r="AR123" s="192" t="s">
        <v>851</v>
      </c>
      <c r="AS123" s="111" t="s">
        <v>516</v>
      </c>
      <c r="AT123" s="193" t="s">
        <v>912</v>
      </c>
      <c r="AU123" s="111" t="s">
        <v>913</v>
      </c>
    </row>
    <row r="124" spans="1:47">
      <c r="A124" s="50"/>
      <c r="B124" s="121" t="s">
        <v>161</v>
      </c>
      <c r="C124" s="196" t="str">
        <f>IF(CNGE_2021_M1_Secc15!D134="", "", CNGE_2021_M1_Secc15!D134)</f>
        <v/>
      </c>
      <c r="D124" s="197" t="str">
        <f>IF(OR(CNGE_2021_M1_Secc15!U286=2, CNGE_2021_M1_Secc15!U286=9), "X", "")</f>
        <v/>
      </c>
      <c r="E124" s="445"/>
      <c r="F124" s="445"/>
      <c r="G124" s="445"/>
      <c r="H124" s="445"/>
      <c r="I124" s="445"/>
      <c r="J124" s="445"/>
      <c r="K124" s="175"/>
      <c r="L124" s="176"/>
      <c r="M124" s="188" t="s">
        <v>412</v>
      </c>
      <c r="N124" s="176"/>
      <c r="O124" s="176"/>
      <c r="P124" s="176"/>
      <c r="Q124" s="176"/>
      <c r="R124" s="176"/>
      <c r="S124" s="176"/>
      <c r="T124" s="188" t="s">
        <v>410</v>
      </c>
      <c r="U124" s="176"/>
      <c r="V124" s="176"/>
      <c r="W124" s="176"/>
      <c r="X124" s="188" t="s">
        <v>412</v>
      </c>
      <c r="Y124" s="176"/>
      <c r="Z124" s="176"/>
      <c r="AA124" s="176"/>
      <c r="AB124" s="176"/>
      <c r="AC124" s="176"/>
      <c r="AD124" s="176"/>
      <c r="AE124" s="50"/>
      <c r="AG124" s="110">
        <f t="shared" si="7"/>
        <v>23</v>
      </c>
      <c r="AH124" s="110">
        <f t="shared" si="8"/>
        <v>0</v>
      </c>
      <c r="AI124" s="110">
        <f t="shared" si="9"/>
        <v>0</v>
      </c>
      <c r="AK124" s="189" t="str">
        <f t="shared" si="10"/>
        <v>30102 Martínez de la Torre</v>
      </c>
      <c r="AL124" s="87"/>
      <c r="AM124" s="190" t="str">
        <f t="shared" si="11"/>
        <v>30102</v>
      </c>
      <c r="AN124" s="198" t="s">
        <v>609</v>
      </c>
      <c r="AO124" s="198" t="str">
        <f t="shared" si="6"/>
        <v>Martínez de la Torre</v>
      </c>
      <c r="AP124" s="110">
        <v>102</v>
      </c>
      <c r="AQ124" s="191" t="s">
        <v>914</v>
      </c>
      <c r="AR124" s="192" t="s">
        <v>851</v>
      </c>
      <c r="AS124" s="111" t="s">
        <v>516</v>
      </c>
      <c r="AT124" s="193" t="s">
        <v>915</v>
      </c>
      <c r="AU124" s="111" t="s">
        <v>916</v>
      </c>
    </row>
    <row r="125" spans="1:47">
      <c r="A125" s="50"/>
      <c r="B125" s="121" t="s">
        <v>162</v>
      </c>
      <c r="C125" s="196" t="str">
        <f>IF(CNGE_2021_M1_Secc15!D135="", "", CNGE_2021_M1_Secc15!D135)</f>
        <v/>
      </c>
      <c r="D125" s="197" t="str">
        <f>IF(OR(CNGE_2021_M1_Secc15!U287=2, CNGE_2021_M1_Secc15!U287=9), "X", "")</f>
        <v/>
      </c>
      <c r="E125" s="445"/>
      <c r="F125" s="445"/>
      <c r="G125" s="445"/>
      <c r="H125" s="445"/>
      <c r="I125" s="445"/>
      <c r="J125" s="445"/>
      <c r="K125" s="175"/>
      <c r="L125" s="176"/>
      <c r="M125" s="188" t="s">
        <v>412</v>
      </c>
      <c r="N125" s="176"/>
      <c r="O125" s="176"/>
      <c r="P125" s="176"/>
      <c r="Q125" s="176"/>
      <c r="R125" s="176"/>
      <c r="S125" s="176"/>
      <c r="T125" s="188" t="s">
        <v>410</v>
      </c>
      <c r="U125" s="176"/>
      <c r="V125" s="176"/>
      <c r="W125" s="176"/>
      <c r="X125" s="188" t="s">
        <v>412</v>
      </c>
      <c r="Y125" s="176"/>
      <c r="Z125" s="176"/>
      <c r="AA125" s="176"/>
      <c r="AB125" s="176"/>
      <c r="AC125" s="176"/>
      <c r="AD125" s="176"/>
      <c r="AE125" s="50"/>
      <c r="AG125" s="110">
        <f t="shared" si="7"/>
        <v>23</v>
      </c>
      <c r="AH125" s="110">
        <f t="shared" si="8"/>
        <v>0</v>
      </c>
      <c r="AI125" s="110">
        <f t="shared" si="9"/>
        <v>0</v>
      </c>
      <c r="AK125" s="189" t="str">
        <f t="shared" si="10"/>
        <v>30103 Mecatlán</v>
      </c>
      <c r="AL125" s="87"/>
      <c r="AM125" s="190" t="str">
        <f t="shared" si="11"/>
        <v>30103</v>
      </c>
      <c r="AN125" s="198" t="s">
        <v>609</v>
      </c>
      <c r="AO125" s="198" t="str">
        <f t="shared" si="6"/>
        <v>Mecatlán</v>
      </c>
      <c r="AP125" s="110">
        <v>103</v>
      </c>
      <c r="AQ125" s="191" t="s">
        <v>917</v>
      </c>
      <c r="AR125" s="192" t="s">
        <v>851</v>
      </c>
      <c r="AS125" s="111" t="s">
        <v>516</v>
      </c>
      <c r="AT125" s="193" t="s">
        <v>918</v>
      </c>
      <c r="AU125" s="111" t="s">
        <v>919</v>
      </c>
    </row>
    <row r="126" spans="1:47">
      <c r="A126" s="50"/>
      <c r="B126" s="121" t="s">
        <v>163</v>
      </c>
      <c r="C126" s="196" t="str">
        <f>IF(CNGE_2021_M1_Secc15!D136="", "", CNGE_2021_M1_Secc15!D136)</f>
        <v/>
      </c>
      <c r="D126" s="197" t="str">
        <f>IF(OR(CNGE_2021_M1_Secc15!U288=2, CNGE_2021_M1_Secc15!U288=9), "X", "")</f>
        <v/>
      </c>
      <c r="E126" s="445"/>
      <c r="F126" s="445"/>
      <c r="G126" s="445"/>
      <c r="H126" s="445"/>
      <c r="I126" s="445"/>
      <c r="J126" s="445"/>
      <c r="K126" s="175"/>
      <c r="L126" s="176"/>
      <c r="M126" s="188" t="s">
        <v>412</v>
      </c>
      <c r="N126" s="176"/>
      <c r="O126" s="176"/>
      <c r="P126" s="176"/>
      <c r="Q126" s="176"/>
      <c r="R126" s="176"/>
      <c r="S126" s="176"/>
      <c r="T126" s="188" t="s">
        <v>410</v>
      </c>
      <c r="U126" s="176"/>
      <c r="V126" s="176"/>
      <c r="W126" s="176"/>
      <c r="X126" s="188" t="s">
        <v>412</v>
      </c>
      <c r="Y126" s="176"/>
      <c r="Z126" s="176"/>
      <c r="AA126" s="176"/>
      <c r="AB126" s="176"/>
      <c r="AC126" s="176"/>
      <c r="AD126" s="176"/>
      <c r="AE126" s="50"/>
      <c r="AG126" s="110">
        <f t="shared" si="7"/>
        <v>23</v>
      </c>
      <c r="AH126" s="110">
        <f t="shared" si="8"/>
        <v>0</v>
      </c>
      <c r="AI126" s="110">
        <f t="shared" si="9"/>
        <v>0</v>
      </c>
      <c r="AK126" s="189" t="str">
        <f t="shared" si="10"/>
        <v>30104 Mecayapan</v>
      </c>
      <c r="AL126" s="87"/>
      <c r="AM126" s="190" t="str">
        <f t="shared" si="11"/>
        <v>30104</v>
      </c>
      <c r="AN126" s="198" t="s">
        <v>609</v>
      </c>
      <c r="AO126" s="198" t="str">
        <f t="shared" si="6"/>
        <v>Mecayapan</v>
      </c>
      <c r="AP126" s="110">
        <v>104</v>
      </c>
      <c r="AQ126" s="191" t="s">
        <v>920</v>
      </c>
      <c r="AR126" s="192" t="s">
        <v>851</v>
      </c>
      <c r="AS126" s="111" t="s">
        <v>516</v>
      </c>
      <c r="AT126" s="193" t="s">
        <v>921</v>
      </c>
      <c r="AU126" s="111" t="s">
        <v>922</v>
      </c>
    </row>
    <row r="127" spans="1:47">
      <c r="A127" s="50"/>
      <c r="B127" s="121" t="s">
        <v>164</v>
      </c>
      <c r="C127" s="196" t="str">
        <f>IF(CNGE_2021_M1_Secc15!D137="", "", CNGE_2021_M1_Secc15!D137)</f>
        <v/>
      </c>
      <c r="D127" s="197" t="str">
        <f>IF(OR(CNGE_2021_M1_Secc15!U289=2, CNGE_2021_M1_Secc15!U289=9), "X", "")</f>
        <v/>
      </c>
      <c r="E127" s="445"/>
      <c r="F127" s="445"/>
      <c r="G127" s="445"/>
      <c r="H127" s="445"/>
      <c r="I127" s="445"/>
      <c r="J127" s="445"/>
      <c r="K127" s="175"/>
      <c r="L127" s="176"/>
      <c r="M127" s="188" t="s">
        <v>412</v>
      </c>
      <c r="N127" s="176"/>
      <c r="O127" s="176"/>
      <c r="P127" s="176"/>
      <c r="Q127" s="176"/>
      <c r="R127" s="176"/>
      <c r="S127" s="176"/>
      <c r="T127" s="188" t="s">
        <v>410</v>
      </c>
      <c r="U127" s="176"/>
      <c r="V127" s="176"/>
      <c r="W127" s="176"/>
      <c r="X127" s="188" t="s">
        <v>412</v>
      </c>
      <c r="Y127" s="176"/>
      <c r="Z127" s="176"/>
      <c r="AA127" s="176"/>
      <c r="AB127" s="176"/>
      <c r="AC127" s="176"/>
      <c r="AD127" s="176"/>
      <c r="AE127" s="50"/>
      <c r="AG127" s="110">
        <f t="shared" si="7"/>
        <v>23</v>
      </c>
      <c r="AH127" s="110">
        <f t="shared" si="8"/>
        <v>0</v>
      </c>
      <c r="AI127" s="110">
        <f t="shared" si="9"/>
        <v>0</v>
      </c>
      <c r="AK127" s="189" t="str">
        <f t="shared" si="10"/>
        <v>30105 Medellín</v>
      </c>
      <c r="AL127" s="87"/>
      <c r="AM127" s="190" t="str">
        <f t="shared" si="11"/>
        <v>30105</v>
      </c>
      <c r="AN127" s="198" t="s">
        <v>609</v>
      </c>
      <c r="AO127" s="198" t="str">
        <f t="shared" si="6"/>
        <v>Medellín</v>
      </c>
      <c r="AP127" s="110">
        <v>105</v>
      </c>
      <c r="AQ127" s="191" t="s">
        <v>923</v>
      </c>
      <c r="AR127" s="192" t="s">
        <v>851</v>
      </c>
      <c r="AS127" s="111" t="s">
        <v>516</v>
      </c>
      <c r="AT127" s="193" t="s">
        <v>924</v>
      </c>
      <c r="AU127" s="111" t="s">
        <v>925</v>
      </c>
    </row>
    <row r="128" spans="1:47">
      <c r="A128" s="50"/>
      <c r="B128" s="121" t="s">
        <v>165</v>
      </c>
      <c r="C128" s="196" t="str">
        <f>IF(CNGE_2021_M1_Secc15!D138="", "", CNGE_2021_M1_Secc15!D138)</f>
        <v/>
      </c>
      <c r="D128" s="197" t="str">
        <f>IF(OR(CNGE_2021_M1_Secc15!U290=2, CNGE_2021_M1_Secc15!U290=9), "X", "")</f>
        <v/>
      </c>
      <c r="E128" s="445"/>
      <c r="F128" s="445"/>
      <c r="G128" s="445"/>
      <c r="H128" s="445"/>
      <c r="I128" s="445"/>
      <c r="J128" s="445"/>
      <c r="K128" s="175"/>
      <c r="L128" s="176"/>
      <c r="M128" s="188" t="s">
        <v>412</v>
      </c>
      <c r="N128" s="176"/>
      <c r="O128" s="176"/>
      <c r="P128" s="176"/>
      <c r="Q128" s="176"/>
      <c r="R128" s="176"/>
      <c r="S128" s="176"/>
      <c r="T128" s="188" t="s">
        <v>410</v>
      </c>
      <c r="U128" s="176"/>
      <c r="V128" s="176"/>
      <c r="W128" s="176"/>
      <c r="X128" s="188" t="s">
        <v>412</v>
      </c>
      <c r="Y128" s="176"/>
      <c r="Z128" s="176"/>
      <c r="AA128" s="176"/>
      <c r="AB128" s="176"/>
      <c r="AC128" s="176"/>
      <c r="AD128" s="176"/>
      <c r="AE128" s="50"/>
      <c r="AG128" s="110">
        <f t="shared" si="7"/>
        <v>23</v>
      </c>
      <c r="AH128" s="110">
        <f t="shared" si="8"/>
        <v>0</v>
      </c>
      <c r="AI128" s="110">
        <f t="shared" si="9"/>
        <v>0</v>
      </c>
      <c r="AK128" s="189" t="str">
        <f t="shared" si="10"/>
        <v>30106 Miahuatlán</v>
      </c>
      <c r="AL128" s="87"/>
      <c r="AM128" s="190" t="str">
        <f t="shared" si="11"/>
        <v>30106</v>
      </c>
      <c r="AN128" s="198" t="s">
        <v>609</v>
      </c>
      <c r="AO128" s="198" t="str">
        <f t="shared" si="6"/>
        <v>Miahuatlán</v>
      </c>
      <c r="AP128" s="110">
        <v>106</v>
      </c>
      <c r="AQ128" s="191" t="s">
        <v>926</v>
      </c>
      <c r="AR128" s="192" t="s">
        <v>851</v>
      </c>
      <c r="AS128" s="111" t="s">
        <v>516</v>
      </c>
      <c r="AT128" s="193" t="s">
        <v>927</v>
      </c>
      <c r="AU128" s="111" t="s">
        <v>928</v>
      </c>
    </row>
    <row r="129" spans="1:47">
      <c r="A129" s="50"/>
      <c r="B129" s="121" t="s">
        <v>166</v>
      </c>
      <c r="C129" s="196" t="str">
        <f>IF(CNGE_2021_M1_Secc15!D139="", "", CNGE_2021_M1_Secc15!D139)</f>
        <v/>
      </c>
      <c r="D129" s="197" t="str">
        <f>IF(OR(CNGE_2021_M1_Secc15!U291=2, CNGE_2021_M1_Secc15!U291=9), "X", "")</f>
        <v/>
      </c>
      <c r="E129" s="445"/>
      <c r="F129" s="445"/>
      <c r="G129" s="445"/>
      <c r="H129" s="445"/>
      <c r="I129" s="445"/>
      <c r="J129" s="445"/>
      <c r="K129" s="175"/>
      <c r="L129" s="176"/>
      <c r="M129" s="188" t="s">
        <v>412</v>
      </c>
      <c r="N129" s="176"/>
      <c r="O129" s="176"/>
      <c r="P129" s="176"/>
      <c r="Q129" s="176"/>
      <c r="R129" s="176"/>
      <c r="S129" s="176"/>
      <c r="T129" s="188" t="s">
        <v>410</v>
      </c>
      <c r="U129" s="176"/>
      <c r="V129" s="176"/>
      <c r="W129" s="176"/>
      <c r="X129" s="188" t="s">
        <v>412</v>
      </c>
      <c r="Y129" s="176"/>
      <c r="Z129" s="176"/>
      <c r="AA129" s="176"/>
      <c r="AB129" s="176"/>
      <c r="AC129" s="176"/>
      <c r="AD129" s="176"/>
      <c r="AE129" s="50"/>
      <c r="AG129" s="110">
        <f t="shared" si="7"/>
        <v>23</v>
      </c>
      <c r="AH129" s="110">
        <f t="shared" si="8"/>
        <v>0</v>
      </c>
      <c r="AI129" s="110">
        <f t="shared" si="9"/>
        <v>0</v>
      </c>
      <c r="AK129" s="189" t="str">
        <f t="shared" si="10"/>
        <v>30107 Las Minas</v>
      </c>
      <c r="AL129" s="87"/>
      <c r="AM129" s="190" t="str">
        <f t="shared" si="11"/>
        <v>30107</v>
      </c>
      <c r="AN129" s="198" t="s">
        <v>609</v>
      </c>
      <c r="AO129" s="198" t="str">
        <f t="shared" si="6"/>
        <v>Las Minas</v>
      </c>
      <c r="AP129" s="110">
        <v>107</v>
      </c>
      <c r="AQ129" s="191" t="s">
        <v>929</v>
      </c>
      <c r="AR129" s="192" t="s">
        <v>851</v>
      </c>
      <c r="AS129" s="111" t="s">
        <v>516</v>
      </c>
      <c r="AT129" s="193" t="s">
        <v>930</v>
      </c>
      <c r="AU129" s="111" t="s">
        <v>931</v>
      </c>
    </row>
    <row r="130" spans="1:47">
      <c r="A130" s="50"/>
      <c r="B130" s="121" t="s">
        <v>167</v>
      </c>
      <c r="C130" s="196" t="str">
        <f>IF(CNGE_2021_M1_Secc15!D140="", "", CNGE_2021_M1_Secc15!D140)</f>
        <v/>
      </c>
      <c r="D130" s="197" t="str">
        <f>IF(OR(CNGE_2021_M1_Secc15!U292=2, CNGE_2021_M1_Secc15!U292=9), "X", "")</f>
        <v/>
      </c>
      <c r="E130" s="445"/>
      <c r="F130" s="445"/>
      <c r="G130" s="445"/>
      <c r="H130" s="445"/>
      <c r="I130" s="445"/>
      <c r="J130" s="445"/>
      <c r="K130" s="175"/>
      <c r="L130" s="176"/>
      <c r="M130" s="188" t="s">
        <v>412</v>
      </c>
      <c r="N130" s="176"/>
      <c r="O130" s="176"/>
      <c r="P130" s="176"/>
      <c r="Q130" s="176"/>
      <c r="R130" s="176"/>
      <c r="S130" s="176"/>
      <c r="T130" s="188" t="s">
        <v>410</v>
      </c>
      <c r="U130" s="176"/>
      <c r="V130" s="176"/>
      <c r="W130" s="176"/>
      <c r="X130" s="188" t="s">
        <v>412</v>
      </c>
      <c r="Y130" s="176"/>
      <c r="Z130" s="176"/>
      <c r="AA130" s="176"/>
      <c r="AB130" s="176"/>
      <c r="AC130" s="176"/>
      <c r="AD130" s="176"/>
      <c r="AE130" s="50"/>
      <c r="AG130" s="110">
        <f t="shared" si="7"/>
        <v>23</v>
      </c>
      <c r="AH130" s="110">
        <f t="shared" si="8"/>
        <v>0</v>
      </c>
      <c r="AI130" s="110">
        <f t="shared" si="9"/>
        <v>0</v>
      </c>
      <c r="AK130" s="189" t="str">
        <f t="shared" si="10"/>
        <v>30108 Minatitlán</v>
      </c>
      <c r="AL130" s="87"/>
      <c r="AM130" s="190" t="str">
        <f t="shared" si="11"/>
        <v>30108</v>
      </c>
      <c r="AN130" s="198" t="s">
        <v>609</v>
      </c>
      <c r="AO130" s="198" t="str">
        <f t="shared" si="6"/>
        <v>Minatitlán</v>
      </c>
      <c r="AP130" s="110">
        <v>108</v>
      </c>
      <c r="AQ130" s="191" t="s">
        <v>932</v>
      </c>
      <c r="AR130" s="192" t="s">
        <v>851</v>
      </c>
      <c r="AS130" s="111" t="s">
        <v>516</v>
      </c>
      <c r="AT130" s="193" t="s">
        <v>933</v>
      </c>
      <c r="AU130" s="111" t="s">
        <v>934</v>
      </c>
    </row>
    <row r="131" spans="1:47">
      <c r="A131" s="50"/>
      <c r="B131" s="121" t="s">
        <v>168</v>
      </c>
      <c r="C131" s="196" t="str">
        <f>IF(CNGE_2021_M1_Secc15!D141="", "", CNGE_2021_M1_Secc15!D141)</f>
        <v/>
      </c>
      <c r="D131" s="197" t="str">
        <f>IF(OR(CNGE_2021_M1_Secc15!U293=2, CNGE_2021_M1_Secc15!U293=9), "X", "")</f>
        <v/>
      </c>
      <c r="E131" s="445"/>
      <c r="F131" s="445"/>
      <c r="G131" s="445"/>
      <c r="H131" s="445"/>
      <c r="I131" s="445"/>
      <c r="J131" s="445"/>
      <c r="K131" s="175"/>
      <c r="L131" s="176"/>
      <c r="M131" s="188" t="s">
        <v>412</v>
      </c>
      <c r="N131" s="176"/>
      <c r="O131" s="176"/>
      <c r="P131" s="176"/>
      <c r="Q131" s="176"/>
      <c r="R131" s="176"/>
      <c r="S131" s="176"/>
      <c r="T131" s="188" t="s">
        <v>410</v>
      </c>
      <c r="U131" s="176"/>
      <c r="V131" s="176"/>
      <c r="W131" s="176"/>
      <c r="X131" s="188" t="s">
        <v>412</v>
      </c>
      <c r="Y131" s="176"/>
      <c r="Z131" s="176"/>
      <c r="AA131" s="176"/>
      <c r="AB131" s="176"/>
      <c r="AC131" s="176"/>
      <c r="AD131" s="176"/>
      <c r="AE131" s="50"/>
      <c r="AG131" s="110">
        <f t="shared" si="7"/>
        <v>23</v>
      </c>
      <c r="AH131" s="110">
        <f t="shared" si="8"/>
        <v>0</v>
      </c>
      <c r="AI131" s="110">
        <f t="shared" si="9"/>
        <v>0</v>
      </c>
      <c r="AK131" s="189" t="str">
        <f t="shared" si="10"/>
        <v>30109 Misantla</v>
      </c>
      <c r="AL131" s="87"/>
      <c r="AM131" s="190" t="str">
        <f t="shared" si="11"/>
        <v>30109</v>
      </c>
      <c r="AN131" s="198" t="s">
        <v>609</v>
      </c>
      <c r="AO131" s="198" t="str">
        <f t="shared" si="6"/>
        <v>Misantla</v>
      </c>
      <c r="AP131" s="110">
        <v>109</v>
      </c>
      <c r="AQ131" s="191" t="s">
        <v>935</v>
      </c>
      <c r="AR131" s="192" t="s">
        <v>851</v>
      </c>
      <c r="AS131" s="111" t="s">
        <v>516</v>
      </c>
      <c r="AT131" s="193" t="s">
        <v>936</v>
      </c>
      <c r="AU131" s="111" t="s">
        <v>937</v>
      </c>
    </row>
    <row r="132" spans="1:47">
      <c r="A132" s="50"/>
      <c r="B132" s="121" t="s">
        <v>169</v>
      </c>
      <c r="C132" s="196" t="str">
        <f>IF(CNGE_2021_M1_Secc15!D142="", "", CNGE_2021_M1_Secc15!D142)</f>
        <v/>
      </c>
      <c r="D132" s="197" t="str">
        <f>IF(OR(CNGE_2021_M1_Secc15!U294=2, CNGE_2021_M1_Secc15!U294=9), "X", "")</f>
        <v/>
      </c>
      <c r="E132" s="445"/>
      <c r="F132" s="445"/>
      <c r="G132" s="445"/>
      <c r="H132" s="445"/>
      <c r="I132" s="445"/>
      <c r="J132" s="445"/>
      <c r="K132" s="175"/>
      <c r="L132" s="176"/>
      <c r="M132" s="188" t="s">
        <v>412</v>
      </c>
      <c r="N132" s="176"/>
      <c r="O132" s="176"/>
      <c r="P132" s="176"/>
      <c r="Q132" s="176"/>
      <c r="R132" s="176"/>
      <c r="S132" s="176"/>
      <c r="T132" s="188" t="s">
        <v>410</v>
      </c>
      <c r="U132" s="176"/>
      <c r="V132" s="176"/>
      <c r="W132" s="176"/>
      <c r="X132" s="188" t="s">
        <v>412</v>
      </c>
      <c r="Y132" s="176"/>
      <c r="Z132" s="176"/>
      <c r="AA132" s="176"/>
      <c r="AB132" s="176"/>
      <c r="AC132" s="176"/>
      <c r="AD132" s="176"/>
      <c r="AE132" s="50"/>
      <c r="AG132" s="110">
        <f t="shared" si="7"/>
        <v>23</v>
      </c>
      <c r="AH132" s="110">
        <f t="shared" si="8"/>
        <v>0</v>
      </c>
      <c r="AI132" s="110">
        <f t="shared" si="9"/>
        <v>0</v>
      </c>
      <c r="AK132" s="189" t="str">
        <f t="shared" si="10"/>
        <v>30110 Mixtla de Altamirano</v>
      </c>
      <c r="AL132" s="87"/>
      <c r="AM132" s="190" t="str">
        <f t="shared" si="11"/>
        <v>30110</v>
      </c>
      <c r="AN132" s="198" t="s">
        <v>609</v>
      </c>
      <c r="AO132" s="198" t="str">
        <f t="shared" si="6"/>
        <v>Mixtla de Altamirano</v>
      </c>
      <c r="AP132" s="110">
        <v>110</v>
      </c>
      <c r="AQ132" s="191" t="s">
        <v>938</v>
      </c>
      <c r="AR132" s="192" t="s">
        <v>851</v>
      </c>
      <c r="AS132" s="111" t="s">
        <v>516</v>
      </c>
      <c r="AT132" s="193" t="s">
        <v>939</v>
      </c>
      <c r="AU132" s="111" t="s">
        <v>940</v>
      </c>
    </row>
    <row r="133" spans="1:47">
      <c r="A133" s="50"/>
      <c r="B133" s="122" t="s">
        <v>170</v>
      </c>
      <c r="C133" s="196" t="str">
        <f>IF(CNGE_2021_M1_Secc15!D143="", "", CNGE_2021_M1_Secc15!D143)</f>
        <v/>
      </c>
      <c r="D133" s="197" t="str">
        <f>IF(OR(CNGE_2021_M1_Secc15!U295=2, CNGE_2021_M1_Secc15!U295=9), "X", "")</f>
        <v/>
      </c>
      <c r="E133" s="445"/>
      <c r="F133" s="445"/>
      <c r="G133" s="445"/>
      <c r="H133" s="445"/>
      <c r="I133" s="445"/>
      <c r="J133" s="445"/>
      <c r="K133" s="175"/>
      <c r="L133" s="176"/>
      <c r="M133" s="188" t="s">
        <v>412</v>
      </c>
      <c r="N133" s="176"/>
      <c r="O133" s="176"/>
      <c r="P133" s="176"/>
      <c r="Q133" s="176"/>
      <c r="R133" s="176"/>
      <c r="S133" s="176"/>
      <c r="T133" s="188" t="s">
        <v>410</v>
      </c>
      <c r="U133" s="176"/>
      <c r="V133" s="176"/>
      <c r="W133" s="176"/>
      <c r="X133" s="188" t="s">
        <v>412</v>
      </c>
      <c r="Y133" s="176"/>
      <c r="Z133" s="176"/>
      <c r="AA133" s="176"/>
      <c r="AB133" s="176"/>
      <c r="AC133" s="176"/>
      <c r="AD133" s="176"/>
      <c r="AE133" s="50"/>
      <c r="AG133" s="110">
        <f t="shared" si="7"/>
        <v>23</v>
      </c>
      <c r="AH133" s="110">
        <f t="shared" si="8"/>
        <v>0</v>
      </c>
      <c r="AI133" s="110">
        <f t="shared" si="9"/>
        <v>0</v>
      </c>
      <c r="AK133" s="189" t="str">
        <f t="shared" si="10"/>
        <v>30111 Moloacán</v>
      </c>
      <c r="AL133" s="87"/>
      <c r="AM133" s="190" t="str">
        <f t="shared" si="11"/>
        <v>30111</v>
      </c>
      <c r="AN133" s="198" t="s">
        <v>609</v>
      </c>
      <c r="AO133" s="198" t="str">
        <f t="shared" si="6"/>
        <v>Moloacán</v>
      </c>
      <c r="AP133" s="110">
        <v>111</v>
      </c>
      <c r="AQ133" s="191" t="s">
        <v>941</v>
      </c>
      <c r="AR133" s="192" t="s">
        <v>851</v>
      </c>
      <c r="AS133" s="111" t="s">
        <v>516</v>
      </c>
      <c r="AT133" s="193" t="s">
        <v>942</v>
      </c>
      <c r="AU133" s="111" t="s">
        <v>943</v>
      </c>
    </row>
    <row r="134" spans="1:47">
      <c r="A134" s="50"/>
      <c r="B134" s="122" t="s">
        <v>171</v>
      </c>
      <c r="C134" s="196" t="str">
        <f>IF(CNGE_2021_M1_Secc15!D144="", "", CNGE_2021_M1_Secc15!D144)</f>
        <v/>
      </c>
      <c r="D134" s="197" t="str">
        <f>IF(OR(CNGE_2021_M1_Secc15!U296=2, CNGE_2021_M1_Secc15!U296=9), "X", "")</f>
        <v/>
      </c>
      <c r="E134" s="445"/>
      <c r="F134" s="445"/>
      <c r="G134" s="445"/>
      <c r="H134" s="445"/>
      <c r="I134" s="445"/>
      <c r="J134" s="445"/>
      <c r="K134" s="175"/>
      <c r="L134" s="176"/>
      <c r="M134" s="188" t="s">
        <v>412</v>
      </c>
      <c r="N134" s="176"/>
      <c r="O134" s="176"/>
      <c r="P134" s="176"/>
      <c r="Q134" s="176"/>
      <c r="R134" s="176"/>
      <c r="S134" s="176"/>
      <c r="T134" s="188" t="s">
        <v>410</v>
      </c>
      <c r="U134" s="176"/>
      <c r="V134" s="176"/>
      <c r="W134" s="176"/>
      <c r="X134" s="188" t="s">
        <v>412</v>
      </c>
      <c r="Y134" s="176"/>
      <c r="Z134" s="176"/>
      <c r="AA134" s="176"/>
      <c r="AB134" s="176"/>
      <c r="AC134" s="176"/>
      <c r="AD134" s="176"/>
      <c r="AE134" s="50"/>
      <c r="AG134" s="110">
        <f t="shared" si="7"/>
        <v>23</v>
      </c>
      <c r="AH134" s="110">
        <f t="shared" si="8"/>
        <v>0</v>
      </c>
      <c r="AI134" s="110">
        <f t="shared" si="9"/>
        <v>0</v>
      </c>
      <c r="AK134" s="189" t="str">
        <f t="shared" si="10"/>
        <v>30112 Naolinco</v>
      </c>
      <c r="AL134" s="87"/>
      <c r="AM134" s="190" t="str">
        <f t="shared" si="11"/>
        <v>30112</v>
      </c>
      <c r="AN134" s="198" t="s">
        <v>609</v>
      </c>
      <c r="AO134" s="198" t="str">
        <f t="shared" si="6"/>
        <v>Naolinco</v>
      </c>
      <c r="AP134" s="110">
        <v>112</v>
      </c>
      <c r="AQ134" s="191" t="s">
        <v>944</v>
      </c>
      <c r="AR134" s="192" t="s">
        <v>851</v>
      </c>
      <c r="AS134" s="111" t="s">
        <v>516</v>
      </c>
      <c r="AT134" s="193" t="s">
        <v>945</v>
      </c>
      <c r="AU134" s="111" t="s">
        <v>946</v>
      </c>
    </row>
    <row r="135" spans="1:47">
      <c r="A135" s="50"/>
      <c r="B135" s="122" t="s">
        <v>172</v>
      </c>
      <c r="C135" s="196" t="str">
        <f>IF(CNGE_2021_M1_Secc15!D145="", "", CNGE_2021_M1_Secc15!D145)</f>
        <v/>
      </c>
      <c r="D135" s="197" t="str">
        <f>IF(OR(CNGE_2021_M1_Secc15!U297=2, CNGE_2021_M1_Secc15!U297=9), "X", "")</f>
        <v/>
      </c>
      <c r="E135" s="445"/>
      <c r="F135" s="445"/>
      <c r="G135" s="445"/>
      <c r="H135" s="445"/>
      <c r="I135" s="445"/>
      <c r="J135" s="445"/>
      <c r="K135" s="175"/>
      <c r="L135" s="176"/>
      <c r="M135" s="188" t="s">
        <v>412</v>
      </c>
      <c r="N135" s="176"/>
      <c r="O135" s="176"/>
      <c r="P135" s="176"/>
      <c r="Q135" s="176"/>
      <c r="R135" s="176"/>
      <c r="S135" s="176"/>
      <c r="T135" s="188" t="s">
        <v>410</v>
      </c>
      <c r="U135" s="176"/>
      <c r="V135" s="176"/>
      <c r="W135" s="176"/>
      <c r="X135" s="188" t="s">
        <v>412</v>
      </c>
      <c r="Y135" s="176"/>
      <c r="Z135" s="176"/>
      <c r="AA135" s="176"/>
      <c r="AB135" s="176"/>
      <c r="AC135" s="176"/>
      <c r="AD135" s="176"/>
      <c r="AE135" s="50"/>
      <c r="AG135" s="110">
        <f t="shared" si="7"/>
        <v>23</v>
      </c>
      <c r="AH135" s="110">
        <f t="shared" si="8"/>
        <v>0</v>
      </c>
      <c r="AI135" s="110">
        <f t="shared" si="9"/>
        <v>0</v>
      </c>
      <c r="AK135" s="189" t="str">
        <f t="shared" si="10"/>
        <v>30113 Naranjal</v>
      </c>
      <c r="AL135" s="87"/>
      <c r="AM135" s="190" t="str">
        <f t="shared" si="11"/>
        <v>30113</v>
      </c>
      <c r="AN135" s="198" t="s">
        <v>609</v>
      </c>
      <c r="AO135" s="198" t="str">
        <f t="shared" si="6"/>
        <v>Naranjal</v>
      </c>
      <c r="AP135" s="110">
        <v>113</v>
      </c>
      <c r="AQ135" s="191" t="s">
        <v>947</v>
      </c>
      <c r="AR135" s="192" t="s">
        <v>851</v>
      </c>
      <c r="AS135" s="111" t="s">
        <v>516</v>
      </c>
      <c r="AT135" s="193" t="s">
        <v>948</v>
      </c>
      <c r="AU135" s="111" t="s">
        <v>949</v>
      </c>
    </row>
    <row r="136" spans="1:47">
      <c r="A136" s="50"/>
      <c r="B136" s="122" t="s">
        <v>173</v>
      </c>
      <c r="C136" s="196" t="str">
        <f>IF(CNGE_2021_M1_Secc15!D146="", "", CNGE_2021_M1_Secc15!D146)</f>
        <v/>
      </c>
      <c r="D136" s="197" t="str">
        <f>IF(OR(CNGE_2021_M1_Secc15!U298=2, CNGE_2021_M1_Secc15!U298=9), "X", "")</f>
        <v/>
      </c>
      <c r="E136" s="445"/>
      <c r="F136" s="445"/>
      <c r="G136" s="445"/>
      <c r="H136" s="445"/>
      <c r="I136" s="445"/>
      <c r="J136" s="445"/>
      <c r="K136" s="175"/>
      <c r="L136" s="176"/>
      <c r="M136" s="188" t="s">
        <v>412</v>
      </c>
      <c r="N136" s="176"/>
      <c r="O136" s="176"/>
      <c r="P136" s="176"/>
      <c r="Q136" s="176"/>
      <c r="R136" s="176"/>
      <c r="S136" s="176"/>
      <c r="T136" s="188" t="s">
        <v>410</v>
      </c>
      <c r="U136" s="176"/>
      <c r="V136" s="176"/>
      <c r="W136" s="176"/>
      <c r="X136" s="188" t="s">
        <v>412</v>
      </c>
      <c r="Y136" s="176"/>
      <c r="Z136" s="176"/>
      <c r="AA136" s="176"/>
      <c r="AB136" s="176"/>
      <c r="AC136" s="176"/>
      <c r="AD136" s="176"/>
      <c r="AE136" s="50"/>
      <c r="AG136" s="110">
        <f t="shared" si="7"/>
        <v>23</v>
      </c>
      <c r="AH136" s="110">
        <f t="shared" si="8"/>
        <v>0</v>
      </c>
      <c r="AI136" s="110">
        <f t="shared" si="9"/>
        <v>0</v>
      </c>
      <c r="AK136" s="189" t="str">
        <f t="shared" si="10"/>
        <v>30114 Nautla</v>
      </c>
      <c r="AL136" s="87"/>
      <c r="AM136" s="190" t="str">
        <f t="shared" si="11"/>
        <v>30114</v>
      </c>
      <c r="AN136" s="198" t="s">
        <v>609</v>
      </c>
      <c r="AO136" s="198" t="str">
        <f t="shared" si="6"/>
        <v>Nautla</v>
      </c>
      <c r="AP136" s="110">
        <v>114</v>
      </c>
      <c r="AQ136" s="191" t="s">
        <v>950</v>
      </c>
      <c r="AR136" s="192" t="s">
        <v>851</v>
      </c>
      <c r="AS136" s="111" t="s">
        <v>516</v>
      </c>
      <c r="AT136" s="193" t="s">
        <v>951</v>
      </c>
      <c r="AU136" s="111" t="s">
        <v>952</v>
      </c>
    </row>
    <row r="137" spans="1:47">
      <c r="A137" s="50"/>
      <c r="B137" s="122" t="s">
        <v>174</v>
      </c>
      <c r="C137" s="196" t="str">
        <f>IF(CNGE_2021_M1_Secc15!D147="", "", CNGE_2021_M1_Secc15!D147)</f>
        <v/>
      </c>
      <c r="D137" s="197" t="str">
        <f>IF(OR(CNGE_2021_M1_Secc15!U299=2, CNGE_2021_M1_Secc15!U299=9), "X", "")</f>
        <v/>
      </c>
      <c r="E137" s="445"/>
      <c r="F137" s="445"/>
      <c r="G137" s="445"/>
      <c r="H137" s="445"/>
      <c r="I137" s="445"/>
      <c r="J137" s="445"/>
      <c r="K137" s="175"/>
      <c r="L137" s="176"/>
      <c r="M137" s="188" t="s">
        <v>412</v>
      </c>
      <c r="N137" s="176"/>
      <c r="O137" s="176"/>
      <c r="P137" s="176"/>
      <c r="Q137" s="176"/>
      <c r="R137" s="176"/>
      <c r="S137" s="176"/>
      <c r="T137" s="188" t="s">
        <v>410</v>
      </c>
      <c r="U137" s="176"/>
      <c r="V137" s="176"/>
      <c r="W137" s="176"/>
      <c r="X137" s="188" t="s">
        <v>412</v>
      </c>
      <c r="Y137" s="176"/>
      <c r="Z137" s="176"/>
      <c r="AA137" s="176"/>
      <c r="AB137" s="176"/>
      <c r="AC137" s="176"/>
      <c r="AD137" s="176"/>
      <c r="AE137" s="50"/>
      <c r="AG137" s="110">
        <f t="shared" si="7"/>
        <v>23</v>
      </c>
      <c r="AH137" s="110">
        <f t="shared" si="8"/>
        <v>0</v>
      </c>
      <c r="AI137" s="110">
        <f t="shared" si="9"/>
        <v>0</v>
      </c>
      <c r="AK137" s="189" t="str">
        <f t="shared" si="10"/>
        <v>30115 Nogales</v>
      </c>
      <c r="AL137" s="87"/>
      <c r="AM137" s="190" t="str">
        <f t="shared" si="11"/>
        <v>30115</v>
      </c>
      <c r="AN137" s="198" t="s">
        <v>609</v>
      </c>
      <c r="AO137" s="198" t="str">
        <f t="shared" si="6"/>
        <v>Nogales</v>
      </c>
      <c r="AP137" s="110">
        <v>115</v>
      </c>
      <c r="AQ137" s="191" t="s">
        <v>953</v>
      </c>
      <c r="AR137" s="192" t="s">
        <v>851</v>
      </c>
      <c r="AS137" s="111" t="s">
        <v>516</v>
      </c>
      <c r="AT137" s="193" t="s">
        <v>954</v>
      </c>
      <c r="AU137" s="111" t="s">
        <v>955</v>
      </c>
    </row>
    <row r="138" spans="1:47">
      <c r="A138" s="50"/>
      <c r="B138" s="122" t="s">
        <v>175</v>
      </c>
      <c r="C138" s="196" t="str">
        <f>IF(CNGE_2021_M1_Secc15!D148="", "", CNGE_2021_M1_Secc15!D148)</f>
        <v/>
      </c>
      <c r="D138" s="197" t="str">
        <f>IF(OR(CNGE_2021_M1_Secc15!U300=2, CNGE_2021_M1_Secc15!U300=9), "X", "")</f>
        <v/>
      </c>
      <c r="E138" s="445"/>
      <c r="F138" s="445"/>
      <c r="G138" s="445"/>
      <c r="H138" s="445"/>
      <c r="I138" s="445"/>
      <c r="J138" s="445"/>
      <c r="K138" s="175"/>
      <c r="L138" s="176"/>
      <c r="M138" s="188" t="s">
        <v>412</v>
      </c>
      <c r="N138" s="176"/>
      <c r="O138" s="176"/>
      <c r="P138" s="176"/>
      <c r="Q138" s="176"/>
      <c r="R138" s="176"/>
      <c r="S138" s="176"/>
      <c r="T138" s="188" t="s">
        <v>410</v>
      </c>
      <c r="U138" s="176"/>
      <c r="V138" s="176"/>
      <c r="W138" s="176"/>
      <c r="X138" s="188" t="s">
        <v>412</v>
      </c>
      <c r="Y138" s="176"/>
      <c r="Z138" s="176"/>
      <c r="AA138" s="176"/>
      <c r="AB138" s="176"/>
      <c r="AC138" s="176"/>
      <c r="AD138" s="176"/>
      <c r="AE138" s="50"/>
      <c r="AG138" s="110">
        <f t="shared" si="7"/>
        <v>23</v>
      </c>
      <c r="AH138" s="110">
        <f t="shared" si="8"/>
        <v>0</v>
      </c>
      <c r="AI138" s="110">
        <f t="shared" si="9"/>
        <v>0</v>
      </c>
      <c r="AK138" s="189" t="str">
        <f t="shared" si="10"/>
        <v>30116 Oluta</v>
      </c>
      <c r="AL138" s="87"/>
      <c r="AM138" s="190" t="str">
        <f t="shared" si="11"/>
        <v>30116</v>
      </c>
      <c r="AN138" s="198" t="s">
        <v>609</v>
      </c>
      <c r="AO138" s="198" t="str">
        <f t="shared" si="6"/>
        <v>Oluta</v>
      </c>
      <c r="AP138" s="110">
        <v>116</v>
      </c>
      <c r="AQ138" s="191" t="s">
        <v>956</v>
      </c>
      <c r="AR138" s="192" t="s">
        <v>851</v>
      </c>
      <c r="AS138" s="111" t="s">
        <v>516</v>
      </c>
      <c r="AT138" s="193" t="s">
        <v>957</v>
      </c>
      <c r="AU138" s="111" t="s">
        <v>958</v>
      </c>
    </row>
    <row r="139" spans="1:47">
      <c r="A139" s="50"/>
      <c r="B139" s="122" t="s">
        <v>176</v>
      </c>
      <c r="C139" s="196" t="str">
        <f>IF(CNGE_2021_M1_Secc15!D149="", "", CNGE_2021_M1_Secc15!D149)</f>
        <v/>
      </c>
      <c r="D139" s="197" t="str">
        <f>IF(OR(CNGE_2021_M1_Secc15!U301=2, CNGE_2021_M1_Secc15!U301=9), "X", "")</f>
        <v/>
      </c>
      <c r="E139" s="445"/>
      <c r="F139" s="445"/>
      <c r="G139" s="445"/>
      <c r="H139" s="445"/>
      <c r="I139" s="445"/>
      <c r="J139" s="445"/>
      <c r="K139" s="175"/>
      <c r="L139" s="176"/>
      <c r="M139" s="188" t="s">
        <v>412</v>
      </c>
      <c r="N139" s="176"/>
      <c r="O139" s="176"/>
      <c r="P139" s="176"/>
      <c r="Q139" s="176"/>
      <c r="R139" s="176"/>
      <c r="S139" s="176"/>
      <c r="T139" s="188" t="s">
        <v>410</v>
      </c>
      <c r="U139" s="176"/>
      <c r="V139" s="176"/>
      <c r="W139" s="176"/>
      <c r="X139" s="188" t="s">
        <v>412</v>
      </c>
      <c r="Y139" s="176"/>
      <c r="Z139" s="176"/>
      <c r="AA139" s="176"/>
      <c r="AB139" s="176"/>
      <c r="AC139" s="176"/>
      <c r="AD139" s="176"/>
      <c r="AE139" s="50"/>
      <c r="AG139" s="110">
        <f t="shared" si="7"/>
        <v>23</v>
      </c>
      <c r="AH139" s="110">
        <f t="shared" si="8"/>
        <v>0</v>
      </c>
      <c r="AI139" s="110">
        <f t="shared" si="9"/>
        <v>0</v>
      </c>
      <c r="AK139" s="189" t="str">
        <f t="shared" si="10"/>
        <v>30117 Omealca</v>
      </c>
      <c r="AL139" s="87"/>
      <c r="AM139" s="190" t="str">
        <f t="shared" si="11"/>
        <v>30117</v>
      </c>
      <c r="AN139" s="198" t="s">
        <v>609</v>
      </c>
      <c r="AO139" s="198" t="str">
        <f t="shared" si="6"/>
        <v>Omealca</v>
      </c>
      <c r="AP139" s="110">
        <v>117</v>
      </c>
      <c r="AQ139" s="191" t="s">
        <v>959</v>
      </c>
      <c r="AR139" s="192" t="s">
        <v>851</v>
      </c>
      <c r="AS139" s="111" t="s">
        <v>516</v>
      </c>
      <c r="AT139" s="193" t="s">
        <v>960</v>
      </c>
      <c r="AU139" s="111" t="s">
        <v>961</v>
      </c>
    </row>
    <row r="140" spans="1:47">
      <c r="A140" s="50"/>
      <c r="B140" s="122" t="s">
        <v>177</v>
      </c>
      <c r="C140" s="196" t="str">
        <f>IF(CNGE_2021_M1_Secc15!D150="", "", CNGE_2021_M1_Secc15!D150)</f>
        <v/>
      </c>
      <c r="D140" s="197" t="str">
        <f>IF(OR(CNGE_2021_M1_Secc15!U302=2, CNGE_2021_M1_Secc15!U302=9), "X", "")</f>
        <v/>
      </c>
      <c r="E140" s="445"/>
      <c r="F140" s="445"/>
      <c r="G140" s="445"/>
      <c r="H140" s="445"/>
      <c r="I140" s="445"/>
      <c r="J140" s="445"/>
      <c r="K140" s="175"/>
      <c r="L140" s="176"/>
      <c r="M140" s="188" t="s">
        <v>412</v>
      </c>
      <c r="N140" s="176"/>
      <c r="O140" s="176"/>
      <c r="P140" s="176"/>
      <c r="Q140" s="176"/>
      <c r="R140" s="176"/>
      <c r="S140" s="176"/>
      <c r="T140" s="188" t="s">
        <v>410</v>
      </c>
      <c r="U140" s="176"/>
      <c r="V140" s="176"/>
      <c r="W140" s="176"/>
      <c r="X140" s="188" t="s">
        <v>412</v>
      </c>
      <c r="Y140" s="176"/>
      <c r="Z140" s="176"/>
      <c r="AA140" s="176"/>
      <c r="AB140" s="176"/>
      <c r="AC140" s="176"/>
      <c r="AD140" s="176"/>
      <c r="AE140" s="50"/>
      <c r="AG140" s="110">
        <f t="shared" si="7"/>
        <v>23</v>
      </c>
      <c r="AH140" s="110">
        <f t="shared" si="8"/>
        <v>0</v>
      </c>
      <c r="AI140" s="110">
        <f t="shared" si="9"/>
        <v>0</v>
      </c>
      <c r="AK140" s="189" t="str">
        <f t="shared" si="10"/>
        <v>30118 Orizaba</v>
      </c>
      <c r="AL140" s="87"/>
      <c r="AM140" s="190" t="str">
        <f t="shared" si="11"/>
        <v>30118</v>
      </c>
      <c r="AN140" s="198" t="s">
        <v>609</v>
      </c>
      <c r="AO140" s="198" t="str">
        <f t="shared" si="6"/>
        <v>Orizaba</v>
      </c>
      <c r="AP140" s="110">
        <v>118</v>
      </c>
      <c r="AQ140" s="191" t="s">
        <v>962</v>
      </c>
      <c r="AR140" s="192" t="s">
        <v>851</v>
      </c>
      <c r="AS140" s="111" t="s">
        <v>516</v>
      </c>
      <c r="AT140" s="193" t="s">
        <v>963</v>
      </c>
      <c r="AU140" s="111" t="s">
        <v>964</v>
      </c>
    </row>
    <row r="141" spans="1:47">
      <c r="A141" s="50"/>
      <c r="B141" s="122" t="s">
        <v>178</v>
      </c>
      <c r="C141" s="196" t="str">
        <f>IF(CNGE_2021_M1_Secc15!D151="", "", CNGE_2021_M1_Secc15!D151)</f>
        <v/>
      </c>
      <c r="D141" s="197" t="str">
        <f>IF(OR(CNGE_2021_M1_Secc15!U303=2, CNGE_2021_M1_Secc15!U303=9), "X", "")</f>
        <v/>
      </c>
      <c r="E141" s="445"/>
      <c r="F141" s="445"/>
      <c r="G141" s="445"/>
      <c r="H141" s="445"/>
      <c r="I141" s="445"/>
      <c r="J141" s="445"/>
      <c r="K141" s="175"/>
      <c r="L141" s="176"/>
      <c r="M141" s="188" t="s">
        <v>412</v>
      </c>
      <c r="N141" s="176"/>
      <c r="O141" s="176"/>
      <c r="P141" s="176"/>
      <c r="Q141" s="176"/>
      <c r="R141" s="176"/>
      <c r="S141" s="176"/>
      <c r="T141" s="188" t="s">
        <v>410</v>
      </c>
      <c r="U141" s="176"/>
      <c r="V141" s="176"/>
      <c r="W141" s="176"/>
      <c r="X141" s="188" t="s">
        <v>412</v>
      </c>
      <c r="Y141" s="176"/>
      <c r="Z141" s="176"/>
      <c r="AA141" s="176"/>
      <c r="AB141" s="176"/>
      <c r="AC141" s="176"/>
      <c r="AD141" s="176"/>
      <c r="AE141" s="50"/>
      <c r="AG141" s="110">
        <f t="shared" si="7"/>
        <v>23</v>
      </c>
      <c r="AH141" s="110">
        <f t="shared" si="8"/>
        <v>0</v>
      </c>
      <c r="AI141" s="110">
        <f t="shared" si="9"/>
        <v>0</v>
      </c>
      <c r="AK141" s="189" t="str">
        <f t="shared" si="10"/>
        <v>30119 Otatitlán</v>
      </c>
      <c r="AL141" s="87"/>
      <c r="AM141" s="190" t="str">
        <f t="shared" si="11"/>
        <v>30119</v>
      </c>
      <c r="AN141" s="198" t="s">
        <v>609</v>
      </c>
      <c r="AO141" s="198" t="str">
        <f t="shared" si="6"/>
        <v>Otatitlán</v>
      </c>
      <c r="AP141" s="110">
        <v>119</v>
      </c>
      <c r="AQ141" s="191" t="s">
        <v>965</v>
      </c>
      <c r="AR141" s="192" t="s">
        <v>851</v>
      </c>
      <c r="AS141" s="111" t="s">
        <v>516</v>
      </c>
      <c r="AT141" s="193" t="s">
        <v>966</v>
      </c>
      <c r="AU141" s="111" t="s">
        <v>967</v>
      </c>
    </row>
    <row r="142" spans="1:47">
      <c r="A142" s="50"/>
      <c r="B142" s="122" t="s">
        <v>179</v>
      </c>
      <c r="C142" s="196" t="str">
        <f>IF(CNGE_2021_M1_Secc15!D152="", "", CNGE_2021_M1_Secc15!D152)</f>
        <v/>
      </c>
      <c r="D142" s="197" t="str">
        <f>IF(OR(CNGE_2021_M1_Secc15!U304=2, CNGE_2021_M1_Secc15!U304=9), "X", "")</f>
        <v/>
      </c>
      <c r="E142" s="445"/>
      <c r="F142" s="445"/>
      <c r="G142" s="445"/>
      <c r="H142" s="445"/>
      <c r="I142" s="445"/>
      <c r="J142" s="445"/>
      <c r="K142" s="175"/>
      <c r="L142" s="176"/>
      <c r="M142" s="188" t="s">
        <v>412</v>
      </c>
      <c r="N142" s="176"/>
      <c r="O142" s="176"/>
      <c r="P142" s="176"/>
      <c r="Q142" s="176"/>
      <c r="R142" s="176"/>
      <c r="S142" s="176"/>
      <c r="T142" s="188" t="s">
        <v>410</v>
      </c>
      <c r="U142" s="176"/>
      <c r="V142" s="176"/>
      <c r="W142" s="176"/>
      <c r="X142" s="188" t="s">
        <v>412</v>
      </c>
      <c r="Y142" s="176"/>
      <c r="Z142" s="176"/>
      <c r="AA142" s="176"/>
      <c r="AB142" s="176"/>
      <c r="AC142" s="176"/>
      <c r="AD142" s="176"/>
      <c r="AE142" s="50"/>
      <c r="AG142" s="110">
        <f t="shared" si="7"/>
        <v>23</v>
      </c>
      <c r="AH142" s="110">
        <f t="shared" si="8"/>
        <v>0</v>
      </c>
      <c r="AI142" s="110">
        <f t="shared" si="9"/>
        <v>0</v>
      </c>
      <c r="AK142" s="189" t="str">
        <f t="shared" si="10"/>
        <v>30120 Oteapan</v>
      </c>
      <c r="AL142" s="87"/>
      <c r="AM142" s="190" t="str">
        <f t="shared" si="11"/>
        <v>30120</v>
      </c>
      <c r="AN142" s="198" t="s">
        <v>609</v>
      </c>
      <c r="AO142" s="198" t="str">
        <f t="shared" si="6"/>
        <v>Oteapan</v>
      </c>
      <c r="AP142" s="110">
        <v>120</v>
      </c>
      <c r="AQ142" s="191" t="s">
        <v>968</v>
      </c>
      <c r="AR142" s="192" t="s">
        <v>851</v>
      </c>
      <c r="AS142" s="111" t="s">
        <v>516</v>
      </c>
      <c r="AT142" s="193" t="s">
        <v>969</v>
      </c>
      <c r="AU142" s="111" t="s">
        <v>970</v>
      </c>
    </row>
    <row r="143" spans="1:47">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H143" s="87">
        <f>SUM(AH23:AH142)</f>
        <v>0</v>
      </c>
      <c r="AI143" s="87">
        <f>SUM(AI23:AI142)</f>
        <v>0</v>
      </c>
      <c r="AK143" s="189" t="str">
        <f t="shared" si="10"/>
        <v>30121 Ozuluama de Mascareñas</v>
      </c>
      <c r="AL143" s="87"/>
      <c r="AM143" s="190" t="str">
        <f t="shared" si="11"/>
        <v>30121</v>
      </c>
      <c r="AN143" s="198" t="s">
        <v>609</v>
      </c>
      <c r="AO143" s="198" t="str">
        <f t="shared" si="6"/>
        <v>Ozuluama de Mascareñas</v>
      </c>
      <c r="AP143" s="110">
        <v>121</v>
      </c>
      <c r="AQ143" s="191" t="s">
        <v>971</v>
      </c>
      <c r="AR143" s="192" t="s">
        <v>851</v>
      </c>
      <c r="AS143" s="111" t="s">
        <v>516</v>
      </c>
      <c r="AT143" s="193" t="s">
        <v>972</v>
      </c>
      <c r="AU143" s="111" t="s">
        <v>973</v>
      </c>
    </row>
    <row r="144" spans="1:47" ht="24.05" customHeight="1">
      <c r="C144" s="348" t="s">
        <v>284</v>
      </c>
      <c r="D144" s="348"/>
      <c r="E144" s="348"/>
      <c r="F144" s="348"/>
      <c r="G144" s="348"/>
      <c r="H144" s="348"/>
      <c r="I144" s="348"/>
      <c r="J144" s="348"/>
      <c r="K144" s="348"/>
      <c r="L144" s="348"/>
      <c r="M144" s="348"/>
      <c r="N144" s="348"/>
      <c r="O144" s="348"/>
      <c r="P144" s="348"/>
      <c r="Q144" s="348"/>
      <c r="R144" s="348"/>
      <c r="S144" s="348"/>
      <c r="T144" s="348"/>
      <c r="U144" s="348"/>
      <c r="V144" s="348"/>
      <c r="W144" s="348"/>
      <c r="X144" s="348"/>
      <c r="Y144" s="348"/>
      <c r="Z144" s="348"/>
      <c r="AA144" s="348"/>
      <c r="AB144" s="348"/>
      <c r="AC144" s="348"/>
      <c r="AD144" s="348"/>
      <c r="AK144" s="189" t="str">
        <f t="shared" si="10"/>
        <v>30122 Pajapan</v>
      </c>
      <c r="AL144" s="87"/>
      <c r="AM144" s="190" t="str">
        <f t="shared" si="11"/>
        <v>30122</v>
      </c>
      <c r="AN144" s="198" t="s">
        <v>609</v>
      </c>
      <c r="AO144" s="198" t="str">
        <f t="shared" si="6"/>
        <v>Pajapan</v>
      </c>
      <c r="AP144" s="110">
        <v>122</v>
      </c>
      <c r="AQ144" s="191" t="s">
        <v>974</v>
      </c>
      <c r="AR144" s="192" t="s">
        <v>851</v>
      </c>
      <c r="AS144" s="111" t="s">
        <v>516</v>
      </c>
      <c r="AT144" s="193" t="s">
        <v>975</v>
      </c>
      <c r="AU144" s="111" t="s">
        <v>976</v>
      </c>
    </row>
    <row r="145" spans="1:47" ht="60.05" customHeight="1">
      <c r="C145" s="447"/>
      <c r="D145" s="447"/>
      <c r="E145" s="447"/>
      <c r="F145" s="447"/>
      <c r="G145" s="447"/>
      <c r="H145" s="447"/>
      <c r="I145" s="447"/>
      <c r="J145" s="447"/>
      <c r="K145" s="447"/>
      <c r="L145" s="447"/>
      <c r="M145" s="447"/>
      <c r="N145" s="447"/>
      <c r="O145" s="447"/>
      <c r="P145" s="447"/>
      <c r="Q145" s="447"/>
      <c r="R145" s="447"/>
      <c r="S145" s="447"/>
      <c r="T145" s="447"/>
      <c r="U145" s="447"/>
      <c r="V145" s="447"/>
      <c r="W145" s="447"/>
      <c r="X145" s="447"/>
      <c r="Y145" s="447"/>
      <c r="Z145" s="447"/>
      <c r="AA145" s="447"/>
      <c r="AB145" s="447"/>
      <c r="AC145" s="447"/>
      <c r="AD145" s="447"/>
      <c r="AK145" s="189" t="str">
        <f t="shared" si="10"/>
        <v>30123 Pánuco</v>
      </c>
      <c r="AL145" s="87"/>
      <c r="AM145" s="190" t="str">
        <f t="shared" si="11"/>
        <v>30123</v>
      </c>
      <c r="AN145" s="198" t="s">
        <v>609</v>
      </c>
      <c r="AO145" s="198" t="str">
        <f t="shared" si="6"/>
        <v>Pánuco</v>
      </c>
      <c r="AP145" s="110">
        <v>123</v>
      </c>
      <c r="AQ145" s="191" t="s">
        <v>977</v>
      </c>
      <c r="AR145" s="192" t="s">
        <v>851</v>
      </c>
      <c r="AS145" s="111" t="s">
        <v>516</v>
      </c>
      <c r="AT145" s="193" t="s">
        <v>978</v>
      </c>
      <c r="AU145" s="111" t="s">
        <v>979</v>
      </c>
    </row>
    <row r="146" spans="1:47">
      <c r="B146" s="424" t="str">
        <f>IF(AH143=0, "", "Error: verificar la información ya que se está haciendo mal uso del criterio No aplica.")</f>
        <v/>
      </c>
      <c r="C146" s="424"/>
      <c r="D146" s="424"/>
      <c r="E146" s="424"/>
      <c r="F146" s="424"/>
      <c r="G146" s="424"/>
      <c r="H146" s="424"/>
      <c r="I146" s="424"/>
      <c r="J146" s="424"/>
      <c r="K146" s="424"/>
      <c r="L146" s="424"/>
      <c r="M146" s="424"/>
      <c r="N146" s="424"/>
      <c r="O146" s="424"/>
      <c r="P146" s="424"/>
      <c r="Q146" s="424"/>
      <c r="R146" s="424"/>
      <c r="S146" s="424"/>
      <c r="T146" s="424"/>
      <c r="U146" s="424"/>
      <c r="V146" s="424"/>
      <c r="W146" s="424"/>
      <c r="X146" s="424"/>
      <c r="Y146" s="424"/>
      <c r="Z146" s="424"/>
      <c r="AA146" s="424"/>
      <c r="AB146" s="424"/>
      <c r="AC146" s="424"/>
      <c r="AD146" s="424"/>
      <c r="AK146" s="189" t="str">
        <f t="shared" si="10"/>
        <v>30124 Papantla</v>
      </c>
      <c r="AL146" s="87"/>
      <c r="AM146" s="190" t="str">
        <f t="shared" si="11"/>
        <v>30124</v>
      </c>
      <c r="AN146" s="198" t="s">
        <v>609</v>
      </c>
      <c r="AO146" s="198" t="str">
        <f t="shared" si="6"/>
        <v>Papantla</v>
      </c>
      <c r="AP146" s="110">
        <v>124</v>
      </c>
      <c r="AQ146" s="191" t="s">
        <v>980</v>
      </c>
      <c r="AR146" s="192" t="s">
        <v>851</v>
      </c>
      <c r="AS146" s="111" t="s">
        <v>516</v>
      </c>
      <c r="AT146" s="193" t="s">
        <v>981</v>
      </c>
      <c r="AU146" s="111" t="s">
        <v>982</v>
      </c>
    </row>
    <row r="147" spans="1:47">
      <c r="A147" s="50"/>
      <c r="B147" s="423" t="str">
        <f>IF(AI143=0, "", "Error: debe completar toda la información requerida.")</f>
        <v/>
      </c>
      <c r="C147" s="423"/>
      <c r="D147" s="423"/>
      <c r="E147" s="423"/>
      <c r="F147" s="423"/>
      <c r="G147" s="423"/>
      <c r="H147" s="423"/>
      <c r="I147" s="423"/>
      <c r="J147" s="423"/>
      <c r="K147" s="423"/>
      <c r="L147" s="423"/>
      <c r="M147" s="423"/>
      <c r="N147" s="423"/>
      <c r="O147" s="423"/>
      <c r="P147" s="423"/>
      <c r="Q147" s="423"/>
      <c r="R147" s="423"/>
      <c r="S147" s="423"/>
      <c r="T147" s="423"/>
      <c r="U147" s="423"/>
      <c r="V147" s="423"/>
      <c r="W147" s="423"/>
      <c r="X147" s="423"/>
      <c r="Y147" s="423"/>
      <c r="Z147" s="423"/>
      <c r="AA147" s="423"/>
      <c r="AB147" s="423"/>
      <c r="AC147" s="423"/>
      <c r="AD147" s="423"/>
      <c r="AE147" s="50"/>
      <c r="AK147" s="189" t="str">
        <f t="shared" si="10"/>
        <v>30125 Paso del Macho</v>
      </c>
      <c r="AL147" s="87"/>
      <c r="AM147" s="190" t="str">
        <f t="shared" si="11"/>
        <v>30125</v>
      </c>
      <c r="AN147" s="198" t="s">
        <v>609</v>
      </c>
      <c r="AO147" s="198" t="str">
        <f t="shared" si="6"/>
        <v>Paso del Macho</v>
      </c>
      <c r="AP147" s="110">
        <v>125</v>
      </c>
      <c r="AQ147" s="191" t="s">
        <v>983</v>
      </c>
      <c r="AR147" s="192" t="s">
        <v>851</v>
      </c>
      <c r="AS147" s="111" t="s">
        <v>516</v>
      </c>
      <c r="AT147" s="193" t="s">
        <v>984</v>
      </c>
      <c r="AU147" s="111" t="s">
        <v>985</v>
      </c>
    </row>
    <row r="148" spans="1:47">
      <c r="AK148" s="189" t="str">
        <f t="shared" si="10"/>
        <v>30126 Paso de Ovejas</v>
      </c>
      <c r="AL148" s="87"/>
      <c r="AM148" s="190" t="str">
        <f t="shared" si="11"/>
        <v>30126</v>
      </c>
      <c r="AN148" s="198" t="s">
        <v>609</v>
      </c>
      <c r="AO148" s="198" t="str">
        <f t="shared" si="6"/>
        <v>Paso de Ovejas</v>
      </c>
      <c r="AP148" s="110">
        <v>126</v>
      </c>
      <c r="AQ148" s="191" t="s">
        <v>986</v>
      </c>
      <c r="AR148" s="192" t="s">
        <v>851</v>
      </c>
      <c r="AS148" s="111" t="s">
        <v>516</v>
      </c>
      <c r="AT148" s="193" t="s">
        <v>987</v>
      </c>
      <c r="AU148" s="111" t="s">
        <v>988</v>
      </c>
    </row>
    <row r="149" spans="1:47">
      <c r="AK149" s="189" t="str">
        <f t="shared" si="10"/>
        <v>30127 La Perla</v>
      </c>
      <c r="AL149" s="87"/>
      <c r="AM149" s="190" t="str">
        <f t="shared" si="11"/>
        <v>30127</v>
      </c>
      <c r="AN149" s="198" t="s">
        <v>609</v>
      </c>
      <c r="AO149" s="198" t="str">
        <f t="shared" si="6"/>
        <v>La Perla</v>
      </c>
      <c r="AP149" s="110">
        <v>127</v>
      </c>
      <c r="AQ149" s="191" t="s">
        <v>989</v>
      </c>
      <c r="AR149" s="192" t="s">
        <v>851</v>
      </c>
      <c r="AS149" s="111" t="s">
        <v>516</v>
      </c>
      <c r="AT149" s="193" t="s">
        <v>990</v>
      </c>
      <c r="AU149" s="111" t="s">
        <v>991</v>
      </c>
    </row>
    <row r="150" spans="1:47">
      <c r="AK150" s="189" t="str">
        <f t="shared" si="10"/>
        <v>30128 Perote</v>
      </c>
      <c r="AL150" s="87"/>
      <c r="AM150" s="190" t="str">
        <f t="shared" si="11"/>
        <v>30128</v>
      </c>
      <c r="AN150" s="198" t="s">
        <v>609</v>
      </c>
      <c r="AO150" s="198" t="str">
        <f t="shared" si="6"/>
        <v>Perote</v>
      </c>
      <c r="AP150" s="110">
        <v>128</v>
      </c>
      <c r="AQ150" s="191" t="s">
        <v>992</v>
      </c>
      <c r="AR150" s="192" t="s">
        <v>851</v>
      </c>
      <c r="AS150" s="111" t="s">
        <v>516</v>
      </c>
      <c r="AT150" s="193" t="s">
        <v>993</v>
      </c>
      <c r="AU150" s="111" t="s">
        <v>751</v>
      </c>
    </row>
    <row r="151" spans="1:47">
      <c r="AK151" s="189" t="str">
        <f t="shared" si="10"/>
        <v>30129 Platón Sánchez</v>
      </c>
      <c r="AL151" s="87"/>
      <c r="AM151" s="190" t="str">
        <f t="shared" si="11"/>
        <v>30129</v>
      </c>
      <c r="AN151" s="198" t="s">
        <v>609</v>
      </c>
      <c r="AO151" s="198" t="str">
        <f t="shared" ref="AO151:AO214" si="12">IFERROR(VLOOKUP(AM151, $AT$23:$AU$2489, 2, 0), "")</f>
        <v>Platón Sánchez</v>
      </c>
      <c r="AP151" s="110">
        <v>129</v>
      </c>
      <c r="AQ151" s="191" t="s">
        <v>994</v>
      </c>
      <c r="AR151" s="192" t="s">
        <v>851</v>
      </c>
      <c r="AS151" s="111" t="s">
        <v>516</v>
      </c>
      <c r="AT151" s="193" t="s">
        <v>995</v>
      </c>
      <c r="AU151" s="111" t="s">
        <v>996</v>
      </c>
    </row>
    <row r="152" spans="1:47" ht="15.05" hidden="1" customHeight="1">
      <c r="AK152" s="189" t="str">
        <f t="shared" ref="AK152:AK215" si="13">CONCATENATE(AM152,AN152,AO152)</f>
        <v>30130 Playa Vicente</v>
      </c>
      <c r="AL152" s="87"/>
      <c r="AM152" s="190" t="str">
        <f t="shared" ref="AM152:AM215" si="14">IFERROR(VLOOKUP(MID($N$10,2,2)&amp;"-"&amp;AP152, $AQ$23:$AU$2489, 4, 0), "-")</f>
        <v>30130</v>
      </c>
      <c r="AN152" s="198" t="s">
        <v>609</v>
      </c>
      <c r="AO152" s="198" t="str">
        <f t="shared" si="12"/>
        <v>Playa Vicente</v>
      </c>
      <c r="AP152" s="110">
        <v>130</v>
      </c>
      <c r="AQ152" s="191" t="s">
        <v>997</v>
      </c>
      <c r="AR152" s="192" t="s">
        <v>851</v>
      </c>
      <c r="AS152" s="111" t="s">
        <v>516</v>
      </c>
      <c r="AT152" s="193" t="s">
        <v>998</v>
      </c>
      <c r="AU152" s="111" t="s">
        <v>999</v>
      </c>
    </row>
    <row r="153" spans="1:47" ht="15.05" hidden="1" customHeight="1">
      <c r="AK153" s="189" t="str">
        <f t="shared" si="13"/>
        <v>30131 Poza Rica de Hidalgo</v>
      </c>
      <c r="AL153" s="87"/>
      <c r="AM153" s="190" t="str">
        <f t="shared" si="14"/>
        <v>30131</v>
      </c>
      <c r="AN153" s="198" t="s">
        <v>609</v>
      </c>
      <c r="AO153" s="198" t="str">
        <f t="shared" si="12"/>
        <v>Poza Rica de Hidalgo</v>
      </c>
      <c r="AP153" s="110">
        <v>131</v>
      </c>
      <c r="AQ153" s="191" t="s">
        <v>1000</v>
      </c>
      <c r="AR153" s="192" t="s">
        <v>851</v>
      </c>
      <c r="AS153" s="111" t="s">
        <v>516</v>
      </c>
      <c r="AT153" s="193" t="s">
        <v>1001</v>
      </c>
      <c r="AU153" s="111" t="s">
        <v>1002</v>
      </c>
    </row>
    <row r="154" spans="1:47" ht="15.05" hidden="1" customHeight="1">
      <c r="AK154" s="189" t="str">
        <f t="shared" si="13"/>
        <v>30132 Las Vigas de Ramírez</v>
      </c>
      <c r="AL154" s="87"/>
      <c r="AM154" s="190" t="str">
        <f t="shared" si="14"/>
        <v>30132</v>
      </c>
      <c r="AN154" s="198" t="s">
        <v>609</v>
      </c>
      <c r="AO154" s="198" t="str">
        <f t="shared" si="12"/>
        <v>Las Vigas de Ramírez</v>
      </c>
      <c r="AP154" s="110">
        <v>132</v>
      </c>
      <c r="AQ154" s="191" t="s">
        <v>1003</v>
      </c>
      <c r="AR154" s="192" t="s">
        <v>851</v>
      </c>
      <c r="AS154" s="111" t="s">
        <v>516</v>
      </c>
      <c r="AT154" s="193" t="s">
        <v>1004</v>
      </c>
      <c r="AU154" s="111" t="s">
        <v>1005</v>
      </c>
    </row>
    <row r="155" spans="1:47" ht="15.05" hidden="1" customHeight="1">
      <c r="AK155" s="189" t="str">
        <f t="shared" si="13"/>
        <v>30133 Pueblo Viejo</v>
      </c>
      <c r="AL155" s="87"/>
      <c r="AM155" s="190" t="str">
        <f t="shared" si="14"/>
        <v>30133</v>
      </c>
      <c r="AN155" s="198" t="s">
        <v>609</v>
      </c>
      <c r="AO155" s="198" t="str">
        <f t="shared" si="12"/>
        <v>Pueblo Viejo</v>
      </c>
      <c r="AP155" s="110">
        <v>133</v>
      </c>
      <c r="AQ155" s="191" t="s">
        <v>1006</v>
      </c>
      <c r="AR155" s="192" t="s">
        <v>851</v>
      </c>
      <c r="AS155" s="111" t="s">
        <v>516</v>
      </c>
      <c r="AT155" s="193" t="s">
        <v>1007</v>
      </c>
      <c r="AU155" s="111" t="s">
        <v>1008</v>
      </c>
    </row>
    <row r="156" spans="1:47" ht="15.05" hidden="1" customHeight="1">
      <c r="AK156" s="189" t="str">
        <f t="shared" si="13"/>
        <v>30134 Puente Nacional</v>
      </c>
      <c r="AL156" s="87"/>
      <c r="AM156" s="190" t="str">
        <f t="shared" si="14"/>
        <v>30134</v>
      </c>
      <c r="AN156" s="198" t="s">
        <v>609</v>
      </c>
      <c r="AO156" s="198" t="str">
        <f t="shared" si="12"/>
        <v>Puente Nacional</v>
      </c>
      <c r="AP156" s="110">
        <v>134</v>
      </c>
      <c r="AQ156" s="191" t="s">
        <v>1009</v>
      </c>
      <c r="AR156" s="192" t="s">
        <v>851</v>
      </c>
      <c r="AS156" s="111" t="s">
        <v>516</v>
      </c>
      <c r="AT156" s="193" t="s">
        <v>1010</v>
      </c>
      <c r="AU156" s="111" t="s">
        <v>1011</v>
      </c>
    </row>
    <row r="157" spans="1:47" ht="15.05" hidden="1" customHeight="1">
      <c r="AK157" s="189" t="str">
        <f t="shared" si="13"/>
        <v>30135 Rafael Delgado</v>
      </c>
      <c r="AL157" s="87"/>
      <c r="AM157" s="190" t="str">
        <f t="shared" si="14"/>
        <v>30135</v>
      </c>
      <c r="AN157" s="198" t="s">
        <v>609</v>
      </c>
      <c r="AO157" s="198" t="str">
        <f t="shared" si="12"/>
        <v>Rafael Delgado</v>
      </c>
      <c r="AP157" s="110">
        <v>135</v>
      </c>
      <c r="AQ157" s="191" t="s">
        <v>1012</v>
      </c>
      <c r="AR157" s="192" t="s">
        <v>851</v>
      </c>
      <c r="AS157" s="111" t="s">
        <v>516</v>
      </c>
      <c r="AT157" s="193" t="s">
        <v>1013</v>
      </c>
      <c r="AU157" s="111" t="s">
        <v>1014</v>
      </c>
    </row>
    <row r="158" spans="1:47" ht="15.05" hidden="1" customHeight="1">
      <c r="AK158" s="189" t="str">
        <f t="shared" si="13"/>
        <v>30136 Rafael Lucio</v>
      </c>
      <c r="AL158" s="87"/>
      <c r="AM158" s="190" t="str">
        <f t="shared" si="14"/>
        <v>30136</v>
      </c>
      <c r="AN158" s="198" t="s">
        <v>609</v>
      </c>
      <c r="AO158" s="198" t="str">
        <f t="shared" si="12"/>
        <v>Rafael Lucio</v>
      </c>
      <c r="AP158" s="110">
        <v>136</v>
      </c>
      <c r="AQ158" s="191" t="s">
        <v>1015</v>
      </c>
      <c r="AR158" s="192" t="s">
        <v>851</v>
      </c>
      <c r="AS158" s="111" t="s">
        <v>516</v>
      </c>
      <c r="AT158" s="193" t="s">
        <v>1016</v>
      </c>
      <c r="AU158" s="111" t="s">
        <v>1017</v>
      </c>
    </row>
    <row r="159" spans="1:47" ht="15.05" hidden="1" customHeight="1">
      <c r="AK159" s="189" t="str">
        <f t="shared" si="13"/>
        <v>30137 Los Reyes</v>
      </c>
      <c r="AL159" s="87"/>
      <c r="AM159" s="190" t="str">
        <f t="shared" si="14"/>
        <v>30137</v>
      </c>
      <c r="AN159" s="198" t="s">
        <v>609</v>
      </c>
      <c r="AO159" s="198" t="str">
        <f t="shared" si="12"/>
        <v>Los Reyes</v>
      </c>
      <c r="AP159" s="110">
        <v>137</v>
      </c>
      <c r="AQ159" s="191" t="s">
        <v>1018</v>
      </c>
      <c r="AR159" s="192" t="s">
        <v>851</v>
      </c>
      <c r="AS159" s="111" t="s">
        <v>516</v>
      </c>
      <c r="AT159" s="193" t="s">
        <v>1019</v>
      </c>
      <c r="AU159" s="111" t="s">
        <v>1020</v>
      </c>
    </row>
    <row r="160" spans="1:47" ht="15.05" hidden="1" customHeight="1">
      <c r="AK160" s="189" t="str">
        <f t="shared" si="13"/>
        <v>30138 Río Blanco</v>
      </c>
      <c r="AL160" s="87"/>
      <c r="AM160" s="190" t="str">
        <f t="shared" si="14"/>
        <v>30138</v>
      </c>
      <c r="AN160" s="198" t="s">
        <v>609</v>
      </c>
      <c r="AO160" s="198" t="str">
        <f t="shared" si="12"/>
        <v>Río Blanco</v>
      </c>
      <c r="AP160" s="110">
        <v>138</v>
      </c>
      <c r="AQ160" s="191" t="s">
        <v>1021</v>
      </c>
      <c r="AR160" s="192" t="s">
        <v>851</v>
      </c>
      <c r="AS160" s="111" t="s">
        <v>516</v>
      </c>
      <c r="AT160" s="193" t="s">
        <v>1022</v>
      </c>
      <c r="AU160" s="111" t="s">
        <v>1023</v>
      </c>
    </row>
    <row r="161" spans="37:47" ht="15.05" hidden="1" customHeight="1">
      <c r="AK161" s="189" t="str">
        <f t="shared" si="13"/>
        <v>30139 Saltabarranca</v>
      </c>
      <c r="AL161" s="87"/>
      <c r="AM161" s="190" t="str">
        <f t="shared" si="14"/>
        <v>30139</v>
      </c>
      <c r="AN161" s="198" t="s">
        <v>609</v>
      </c>
      <c r="AO161" s="198" t="str">
        <f t="shared" si="12"/>
        <v>Saltabarranca</v>
      </c>
      <c r="AP161" s="110">
        <v>139</v>
      </c>
      <c r="AQ161" s="191" t="s">
        <v>1024</v>
      </c>
      <c r="AR161" s="192" t="s">
        <v>851</v>
      </c>
      <c r="AS161" s="111" t="s">
        <v>516</v>
      </c>
      <c r="AT161" s="193" t="s">
        <v>1025</v>
      </c>
      <c r="AU161" s="111" t="s">
        <v>1026</v>
      </c>
    </row>
    <row r="162" spans="37:47" ht="15.05" hidden="1" customHeight="1">
      <c r="AK162" s="189" t="str">
        <f t="shared" si="13"/>
        <v>30140 San Andrés Tenejapan</v>
      </c>
      <c r="AL162" s="87"/>
      <c r="AM162" s="190" t="str">
        <f t="shared" si="14"/>
        <v>30140</v>
      </c>
      <c r="AN162" s="198" t="s">
        <v>609</v>
      </c>
      <c r="AO162" s="198" t="str">
        <f t="shared" si="12"/>
        <v>San Andrés Tenejapan</v>
      </c>
      <c r="AP162" s="110">
        <v>140</v>
      </c>
      <c r="AQ162" s="191" t="s">
        <v>1027</v>
      </c>
      <c r="AR162" s="192" t="s">
        <v>851</v>
      </c>
      <c r="AS162" s="111" t="s">
        <v>516</v>
      </c>
      <c r="AT162" s="193" t="s">
        <v>1028</v>
      </c>
      <c r="AU162" s="111" t="s">
        <v>1029</v>
      </c>
    </row>
    <row r="163" spans="37:47" ht="15.05" hidden="1" customHeight="1">
      <c r="AK163" s="189" t="str">
        <f t="shared" si="13"/>
        <v>30141 San Andrés Tuxtla</v>
      </c>
      <c r="AL163" s="87"/>
      <c r="AM163" s="190" t="str">
        <f t="shared" si="14"/>
        <v>30141</v>
      </c>
      <c r="AN163" s="198" t="s">
        <v>609</v>
      </c>
      <c r="AO163" s="198" t="str">
        <f t="shared" si="12"/>
        <v>San Andrés Tuxtla</v>
      </c>
      <c r="AP163" s="110">
        <v>141</v>
      </c>
      <c r="AQ163" s="191" t="s">
        <v>1030</v>
      </c>
      <c r="AR163" s="192" t="s">
        <v>851</v>
      </c>
      <c r="AS163" s="111" t="s">
        <v>516</v>
      </c>
      <c r="AT163" s="193" t="s">
        <v>1031</v>
      </c>
      <c r="AU163" s="111" t="s">
        <v>1032</v>
      </c>
    </row>
    <row r="164" spans="37:47" ht="15.05" hidden="1" customHeight="1">
      <c r="AK164" s="189" t="str">
        <f t="shared" si="13"/>
        <v>30142 San Juan Evangelista</v>
      </c>
      <c r="AL164" s="87"/>
      <c r="AM164" s="190" t="str">
        <f t="shared" si="14"/>
        <v>30142</v>
      </c>
      <c r="AN164" s="198" t="s">
        <v>609</v>
      </c>
      <c r="AO164" s="198" t="str">
        <f t="shared" si="12"/>
        <v>San Juan Evangelista</v>
      </c>
      <c r="AP164" s="110">
        <v>142</v>
      </c>
      <c r="AQ164" s="191" t="s">
        <v>1033</v>
      </c>
      <c r="AR164" s="192" t="s">
        <v>851</v>
      </c>
      <c r="AS164" s="111" t="s">
        <v>516</v>
      </c>
      <c r="AT164" s="193" t="s">
        <v>1034</v>
      </c>
      <c r="AU164" s="111" t="s">
        <v>1035</v>
      </c>
    </row>
    <row r="165" spans="37:47" ht="15.05" hidden="1" customHeight="1">
      <c r="AK165" s="189" t="str">
        <f t="shared" si="13"/>
        <v>30143 Santiago Tuxtla</v>
      </c>
      <c r="AL165" s="87"/>
      <c r="AM165" s="190" t="str">
        <f t="shared" si="14"/>
        <v>30143</v>
      </c>
      <c r="AN165" s="198" t="s">
        <v>609</v>
      </c>
      <c r="AO165" s="198" t="str">
        <f t="shared" si="12"/>
        <v>Santiago Tuxtla</v>
      </c>
      <c r="AP165" s="110">
        <v>143</v>
      </c>
      <c r="AQ165" s="191" t="s">
        <v>1036</v>
      </c>
      <c r="AR165" s="192" t="s">
        <v>851</v>
      </c>
      <c r="AS165" s="111" t="s">
        <v>516</v>
      </c>
      <c r="AT165" s="193" t="s">
        <v>1037</v>
      </c>
      <c r="AU165" s="111" t="s">
        <v>1038</v>
      </c>
    </row>
    <row r="166" spans="37:47" ht="15.05" hidden="1" customHeight="1">
      <c r="AK166" s="189" t="str">
        <f t="shared" si="13"/>
        <v>30144 Sayula de Alemán</v>
      </c>
      <c r="AL166" s="87"/>
      <c r="AM166" s="190" t="str">
        <f t="shared" si="14"/>
        <v>30144</v>
      </c>
      <c r="AN166" s="198" t="s">
        <v>609</v>
      </c>
      <c r="AO166" s="198" t="str">
        <f t="shared" si="12"/>
        <v>Sayula de Alemán</v>
      </c>
      <c r="AP166" s="110">
        <v>144</v>
      </c>
      <c r="AQ166" s="191" t="s">
        <v>1039</v>
      </c>
      <c r="AR166" s="192" t="s">
        <v>851</v>
      </c>
      <c r="AS166" s="111" t="s">
        <v>516</v>
      </c>
      <c r="AT166" s="193" t="s">
        <v>1040</v>
      </c>
      <c r="AU166" s="111" t="s">
        <v>1041</v>
      </c>
    </row>
    <row r="167" spans="37:47" ht="15.05" hidden="1" customHeight="1">
      <c r="AK167" s="189" t="str">
        <f t="shared" si="13"/>
        <v>30145 Soconusco</v>
      </c>
      <c r="AL167" s="87"/>
      <c r="AM167" s="190" t="str">
        <f t="shared" si="14"/>
        <v>30145</v>
      </c>
      <c r="AN167" s="198" t="s">
        <v>609</v>
      </c>
      <c r="AO167" s="198" t="str">
        <f t="shared" si="12"/>
        <v>Soconusco</v>
      </c>
      <c r="AP167" s="110">
        <v>145</v>
      </c>
      <c r="AQ167" s="191" t="s">
        <v>1042</v>
      </c>
      <c r="AR167" s="192" t="s">
        <v>851</v>
      </c>
      <c r="AS167" s="111" t="s">
        <v>516</v>
      </c>
      <c r="AT167" s="193" t="s">
        <v>1043</v>
      </c>
      <c r="AU167" s="111" t="s">
        <v>1044</v>
      </c>
    </row>
    <row r="168" spans="37:47" ht="15.05" hidden="1" customHeight="1">
      <c r="AK168" s="189" t="str">
        <f t="shared" si="13"/>
        <v>30146 Sochiapa</v>
      </c>
      <c r="AL168" s="87"/>
      <c r="AM168" s="190" t="str">
        <f t="shared" si="14"/>
        <v>30146</v>
      </c>
      <c r="AN168" s="198" t="s">
        <v>609</v>
      </c>
      <c r="AO168" s="198" t="str">
        <f t="shared" si="12"/>
        <v>Sochiapa</v>
      </c>
      <c r="AP168" s="110">
        <v>146</v>
      </c>
      <c r="AQ168" s="191" t="s">
        <v>1045</v>
      </c>
      <c r="AR168" s="192" t="s">
        <v>851</v>
      </c>
      <c r="AS168" s="111" t="s">
        <v>516</v>
      </c>
      <c r="AT168" s="193" t="s">
        <v>1046</v>
      </c>
      <c r="AU168" s="111" t="s">
        <v>1047</v>
      </c>
    </row>
    <row r="169" spans="37:47" ht="15.05" hidden="1" customHeight="1">
      <c r="AK169" s="189" t="str">
        <f t="shared" si="13"/>
        <v>30147 Soledad Atzompa</v>
      </c>
      <c r="AL169" s="87"/>
      <c r="AM169" s="190" t="str">
        <f t="shared" si="14"/>
        <v>30147</v>
      </c>
      <c r="AN169" s="198" t="s">
        <v>609</v>
      </c>
      <c r="AO169" s="198" t="str">
        <f t="shared" si="12"/>
        <v>Soledad Atzompa</v>
      </c>
      <c r="AP169" s="110">
        <v>147</v>
      </c>
      <c r="AQ169" s="191" t="s">
        <v>1048</v>
      </c>
      <c r="AR169" s="192" t="s">
        <v>851</v>
      </c>
      <c r="AS169" s="111" t="s">
        <v>516</v>
      </c>
      <c r="AT169" s="193" t="s">
        <v>1049</v>
      </c>
      <c r="AU169" s="111" t="s">
        <v>1050</v>
      </c>
    </row>
    <row r="170" spans="37:47" ht="15.05" hidden="1" customHeight="1">
      <c r="AK170" s="189" t="str">
        <f t="shared" si="13"/>
        <v>30148 Soledad de Doblado</v>
      </c>
      <c r="AL170" s="87"/>
      <c r="AM170" s="190" t="str">
        <f t="shared" si="14"/>
        <v>30148</v>
      </c>
      <c r="AN170" s="198" t="s">
        <v>609</v>
      </c>
      <c r="AO170" s="198" t="str">
        <f t="shared" si="12"/>
        <v>Soledad de Doblado</v>
      </c>
      <c r="AP170" s="110">
        <v>148</v>
      </c>
      <c r="AQ170" s="191" t="s">
        <v>1051</v>
      </c>
      <c r="AR170" s="192" t="s">
        <v>851</v>
      </c>
      <c r="AS170" s="111" t="s">
        <v>516</v>
      </c>
      <c r="AT170" s="193" t="s">
        <v>1052</v>
      </c>
      <c r="AU170" s="111" t="s">
        <v>1053</v>
      </c>
    </row>
    <row r="171" spans="37:47" ht="15.05" hidden="1" customHeight="1">
      <c r="AK171" s="189" t="str">
        <f t="shared" si="13"/>
        <v>30149 Soteapan</v>
      </c>
      <c r="AL171" s="87"/>
      <c r="AM171" s="190" t="str">
        <f t="shared" si="14"/>
        <v>30149</v>
      </c>
      <c r="AN171" s="198" t="s">
        <v>609</v>
      </c>
      <c r="AO171" s="198" t="str">
        <f t="shared" si="12"/>
        <v>Soteapan</v>
      </c>
      <c r="AP171" s="110">
        <v>149</v>
      </c>
      <c r="AQ171" s="191" t="s">
        <v>1054</v>
      </c>
      <c r="AR171" s="192" t="s">
        <v>851</v>
      </c>
      <c r="AS171" s="111" t="s">
        <v>516</v>
      </c>
      <c r="AT171" s="193" t="s">
        <v>1055</v>
      </c>
      <c r="AU171" s="111" t="s">
        <v>1056</v>
      </c>
    </row>
    <row r="172" spans="37:47" ht="15.05" hidden="1" customHeight="1">
      <c r="AK172" s="189" t="str">
        <f t="shared" si="13"/>
        <v>30150 Tamalín</v>
      </c>
      <c r="AL172" s="87"/>
      <c r="AM172" s="190" t="str">
        <f t="shared" si="14"/>
        <v>30150</v>
      </c>
      <c r="AN172" s="198" t="s">
        <v>609</v>
      </c>
      <c r="AO172" s="198" t="str">
        <f t="shared" si="12"/>
        <v>Tamalín</v>
      </c>
      <c r="AP172" s="110">
        <v>150</v>
      </c>
      <c r="AQ172" s="191" t="s">
        <v>1057</v>
      </c>
      <c r="AR172" s="192" t="s">
        <v>851</v>
      </c>
      <c r="AS172" s="111" t="s">
        <v>516</v>
      </c>
      <c r="AT172" s="193" t="s">
        <v>1058</v>
      </c>
      <c r="AU172" s="111" t="s">
        <v>1059</v>
      </c>
    </row>
    <row r="173" spans="37:47" ht="15.05" hidden="1" customHeight="1">
      <c r="AK173" s="189" t="str">
        <f t="shared" si="13"/>
        <v>30151 Tamiahua</v>
      </c>
      <c r="AL173" s="87"/>
      <c r="AM173" s="190" t="str">
        <f t="shared" si="14"/>
        <v>30151</v>
      </c>
      <c r="AN173" s="198" t="s">
        <v>609</v>
      </c>
      <c r="AO173" s="198" t="str">
        <f t="shared" si="12"/>
        <v>Tamiahua</v>
      </c>
      <c r="AP173" s="110">
        <v>151</v>
      </c>
      <c r="AQ173" s="191" t="s">
        <v>1060</v>
      </c>
      <c r="AR173" s="192" t="s">
        <v>851</v>
      </c>
      <c r="AS173" s="111" t="s">
        <v>516</v>
      </c>
      <c r="AT173" s="193" t="s">
        <v>1061</v>
      </c>
      <c r="AU173" s="111" t="s">
        <v>1062</v>
      </c>
    </row>
    <row r="174" spans="37:47" ht="15.05" hidden="1" customHeight="1">
      <c r="AK174" s="189" t="str">
        <f t="shared" si="13"/>
        <v>30152 Tampico Alto</v>
      </c>
      <c r="AL174" s="87"/>
      <c r="AM174" s="190" t="str">
        <f t="shared" si="14"/>
        <v>30152</v>
      </c>
      <c r="AN174" s="198" t="s">
        <v>609</v>
      </c>
      <c r="AO174" s="198" t="str">
        <f t="shared" si="12"/>
        <v>Tampico Alto</v>
      </c>
      <c r="AP174" s="110">
        <v>152</v>
      </c>
      <c r="AQ174" s="191" t="s">
        <v>1063</v>
      </c>
      <c r="AR174" s="192" t="s">
        <v>851</v>
      </c>
      <c r="AS174" s="111" t="s">
        <v>516</v>
      </c>
      <c r="AT174" s="193" t="s">
        <v>1064</v>
      </c>
      <c r="AU174" s="111" t="s">
        <v>1065</v>
      </c>
    </row>
    <row r="175" spans="37:47" ht="15.05" hidden="1" customHeight="1">
      <c r="AK175" s="189" t="str">
        <f t="shared" si="13"/>
        <v>30153 Tancoco</v>
      </c>
      <c r="AL175" s="87"/>
      <c r="AM175" s="190" t="str">
        <f t="shared" si="14"/>
        <v>30153</v>
      </c>
      <c r="AN175" s="198" t="s">
        <v>609</v>
      </c>
      <c r="AO175" s="198" t="str">
        <f t="shared" si="12"/>
        <v>Tancoco</v>
      </c>
      <c r="AP175" s="110">
        <v>153</v>
      </c>
      <c r="AQ175" s="191" t="s">
        <v>1066</v>
      </c>
      <c r="AR175" s="192" t="s">
        <v>851</v>
      </c>
      <c r="AS175" s="111" t="s">
        <v>516</v>
      </c>
      <c r="AT175" s="193" t="s">
        <v>1067</v>
      </c>
      <c r="AU175" s="111" t="s">
        <v>1068</v>
      </c>
    </row>
    <row r="176" spans="37:47" ht="15.05" hidden="1" customHeight="1">
      <c r="AK176" s="189" t="str">
        <f t="shared" si="13"/>
        <v>30154 Tantima</v>
      </c>
      <c r="AL176" s="87"/>
      <c r="AM176" s="190" t="str">
        <f t="shared" si="14"/>
        <v>30154</v>
      </c>
      <c r="AN176" s="198" t="s">
        <v>609</v>
      </c>
      <c r="AO176" s="198" t="str">
        <f t="shared" si="12"/>
        <v>Tantima</v>
      </c>
      <c r="AP176" s="110">
        <v>154</v>
      </c>
      <c r="AQ176" s="191" t="s">
        <v>1069</v>
      </c>
      <c r="AR176" s="192" t="s">
        <v>851</v>
      </c>
      <c r="AS176" s="111" t="s">
        <v>516</v>
      </c>
      <c r="AT176" s="193" t="s">
        <v>1070</v>
      </c>
      <c r="AU176" s="111" t="s">
        <v>1071</v>
      </c>
    </row>
    <row r="177" spans="37:47" ht="15.05" hidden="1" customHeight="1">
      <c r="AK177" s="189" t="str">
        <f t="shared" si="13"/>
        <v>30155 Tantoyuca</v>
      </c>
      <c r="AL177" s="87"/>
      <c r="AM177" s="190" t="str">
        <f t="shared" si="14"/>
        <v>30155</v>
      </c>
      <c r="AN177" s="198" t="s">
        <v>609</v>
      </c>
      <c r="AO177" s="198" t="str">
        <f t="shared" si="12"/>
        <v>Tantoyuca</v>
      </c>
      <c r="AP177" s="110">
        <v>155</v>
      </c>
      <c r="AQ177" s="191" t="s">
        <v>1072</v>
      </c>
      <c r="AR177" s="192" t="s">
        <v>851</v>
      </c>
      <c r="AS177" s="111" t="s">
        <v>516</v>
      </c>
      <c r="AT177" s="193" t="s">
        <v>1073</v>
      </c>
      <c r="AU177" s="111" t="s">
        <v>1074</v>
      </c>
    </row>
    <row r="178" spans="37:47" ht="15.05" hidden="1" customHeight="1">
      <c r="AK178" s="189" t="str">
        <f t="shared" si="13"/>
        <v>30156 Tatatila</v>
      </c>
      <c r="AL178" s="87"/>
      <c r="AM178" s="190" t="str">
        <f t="shared" si="14"/>
        <v>30156</v>
      </c>
      <c r="AN178" s="198" t="s">
        <v>609</v>
      </c>
      <c r="AO178" s="198" t="str">
        <f t="shared" si="12"/>
        <v>Tatatila</v>
      </c>
      <c r="AP178" s="110">
        <v>156</v>
      </c>
      <c r="AQ178" s="191" t="s">
        <v>1075</v>
      </c>
      <c r="AR178" s="192" t="s">
        <v>851</v>
      </c>
      <c r="AS178" s="111" t="s">
        <v>516</v>
      </c>
      <c r="AT178" s="193" t="s">
        <v>1076</v>
      </c>
      <c r="AU178" s="111" t="s">
        <v>1077</v>
      </c>
    </row>
    <row r="179" spans="37:47" ht="15.05" hidden="1" customHeight="1">
      <c r="AK179" s="189" t="str">
        <f t="shared" si="13"/>
        <v>30157 Castillo de Teayo</v>
      </c>
      <c r="AL179" s="87"/>
      <c r="AM179" s="190" t="str">
        <f t="shared" si="14"/>
        <v>30157</v>
      </c>
      <c r="AN179" s="198" t="s">
        <v>609</v>
      </c>
      <c r="AO179" s="198" t="str">
        <f t="shared" si="12"/>
        <v>Castillo de Teayo</v>
      </c>
      <c r="AP179" s="110">
        <v>157</v>
      </c>
      <c r="AQ179" s="191" t="s">
        <v>1078</v>
      </c>
      <c r="AR179" s="192" t="s">
        <v>851</v>
      </c>
      <c r="AS179" s="111" t="s">
        <v>516</v>
      </c>
      <c r="AT179" s="193" t="s">
        <v>1079</v>
      </c>
      <c r="AU179" s="111" t="s">
        <v>1080</v>
      </c>
    </row>
    <row r="180" spans="37:47" ht="15.05" hidden="1" customHeight="1">
      <c r="AK180" s="189" t="str">
        <f t="shared" si="13"/>
        <v>30158 Tecolutla</v>
      </c>
      <c r="AL180" s="87"/>
      <c r="AM180" s="190" t="str">
        <f t="shared" si="14"/>
        <v>30158</v>
      </c>
      <c r="AN180" s="198" t="s">
        <v>609</v>
      </c>
      <c r="AO180" s="198" t="str">
        <f t="shared" si="12"/>
        <v>Tecolutla</v>
      </c>
      <c r="AP180" s="110">
        <v>158</v>
      </c>
      <c r="AQ180" s="191" t="s">
        <v>1081</v>
      </c>
      <c r="AR180" s="192" t="s">
        <v>851</v>
      </c>
      <c r="AS180" s="111" t="s">
        <v>516</v>
      </c>
      <c r="AT180" s="193" t="s">
        <v>1082</v>
      </c>
      <c r="AU180" s="111" t="s">
        <v>1083</v>
      </c>
    </row>
    <row r="181" spans="37:47" ht="15.05" hidden="1" customHeight="1">
      <c r="AK181" s="189" t="str">
        <f t="shared" si="13"/>
        <v>30159 Tehuipango</v>
      </c>
      <c r="AL181" s="87"/>
      <c r="AM181" s="190" t="str">
        <f t="shared" si="14"/>
        <v>30159</v>
      </c>
      <c r="AN181" s="198" t="s">
        <v>609</v>
      </c>
      <c r="AO181" s="198" t="str">
        <f t="shared" si="12"/>
        <v>Tehuipango</v>
      </c>
      <c r="AP181" s="110">
        <v>159</v>
      </c>
      <c r="AQ181" s="191" t="s">
        <v>1084</v>
      </c>
      <c r="AR181" s="192" t="s">
        <v>851</v>
      </c>
      <c r="AS181" s="111" t="s">
        <v>516</v>
      </c>
      <c r="AT181" s="193" t="s">
        <v>1085</v>
      </c>
      <c r="AU181" s="111" t="s">
        <v>1086</v>
      </c>
    </row>
    <row r="182" spans="37:47" ht="15.05" hidden="1" customHeight="1">
      <c r="AK182" s="189" t="str">
        <f t="shared" si="13"/>
        <v>30160 Álamo Temapache</v>
      </c>
      <c r="AL182" s="87"/>
      <c r="AM182" s="190" t="str">
        <f t="shared" si="14"/>
        <v>30160</v>
      </c>
      <c r="AN182" s="198" t="s">
        <v>609</v>
      </c>
      <c r="AO182" s="198" t="str">
        <f t="shared" si="12"/>
        <v>Álamo Temapache</v>
      </c>
      <c r="AP182" s="110">
        <v>160</v>
      </c>
      <c r="AQ182" s="191" t="s">
        <v>1087</v>
      </c>
      <c r="AR182" s="192" t="s">
        <v>851</v>
      </c>
      <c r="AS182" s="111" t="s">
        <v>516</v>
      </c>
      <c r="AT182" s="193" t="s">
        <v>1088</v>
      </c>
      <c r="AU182" s="111" t="s">
        <v>1089</v>
      </c>
    </row>
    <row r="183" spans="37:47" ht="15.05" hidden="1" customHeight="1">
      <c r="AK183" s="189" t="str">
        <f t="shared" si="13"/>
        <v>30161 Tempoal</v>
      </c>
      <c r="AL183" s="87"/>
      <c r="AM183" s="190" t="str">
        <f t="shared" si="14"/>
        <v>30161</v>
      </c>
      <c r="AN183" s="198" t="s">
        <v>609</v>
      </c>
      <c r="AO183" s="198" t="str">
        <f t="shared" si="12"/>
        <v>Tempoal</v>
      </c>
      <c r="AP183" s="110">
        <v>161</v>
      </c>
      <c r="AQ183" s="191" t="s">
        <v>1090</v>
      </c>
      <c r="AR183" s="192" t="s">
        <v>851</v>
      </c>
      <c r="AS183" s="111" t="s">
        <v>516</v>
      </c>
      <c r="AT183" s="193" t="s">
        <v>1091</v>
      </c>
      <c r="AU183" s="111" t="s">
        <v>1092</v>
      </c>
    </row>
    <row r="184" spans="37:47" ht="15.05" hidden="1" customHeight="1">
      <c r="AK184" s="189" t="str">
        <f t="shared" si="13"/>
        <v>30162 Tenampa</v>
      </c>
      <c r="AL184" s="87"/>
      <c r="AM184" s="190" t="str">
        <f t="shared" si="14"/>
        <v>30162</v>
      </c>
      <c r="AN184" s="198" t="s">
        <v>609</v>
      </c>
      <c r="AO184" s="198" t="str">
        <f t="shared" si="12"/>
        <v>Tenampa</v>
      </c>
      <c r="AP184" s="110">
        <v>162</v>
      </c>
      <c r="AQ184" s="191" t="s">
        <v>1093</v>
      </c>
      <c r="AR184" s="192" t="s">
        <v>851</v>
      </c>
      <c r="AS184" s="111" t="s">
        <v>516</v>
      </c>
      <c r="AT184" s="193" t="s">
        <v>1094</v>
      </c>
      <c r="AU184" s="111" t="s">
        <v>1095</v>
      </c>
    </row>
    <row r="185" spans="37:47" ht="15.05" hidden="1" customHeight="1">
      <c r="AK185" s="189" t="str">
        <f t="shared" si="13"/>
        <v>30163 Tenochtitlán</v>
      </c>
      <c r="AL185" s="87"/>
      <c r="AM185" s="190" t="str">
        <f t="shared" si="14"/>
        <v>30163</v>
      </c>
      <c r="AN185" s="198" t="s">
        <v>609</v>
      </c>
      <c r="AO185" s="198" t="str">
        <f t="shared" si="12"/>
        <v>Tenochtitlán</v>
      </c>
      <c r="AP185" s="110">
        <v>163</v>
      </c>
      <c r="AQ185" s="191" t="s">
        <v>1096</v>
      </c>
      <c r="AR185" s="192" t="s">
        <v>851</v>
      </c>
      <c r="AS185" s="111" t="s">
        <v>516</v>
      </c>
      <c r="AT185" s="193" t="s">
        <v>1097</v>
      </c>
      <c r="AU185" s="111" t="s">
        <v>1098</v>
      </c>
    </row>
    <row r="186" spans="37:47" ht="15.05" hidden="1" customHeight="1">
      <c r="AK186" s="189" t="str">
        <f t="shared" si="13"/>
        <v>30164 Teocelo</v>
      </c>
      <c r="AL186" s="87"/>
      <c r="AM186" s="190" t="str">
        <f t="shared" si="14"/>
        <v>30164</v>
      </c>
      <c r="AN186" s="198" t="s">
        <v>609</v>
      </c>
      <c r="AO186" s="198" t="str">
        <f t="shared" si="12"/>
        <v>Teocelo</v>
      </c>
      <c r="AP186" s="110">
        <v>164</v>
      </c>
      <c r="AQ186" s="191" t="s">
        <v>1099</v>
      </c>
      <c r="AR186" s="192" t="s">
        <v>851</v>
      </c>
      <c r="AS186" s="111" t="s">
        <v>516</v>
      </c>
      <c r="AT186" s="193" t="s">
        <v>1100</v>
      </c>
      <c r="AU186" s="111" t="s">
        <v>1101</v>
      </c>
    </row>
    <row r="187" spans="37:47" ht="15.05" hidden="1" customHeight="1">
      <c r="AK187" s="189" t="str">
        <f t="shared" si="13"/>
        <v>30165 Tepatlaxco</v>
      </c>
      <c r="AL187" s="87"/>
      <c r="AM187" s="190" t="str">
        <f t="shared" si="14"/>
        <v>30165</v>
      </c>
      <c r="AN187" s="198" t="s">
        <v>609</v>
      </c>
      <c r="AO187" s="198" t="str">
        <f t="shared" si="12"/>
        <v>Tepatlaxco</v>
      </c>
      <c r="AP187" s="110">
        <v>165</v>
      </c>
      <c r="AQ187" s="191" t="s">
        <v>1102</v>
      </c>
      <c r="AR187" s="192" t="s">
        <v>851</v>
      </c>
      <c r="AS187" s="111" t="s">
        <v>516</v>
      </c>
      <c r="AT187" s="193" t="s">
        <v>1103</v>
      </c>
      <c r="AU187" s="111" t="s">
        <v>1104</v>
      </c>
    </row>
    <row r="188" spans="37:47" ht="15.05" hidden="1" customHeight="1">
      <c r="AK188" s="189" t="str">
        <f t="shared" si="13"/>
        <v>30166 Tepetlán</v>
      </c>
      <c r="AL188" s="87"/>
      <c r="AM188" s="190" t="str">
        <f t="shared" si="14"/>
        <v>30166</v>
      </c>
      <c r="AN188" s="198" t="s">
        <v>609</v>
      </c>
      <c r="AO188" s="198" t="str">
        <f t="shared" si="12"/>
        <v>Tepetlán</v>
      </c>
      <c r="AP188" s="110">
        <v>166</v>
      </c>
      <c r="AQ188" s="191" t="s">
        <v>1105</v>
      </c>
      <c r="AR188" s="192" t="s">
        <v>851</v>
      </c>
      <c r="AS188" s="111" t="s">
        <v>516</v>
      </c>
      <c r="AT188" s="193" t="s">
        <v>1106</v>
      </c>
      <c r="AU188" s="111" t="s">
        <v>1107</v>
      </c>
    </row>
    <row r="189" spans="37:47" ht="15.05" hidden="1" customHeight="1">
      <c r="AK189" s="189" t="str">
        <f t="shared" si="13"/>
        <v>30167 Tepetzintla</v>
      </c>
      <c r="AL189" s="87"/>
      <c r="AM189" s="190" t="str">
        <f t="shared" si="14"/>
        <v>30167</v>
      </c>
      <c r="AN189" s="198" t="s">
        <v>609</v>
      </c>
      <c r="AO189" s="198" t="str">
        <f t="shared" si="12"/>
        <v>Tepetzintla</v>
      </c>
      <c r="AP189" s="110">
        <v>167</v>
      </c>
      <c r="AQ189" s="191" t="s">
        <v>1108</v>
      </c>
      <c r="AR189" s="192" t="s">
        <v>851</v>
      </c>
      <c r="AS189" s="111" t="s">
        <v>516</v>
      </c>
      <c r="AT189" s="193" t="s">
        <v>1109</v>
      </c>
      <c r="AU189" s="111" t="s">
        <v>1110</v>
      </c>
    </row>
    <row r="190" spans="37:47" ht="15.05" hidden="1" customHeight="1">
      <c r="AK190" s="189" t="str">
        <f t="shared" si="13"/>
        <v>30168 Tequila</v>
      </c>
      <c r="AL190" s="87"/>
      <c r="AM190" s="190" t="str">
        <f t="shared" si="14"/>
        <v>30168</v>
      </c>
      <c r="AN190" s="198" t="s">
        <v>609</v>
      </c>
      <c r="AO190" s="198" t="str">
        <f t="shared" si="12"/>
        <v>Tequila</v>
      </c>
      <c r="AP190" s="110">
        <v>168</v>
      </c>
      <c r="AQ190" s="191" t="s">
        <v>1111</v>
      </c>
      <c r="AR190" s="192" t="s">
        <v>851</v>
      </c>
      <c r="AS190" s="111" t="s">
        <v>516</v>
      </c>
      <c r="AT190" s="193" t="s">
        <v>1112</v>
      </c>
      <c r="AU190" s="111" t="s">
        <v>1113</v>
      </c>
    </row>
    <row r="191" spans="37:47" ht="15.05" hidden="1" customHeight="1">
      <c r="AK191" s="189" t="str">
        <f t="shared" si="13"/>
        <v>30169 José Azueta</v>
      </c>
      <c r="AL191" s="87"/>
      <c r="AM191" s="190" t="str">
        <f t="shared" si="14"/>
        <v>30169</v>
      </c>
      <c r="AN191" s="198" t="s">
        <v>609</v>
      </c>
      <c r="AO191" s="198" t="str">
        <f t="shared" si="12"/>
        <v>José Azueta</v>
      </c>
      <c r="AP191" s="110">
        <v>169</v>
      </c>
      <c r="AQ191" s="191" t="s">
        <v>1114</v>
      </c>
      <c r="AR191" s="192" t="s">
        <v>851</v>
      </c>
      <c r="AS191" s="111" t="s">
        <v>516</v>
      </c>
      <c r="AT191" s="193" t="s">
        <v>1115</v>
      </c>
      <c r="AU191" s="111" t="s">
        <v>1116</v>
      </c>
    </row>
    <row r="192" spans="37:47" ht="15.05" hidden="1" customHeight="1">
      <c r="AK192" s="189" t="str">
        <f t="shared" si="13"/>
        <v>30170 Texcatepec</v>
      </c>
      <c r="AL192" s="87"/>
      <c r="AM192" s="190" t="str">
        <f t="shared" si="14"/>
        <v>30170</v>
      </c>
      <c r="AN192" s="198" t="s">
        <v>609</v>
      </c>
      <c r="AO192" s="198" t="str">
        <f t="shared" si="12"/>
        <v>Texcatepec</v>
      </c>
      <c r="AP192" s="110">
        <v>170</v>
      </c>
      <c r="AQ192" s="191" t="s">
        <v>1117</v>
      </c>
      <c r="AR192" s="192" t="s">
        <v>851</v>
      </c>
      <c r="AS192" s="111" t="s">
        <v>516</v>
      </c>
      <c r="AT192" s="193" t="s">
        <v>1118</v>
      </c>
      <c r="AU192" s="111" t="s">
        <v>1119</v>
      </c>
    </row>
    <row r="193" spans="37:47" ht="15.05" hidden="1" customHeight="1">
      <c r="AK193" s="189" t="str">
        <f t="shared" si="13"/>
        <v>30171 Texhuacán</v>
      </c>
      <c r="AL193" s="87"/>
      <c r="AM193" s="190" t="str">
        <f t="shared" si="14"/>
        <v>30171</v>
      </c>
      <c r="AN193" s="198" t="s">
        <v>609</v>
      </c>
      <c r="AO193" s="198" t="str">
        <f t="shared" si="12"/>
        <v>Texhuacán</v>
      </c>
      <c r="AP193" s="110">
        <v>171</v>
      </c>
      <c r="AQ193" s="191" t="s">
        <v>1120</v>
      </c>
      <c r="AR193" s="192" t="s">
        <v>851</v>
      </c>
      <c r="AS193" s="111" t="s">
        <v>516</v>
      </c>
      <c r="AT193" s="193" t="s">
        <v>1121</v>
      </c>
      <c r="AU193" s="111" t="s">
        <v>1122</v>
      </c>
    </row>
    <row r="194" spans="37:47" ht="15.05" hidden="1" customHeight="1">
      <c r="AK194" s="189" t="str">
        <f t="shared" si="13"/>
        <v>30172 Texistepec</v>
      </c>
      <c r="AL194" s="87"/>
      <c r="AM194" s="190" t="str">
        <f t="shared" si="14"/>
        <v>30172</v>
      </c>
      <c r="AN194" s="198" t="s">
        <v>609</v>
      </c>
      <c r="AO194" s="198" t="str">
        <f t="shared" si="12"/>
        <v>Texistepec</v>
      </c>
      <c r="AP194" s="110">
        <v>172</v>
      </c>
      <c r="AQ194" s="191" t="s">
        <v>1123</v>
      </c>
      <c r="AR194" s="192" t="s">
        <v>851</v>
      </c>
      <c r="AS194" s="111" t="s">
        <v>516</v>
      </c>
      <c r="AT194" s="193" t="s">
        <v>1124</v>
      </c>
      <c r="AU194" s="111" t="s">
        <v>1125</v>
      </c>
    </row>
    <row r="195" spans="37:47" ht="15.05" hidden="1" customHeight="1">
      <c r="AK195" s="189" t="str">
        <f t="shared" si="13"/>
        <v>30173 Tezonapa</v>
      </c>
      <c r="AL195" s="87"/>
      <c r="AM195" s="190" t="str">
        <f t="shared" si="14"/>
        <v>30173</v>
      </c>
      <c r="AN195" s="198" t="s">
        <v>609</v>
      </c>
      <c r="AO195" s="198" t="str">
        <f t="shared" si="12"/>
        <v>Tezonapa</v>
      </c>
      <c r="AP195" s="110">
        <v>173</v>
      </c>
      <c r="AQ195" s="191" t="s">
        <v>1126</v>
      </c>
      <c r="AR195" s="192" t="s">
        <v>851</v>
      </c>
      <c r="AS195" s="111" t="s">
        <v>516</v>
      </c>
      <c r="AT195" s="193" t="s">
        <v>1127</v>
      </c>
      <c r="AU195" s="111" t="s">
        <v>1128</v>
      </c>
    </row>
    <row r="196" spans="37:47" ht="15.05" hidden="1" customHeight="1">
      <c r="AK196" s="189" t="str">
        <f t="shared" si="13"/>
        <v>30174 Tierra Blanca</v>
      </c>
      <c r="AL196" s="87"/>
      <c r="AM196" s="190" t="str">
        <f t="shared" si="14"/>
        <v>30174</v>
      </c>
      <c r="AN196" s="198" t="s">
        <v>609</v>
      </c>
      <c r="AO196" s="198" t="str">
        <f t="shared" si="12"/>
        <v>Tierra Blanca</v>
      </c>
      <c r="AP196" s="110">
        <v>174</v>
      </c>
      <c r="AQ196" s="191" t="s">
        <v>1129</v>
      </c>
      <c r="AR196" s="192" t="s">
        <v>851</v>
      </c>
      <c r="AS196" s="111" t="s">
        <v>516</v>
      </c>
      <c r="AT196" s="193" t="s">
        <v>1130</v>
      </c>
      <c r="AU196" s="111" t="s">
        <v>1131</v>
      </c>
    </row>
    <row r="197" spans="37:47" ht="15.05" hidden="1" customHeight="1">
      <c r="AK197" s="189" t="str">
        <f t="shared" si="13"/>
        <v>30175 Tihuatlán</v>
      </c>
      <c r="AL197" s="87"/>
      <c r="AM197" s="190" t="str">
        <f t="shared" si="14"/>
        <v>30175</v>
      </c>
      <c r="AN197" s="198" t="s">
        <v>609</v>
      </c>
      <c r="AO197" s="198" t="str">
        <f t="shared" si="12"/>
        <v>Tihuatlán</v>
      </c>
      <c r="AP197" s="110">
        <v>175</v>
      </c>
      <c r="AQ197" s="191" t="s">
        <v>1132</v>
      </c>
      <c r="AR197" s="192" t="s">
        <v>851</v>
      </c>
      <c r="AS197" s="111" t="s">
        <v>516</v>
      </c>
      <c r="AT197" s="193" t="s">
        <v>1133</v>
      </c>
      <c r="AU197" s="111" t="s">
        <v>1134</v>
      </c>
    </row>
    <row r="198" spans="37:47" ht="15.05" hidden="1" customHeight="1">
      <c r="AK198" s="189" t="str">
        <f t="shared" si="13"/>
        <v>30176 Tlacojalpan</v>
      </c>
      <c r="AL198" s="87"/>
      <c r="AM198" s="190" t="str">
        <f t="shared" si="14"/>
        <v>30176</v>
      </c>
      <c r="AN198" s="198" t="s">
        <v>609</v>
      </c>
      <c r="AO198" s="198" t="str">
        <f t="shared" si="12"/>
        <v>Tlacojalpan</v>
      </c>
      <c r="AP198" s="110">
        <v>176</v>
      </c>
      <c r="AQ198" s="191" t="s">
        <v>1135</v>
      </c>
      <c r="AR198" s="192" t="s">
        <v>851</v>
      </c>
      <c r="AS198" s="111" t="s">
        <v>516</v>
      </c>
      <c r="AT198" s="193" t="s">
        <v>1136</v>
      </c>
      <c r="AU198" s="111" t="s">
        <v>1137</v>
      </c>
    </row>
    <row r="199" spans="37:47" ht="15.05" hidden="1" customHeight="1">
      <c r="AK199" s="189" t="str">
        <f t="shared" si="13"/>
        <v>30177 Tlacolulan</v>
      </c>
      <c r="AL199" s="87"/>
      <c r="AM199" s="190" t="str">
        <f t="shared" si="14"/>
        <v>30177</v>
      </c>
      <c r="AN199" s="198" t="s">
        <v>609</v>
      </c>
      <c r="AO199" s="198" t="str">
        <f t="shared" si="12"/>
        <v>Tlacolulan</v>
      </c>
      <c r="AP199" s="110">
        <v>177</v>
      </c>
      <c r="AQ199" s="191" t="s">
        <v>1138</v>
      </c>
      <c r="AR199" s="192" t="s">
        <v>851</v>
      </c>
      <c r="AS199" s="111" t="s">
        <v>516</v>
      </c>
      <c r="AT199" s="193" t="s">
        <v>1139</v>
      </c>
      <c r="AU199" s="111" t="s">
        <v>1140</v>
      </c>
    </row>
    <row r="200" spans="37:47" ht="15.05" hidden="1" customHeight="1">
      <c r="AK200" s="189" t="str">
        <f t="shared" si="13"/>
        <v>30178 Tlacotalpan</v>
      </c>
      <c r="AL200" s="87"/>
      <c r="AM200" s="190" t="str">
        <f t="shared" si="14"/>
        <v>30178</v>
      </c>
      <c r="AN200" s="198" t="s">
        <v>609</v>
      </c>
      <c r="AO200" s="198" t="str">
        <f t="shared" si="12"/>
        <v>Tlacotalpan</v>
      </c>
      <c r="AP200" s="110">
        <v>178</v>
      </c>
      <c r="AQ200" s="191" t="s">
        <v>1141</v>
      </c>
      <c r="AR200" s="192" t="s">
        <v>851</v>
      </c>
      <c r="AS200" s="111" t="s">
        <v>516</v>
      </c>
      <c r="AT200" s="193" t="s">
        <v>1142</v>
      </c>
      <c r="AU200" s="111" t="s">
        <v>1143</v>
      </c>
    </row>
    <row r="201" spans="37:47" ht="15.05" hidden="1" customHeight="1">
      <c r="AK201" s="189" t="str">
        <f t="shared" si="13"/>
        <v>30179 Tlacotepec de Mejía</v>
      </c>
      <c r="AL201" s="87"/>
      <c r="AM201" s="190" t="str">
        <f t="shared" si="14"/>
        <v>30179</v>
      </c>
      <c r="AN201" s="198" t="s">
        <v>609</v>
      </c>
      <c r="AO201" s="198" t="str">
        <f t="shared" si="12"/>
        <v>Tlacotepec de Mejía</v>
      </c>
      <c r="AP201" s="110">
        <v>179</v>
      </c>
      <c r="AQ201" s="191" t="s">
        <v>1144</v>
      </c>
      <c r="AR201" s="192" t="s">
        <v>851</v>
      </c>
      <c r="AS201" s="111" t="s">
        <v>516</v>
      </c>
      <c r="AT201" s="193" t="s">
        <v>1145</v>
      </c>
      <c r="AU201" s="111" t="s">
        <v>1146</v>
      </c>
    </row>
    <row r="202" spans="37:47" ht="15.05" hidden="1" customHeight="1">
      <c r="AK202" s="189" t="str">
        <f t="shared" si="13"/>
        <v>30180 Tlachichilco</v>
      </c>
      <c r="AL202" s="87"/>
      <c r="AM202" s="190" t="str">
        <f t="shared" si="14"/>
        <v>30180</v>
      </c>
      <c r="AN202" s="198" t="s">
        <v>609</v>
      </c>
      <c r="AO202" s="198" t="str">
        <f t="shared" si="12"/>
        <v>Tlachichilco</v>
      </c>
      <c r="AP202" s="110">
        <v>180</v>
      </c>
      <c r="AQ202" s="191" t="s">
        <v>1147</v>
      </c>
      <c r="AR202" s="192" t="s">
        <v>851</v>
      </c>
      <c r="AS202" s="111" t="s">
        <v>516</v>
      </c>
      <c r="AT202" s="193" t="s">
        <v>1148</v>
      </c>
      <c r="AU202" s="111" t="s">
        <v>1149</v>
      </c>
    </row>
    <row r="203" spans="37:47" ht="15.05" hidden="1" customHeight="1">
      <c r="AK203" s="189" t="str">
        <f t="shared" si="13"/>
        <v>30181 Tlalixcoyan</v>
      </c>
      <c r="AL203" s="87"/>
      <c r="AM203" s="190" t="str">
        <f t="shared" si="14"/>
        <v>30181</v>
      </c>
      <c r="AN203" s="198" t="s">
        <v>609</v>
      </c>
      <c r="AO203" s="198" t="str">
        <f t="shared" si="12"/>
        <v>Tlalixcoyan</v>
      </c>
      <c r="AP203" s="110">
        <v>181</v>
      </c>
      <c r="AQ203" s="191" t="s">
        <v>1150</v>
      </c>
      <c r="AR203" s="192" t="s">
        <v>851</v>
      </c>
      <c r="AS203" s="111" t="s">
        <v>516</v>
      </c>
      <c r="AT203" s="193" t="s">
        <v>1151</v>
      </c>
      <c r="AU203" s="111" t="s">
        <v>1152</v>
      </c>
    </row>
    <row r="204" spans="37:47" ht="15.05" hidden="1" customHeight="1">
      <c r="AK204" s="189" t="str">
        <f t="shared" si="13"/>
        <v>30182 Tlalnelhuayocan</v>
      </c>
      <c r="AL204" s="87"/>
      <c r="AM204" s="190" t="str">
        <f t="shared" si="14"/>
        <v>30182</v>
      </c>
      <c r="AN204" s="198" t="s">
        <v>609</v>
      </c>
      <c r="AO204" s="198" t="str">
        <f t="shared" si="12"/>
        <v>Tlalnelhuayocan</v>
      </c>
      <c r="AP204" s="110">
        <v>182</v>
      </c>
      <c r="AQ204" s="191" t="s">
        <v>1153</v>
      </c>
      <c r="AR204" s="192" t="s">
        <v>851</v>
      </c>
      <c r="AS204" s="111" t="s">
        <v>516</v>
      </c>
      <c r="AT204" s="193" t="s">
        <v>1154</v>
      </c>
      <c r="AU204" s="111" t="s">
        <v>1155</v>
      </c>
    </row>
    <row r="205" spans="37:47" ht="15.05" hidden="1" customHeight="1">
      <c r="AK205" s="189" t="str">
        <f t="shared" si="13"/>
        <v>30183 Tlapacoyan</v>
      </c>
      <c r="AL205" s="87"/>
      <c r="AM205" s="190" t="str">
        <f t="shared" si="14"/>
        <v>30183</v>
      </c>
      <c r="AN205" s="198" t="s">
        <v>609</v>
      </c>
      <c r="AO205" s="198" t="str">
        <f t="shared" si="12"/>
        <v>Tlapacoyan</v>
      </c>
      <c r="AP205" s="110">
        <v>183</v>
      </c>
      <c r="AQ205" s="191" t="s">
        <v>1156</v>
      </c>
      <c r="AR205" s="192" t="s">
        <v>851</v>
      </c>
      <c r="AS205" s="111" t="s">
        <v>516</v>
      </c>
      <c r="AT205" s="193" t="s">
        <v>1157</v>
      </c>
      <c r="AU205" s="111" t="s">
        <v>1158</v>
      </c>
    </row>
    <row r="206" spans="37:47" ht="15.05" hidden="1" customHeight="1">
      <c r="AK206" s="189" t="str">
        <f t="shared" si="13"/>
        <v>30184 Tlaquilpa</v>
      </c>
      <c r="AL206" s="87"/>
      <c r="AM206" s="190" t="str">
        <f t="shared" si="14"/>
        <v>30184</v>
      </c>
      <c r="AN206" s="198" t="s">
        <v>609</v>
      </c>
      <c r="AO206" s="198" t="str">
        <f t="shared" si="12"/>
        <v>Tlaquilpa</v>
      </c>
      <c r="AP206" s="110">
        <v>184</v>
      </c>
      <c r="AQ206" s="191" t="s">
        <v>1159</v>
      </c>
      <c r="AR206" s="192" t="s">
        <v>851</v>
      </c>
      <c r="AS206" s="111" t="s">
        <v>516</v>
      </c>
      <c r="AT206" s="193" t="s">
        <v>1160</v>
      </c>
      <c r="AU206" s="111" t="s">
        <v>1161</v>
      </c>
    </row>
    <row r="207" spans="37:47" ht="15.05" hidden="1" customHeight="1">
      <c r="AK207" s="189" t="str">
        <f t="shared" si="13"/>
        <v>30185 Tlilapan</v>
      </c>
      <c r="AL207" s="87"/>
      <c r="AM207" s="190" t="str">
        <f t="shared" si="14"/>
        <v>30185</v>
      </c>
      <c r="AN207" s="198" t="s">
        <v>609</v>
      </c>
      <c r="AO207" s="198" t="str">
        <f t="shared" si="12"/>
        <v>Tlilapan</v>
      </c>
      <c r="AP207" s="110">
        <v>185</v>
      </c>
      <c r="AQ207" s="191" t="s">
        <v>1162</v>
      </c>
      <c r="AR207" s="192" t="s">
        <v>851</v>
      </c>
      <c r="AS207" s="111" t="s">
        <v>516</v>
      </c>
      <c r="AT207" s="193" t="s">
        <v>1163</v>
      </c>
      <c r="AU207" s="111" t="s">
        <v>1164</v>
      </c>
    </row>
    <row r="208" spans="37:47" ht="15.05" hidden="1" customHeight="1">
      <c r="AK208" s="189" t="str">
        <f t="shared" si="13"/>
        <v>30186 Tomatlán</v>
      </c>
      <c r="AL208" s="87"/>
      <c r="AM208" s="190" t="str">
        <f t="shared" si="14"/>
        <v>30186</v>
      </c>
      <c r="AN208" s="198" t="s">
        <v>609</v>
      </c>
      <c r="AO208" s="198" t="str">
        <f t="shared" si="12"/>
        <v>Tomatlán</v>
      </c>
      <c r="AP208" s="110">
        <v>186</v>
      </c>
      <c r="AQ208" s="191" t="s">
        <v>1165</v>
      </c>
      <c r="AR208" s="192" t="s">
        <v>851</v>
      </c>
      <c r="AS208" s="111" t="s">
        <v>516</v>
      </c>
      <c r="AT208" s="193" t="s">
        <v>1166</v>
      </c>
      <c r="AU208" s="111" t="s">
        <v>1167</v>
      </c>
    </row>
    <row r="209" spans="37:47" ht="15.05" hidden="1" customHeight="1">
      <c r="AK209" s="189" t="str">
        <f t="shared" si="13"/>
        <v>30187 Tonayán</v>
      </c>
      <c r="AL209" s="87"/>
      <c r="AM209" s="190" t="str">
        <f t="shared" si="14"/>
        <v>30187</v>
      </c>
      <c r="AN209" s="198" t="s">
        <v>609</v>
      </c>
      <c r="AO209" s="198" t="str">
        <f t="shared" si="12"/>
        <v>Tonayán</v>
      </c>
      <c r="AP209" s="110">
        <v>187</v>
      </c>
      <c r="AQ209" s="191" t="s">
        <v>1168</v>
      </c>
      <c r="AR209" s="192" t="s">
        <v>851</v>
      </c>
      <c r="AS209" s="111" t="s">
        <v>516</v>
      </c>
      <c r="AT209" s="193" t="s">
        <v>1169</v>
      </c>
      <c r="AU209" s="111" t="s">
        <v>1170</v>
      </c>
    </row>
    <row r="210" spans="37:47" ht="15.05" hidden="1" customHeight="1">
      <c r="AK210" s="189" t="str">
        <f t="shared" si="13"/>
        <v>30188 Totutla</v>
      </c>
      <c r="AL210" s="87"/>
      <c r="AM210" s="190" t="str">
        <f t="shared" si="14"/>
        <v>30188</v>
      </c>
      <c r="AN210" s="198" t="s">
        <v>609</v>
      </c>
      <c r="AO210" s="198" t="str">
        <f t="shared" si="12"/>
        <v>Totutla</v>
      </c>
      <c r="AP210" s="110">
        <v>188</v>
      </c>
      <c r="AQ210" s="191" t="s">
        <v>1171</v>
      </c>
      <c r="AR210" s="192" t="s">
        <v>851</v>
      </c>
      <c r="AS210" s="111" t="s">
        <v>516</v>
      </c>
      <c r="AT210" s="193" t="s">
        <v>1172</v>
      </c>
      <c r="AU210" s="111" t="s">
        <v>1173</v>
      </c>
    </row>
    <row r="211" spans="37:47" ht="15.05" hidden="1" customHeight="1">
      <c r="AK211" s="189" t="str">
        <f t="shared" si="13"/>
        <v>30189 Tuxpan</v>
      </c>
      <c r="AL211" s="87"/>
      <c r="AM211" s="190" t="str">
        <f t="shared" si="14"/>
        <v>30189</v>
      </c>
      <c r="AN211" s="198" t="s">
        <v>609</v>
      </c>
      <c r="AO211" s="198" t="str">
        <f t="shared" si="12"/>
        <v>Tuxpan</v>
      </c>
      <c r="AP211" s="110">
        <v>189</v>
      </c>
      <c r="AQ211" s="191" t="s">
        <v>1174</v>
      </c>
      <c r="AR211" s="192" t="s">
        <v>851</v>
      </c>
      <c r="AS211" s="111" t="s">
        <v>516</v>
      </c>
      <c r="AT211" s="193" t="s">
        <v>1175</v>
      </c>
      <c r="AU211" s="111" t="s">
        <v>1176</v>
      </c>
    </row>
    <row r="212" spans="37:47" ht="15.05" hidden="1" customHeight="1">
      <c r="AK212" s="189" t="str">
        <f t="shared" si="13"/>
        <v>30190 Tuxtilla</v>
      </c>
      <c r="AL212" s="87"/>
      <c r="AM212" s="190" t="str">
        <f t="shared" si="14"/>
        <v>30190</v>
      </c>
      <c r="AN212" s="198" t="s">
        <v>609</v>
      </c>
      <c r="AO212" s="198" t="str">
        <f t="shared" si="12"/>
        <v>Tuxtilla</v>
      </c>
      <c r="AP212" s="110">
        <v>190</v>
      </c>
      <c r="AQ212" s="191" t="s">
        <v>1177</v>
      </c>
      <c r="AR212" s="192" t="s">
        <v>851</v>
      </c>
      <c r="AS212" s="111" t="s">
        <v>516</v>
      </c>
      <c r="AT212" s="193" t="s">
        <v>1178</v>
      </c>
      <c r="AU212" s="111" t="s">
        <v>1179</v>
      </c>
    </row>
    <row r="213" spans="37:47" ht="15.05" hidden="1" customHeight="1">
      <c r="AK213" s="189" t="str">
        <f t="shared" si="13"/>
        <v>30191 Ursulo Galván</v>
      </c>
      <c r="AL213" s="87"/>
      <c r="AM213" s="190" t="str">
        <f t="shared" si="14"/>
        <v>30191</v>
      </c>
      <c r="AN213" s="198" t="s">
        <v>609</v>
      </c>
      <c r="AO213" s="198" t="str">
        <f t="shared" si="12"/>
        <v>Ursulo Galván</v>
      </c>
      <c r="AP213" s="110">
        <v>191</v>
      </c>
      <c r="AQ213" s="191" t="s">
        <v>1180</v>
      </c>
      <c r="AR213" s="192" t="s">
        <v>851</v>
      </c>
      <c r="AS213" s="111" t="s">
        <v>516</v>
      </c>
      <c r="AT213" s="193" t="s">
        <v>1181</v>
      </c>
      <c r="AU213" s="111" t="s">
        <v>1182</v>
      </c>
    </row>
    <row r="214" spans="37:47" ht="15.05" hidden="1" customHeight="1">
      <c r="AK214" s="189" t="str">
        <f t="shared" si="13"/>
        <v>30192 Vega de Alatorre</v>
      </c>
      <c r="AL214" s="87"/>
      <c r="AM214" s="190" t="str">
        <f t="shared" si="14"/>
        <v>30192</v>
      </c>
      <c r="AN214" s="198" t="s">
        <v>609</v>
      </c>
      <c r="AO214" s="198" t="str">
        <f t="shared" si="12"/>
        <v>Vega de Alatorre</v>
      </c>
      <c r="AP214" s="110">
        <v>192</v>
      </c>
      <c r="AQ214" s="191" t="s">
        <v>1183</v>
      </c>
      <c r="AR214" s="192" t="s">
        <v>851</v>
      </c>
      <c r="AS214" s="111" t="s">
        <v>516</v>
      </c>
      <c r="AT214" s="193" t="s">
        <v>1184</v>
      </c>
      <c r="AU214" s="111" t="s">
        <v>1185</v>
      </c>
    </row>
    <row r="215" spans="37:47" ht="15.05" hidden="1" customHeight="1">
      <c r="AK215" s="189" t="str">
        <f t="shared" si="13"/>
        <v>30193 Veracruz</v>
      </c>
      <c r="AL215" s="87"/>
      <c r="AM215" s="190" t="str">
        <f t="shared" si="14"/>
        <v>30193</v>
      </c>
      <c r="AN215" s="198" t="s">
        <v>609</v>
      </c>
      <c r="AO215" s="198" t="str">
        <f t="shared" ref="AO215:AO278" si="15">IFERROR(VLOOKUP(AM215, $AT$23:$AU$2489, 2, 0), "")</f>
        <v>Veracruz</v>
      </c>
      <c r="AP215" s="110">
        <v>193</v>
      </c>
      <c r="AQ215" s="191" t="s">
        <v>1186</v>
      </c>
      <c r="AR215" s="192" t="s">
        <v>851</v>
      </c>
      <c r="AS215" s="111" t="s">
        <v>516</v>
      </c>
      <c r="AT215" s="193" t="s">
        <v>1187</v>
      </c>
      <c r="AU215" s="111" t="s">
        <v>1188</v>
      </c>
    </row>
    <row r="216" spans="37:47" ht="15.05" hidden="1" customHeight="1">
      <c r="AK216" s="189" t="str">
        <f t="shared" ref="AK216:AK279" si="16">CONCATENATE(AM216,AN216,AO216)</f>
        <v>30194 Villa Aldama</v>
      </c>
      <c r="AL216" s="87"/>
      <c r="AM216" s="190" t="str">
        <f t="shared" ref="AM216:AM279" si="17">IFERROR(VLOOKUP(MID($N$10,2,2)&amp;"-"&amp;AP216, $AQ$23:$AU$2489, 4, 0), "-")</f>
        <v>30194</v>
      </c>
      <c r="AN216" s="198" t="s">
        <v>609</v>
      </c>
      <c r="AO216" s="198" t="str">
        <f t="shared" si="15"/>
        <v>Villa Aldama</v>
      </c>
      <c r="AP216" s="110">
        <v>194</v>
      </c>
      <c r="AQ216" s="191" t="s">
        <v>1189</v>
      </c>
      <c r="AR216" s="192" t="s">
        <v>851</v>
      </c>
      <c r="AS216" s="111" t="s">
        <v>516</v>
      </c>
      <c r="AT216" s="193" t="s">
        <v>1190</v>
      </c>
      <c r="AU216" s="111" t="s">
        <v>1191</v>
      </c>
    </row>
    <row r="217" spans="37:47" ht="15.05" hidden="1" customHeight="1">
      <c r="AK217" s="189" t="str">
        <f t="shared" si="16"/>
        <v>30195 Xoxocotla</v>
      </c>
      <c r="AL217" s="87"/>
      <c r="AM217" s="190" t="str">
        <f t="shared" si="17"/>
        <v>30195</v>
      </c>
      <c r="AN217" s="198" t="s">
        <v>609</v>
      </c>
      <c r="AO217" s="198" t="str">
        <f t="shared" si="15"/>
        <v>Xoxocotla</v>
      </c>
      <c r="AP217" s="110">
        <v>195</v>
      </c>
      <c r="AQ217" s="191" t="s">
        <v>1192</v>
      </c>
      <c r="AR217" s="192" t="s">
        <v>851</v>
      </c>
      <c r="AS217" s="111" t="s">
        <v>516</v>
      </c>
      <c r="AT217" s="193" t="s">
        <v>1193</v>
      </c>
      <c r="AU217" s="111" t="s">
        <v>1194</v>
      </c>
    </row>
    <row r="218" spans="37:47" ht="15.05" hidden="1" customHeight="1">
      <c r="AK218" s="189" t="str">
        <f t="shared" si="16"/>
        <v>30196 Yanga</v>
      </c>
      <c r="AL218" s="87"/>
      <c r="AM218" s="190" t="str">
        <f t="shared" si="17"/>
        <v>30196</v>
      </c>
      <c r="AN218" s="198" t="s">
        <v>609</v>
      </c>
      <c r="AO218" s="198" t="str">
        <f t="shared" si="15"/>
        <v>Yanga</v>
      </c>
      <c r="AP218" s="110">
        <v>196</v>
      </c>
      <c r="AQ218" s="191" t="s">
        <v>1195</v>
      </c>
      <c r="AR218" s="192" t="s">
        <v>851</v>
      </c>
      <c r="AS218" s="111" t="s">
        <v>516</v>
      </c>
      <c r="AT218" s="193" t="s">
        <v>1196</v>
      </c>
      <c r="AU218" s="111" t="s">
        <v>1197</v>
      </c>
    </row>
    <row r="219" spans="37:47" ht="15.05" hidden="1" customHeight="1">
      <c r="AK219" s="189" t="str">
        <f t="shared" si="16"/>
        <v>30197 Yecuatla</v>
      </c>
      <c r="AL219" s="87"/>
      <c r="AM219" s="190" t="str">
        <f t="shared" si="17"/>
        <v>30197</v>
      </c>
      <c r="AN219" s="198" t="s">
        <v>609</v>
      </c>
      <c r="AO219" s="198" t="str">
        <f t="shared" si="15"/>
        <v>Yecuatla</v>
      </c>
      <c r="AP219" s="110">
        <v>197</v>
      </c>
      <c r="AQ219" s="191" t="s">
        <v>1198</v>
      </c>
      <c r="AR219" s="192" t="s">
        <v>851</v>
      </c>
      <c r="AS219" s="111" t="s">
        <v>516</v>
      </c>
      <c r="AT219" s="193" t="s">
        <v>1199</v>
      </c>
      <c r="AU219" s="111" t="s">
        <v>1200</v>
      </c>
    </row>
    <row r="220" spans="37:47" ht="15.05" hidden="1" customHeight="1">
      <c r="AK220" s="189" t="str">
        <f t="shared" si="16"/>
        <v>30198 Zacualpan</v>
      </c>
      <c r="AL220" s="87"/>
      <c r="AM220" s="190" t="str">
        <f t="shared" si="17"/>
        <v>30198</v>
      </c>
      <c r="AN220" s="198" t="s">
        <v>609</v>
      </c>
      <c r="AO220" s="198" t="str">
        <f t="shared" si="15"/>
        <v>Zacualpan</v>
      </c>
      <c r="AP220" s="110">
        <v>198</v>
      </c>
      <c r="AQ220" s="191" t="s">
        <v>1201</v>
      </c>
      <c r="AR220" s="192" t="s">
        <v>851</v>
      </c>
      <c r="AS220" s="111" t="s">
        <v>516</v>
      </c>
      <c r="AT220" s="193" t="s">
        <v>1202</v>
      </c>
      <c r="AU220" s="111" t="s">
        <v>1203</v>
      </c>
    </row>
    <row r="221" spans="37:47" ht="15.05" hidden="1" customHeight="1">
      <c r="AK221" s="189" t="str">
        <f t="shared" si="16"/>
        <v>30199 Zaragoza</v>
      </c>
      <c r="AL221" s="87"/>
      <c r="AM221" s="190" t="str">
        <f t="shared" si="17"/>
        <v>30199</v>
      </c>
      <c r="AN221" s="198" t="s">
        <v>609</v>
      </c>
      <c r="AO221" s="198" t="str">
        <f t="shared" si="15"/>
        <v>Zaragoza</v>
      </c>
      <c r="AP221" s="110">
        <v>199</v>
      </c>
      <c r="AQ221" s="191" t="s">
        <v>1204</v>
      </c>
      <c r="AR221" s="199" t="s">
        <v>851</v>
      </c>
      <c r="AS221" s="200" t="s">
        <v>516</v>
      </c>
      <c r="AT221" s="200" t="s">
        <v>1205</v>
      </c>
      <c r="AU221" s="200" t="s">
        <v>1206</v>
      </c>
    </row>
    <row r="222" spans="37:47" ht="15.05" hidden="1" customHeight="1">
      <c r="AK222" s="189" t="str">
        <f t="shared" si="16"/>
        <v>30200 Zentla</v>
      </c>
      <c r="AL222" s="87"/>
      <c r="AM222" s="190" t="str">
        <f t="shared" si="17"/>
        <v>30200</v>
      </c>
      <c r="AN222" s="198" t="s">
        <v>609</v>
      </c>
      <c r="AO222" s="198" t="str">
        <f t="shared" si="15"/>
        <v>Zentla</v>
      </c>
      <c r="AP222" s="110">
        <v>200</v>
      </c>
      <c r="AQ222" s="191" t="s">
        <v>1207</v>
      </c>
      <c r="AR222" s="199" t="s">
        <v>851</v>
      </c>
      <c r="AS222" s="200" t="s">
        <v>516</v>
      </c>
      <c r="AT222" s="200" t="s">
        <v>1208</v>
      </c>
      <c r="AU222" s="200" t="s">
        <v>1209</v>
      </c>
    </row>
    <row r="223" spans="37:47" ht="15.05" hidden="1" customHeight="1">
      <c r="AK223" s="189" t="str">
        <f t="shared" si="16"/>
        <v>30201 Zongolica</v>
      </c>
      <c r="AL223" s="87"/>
      <c r="AM223" s="190" t="str">
        <f t="shared" si="17"/>
        <v>30201</v>
      </c>
      <c r="AN223" s="198" t="s">
        <v>609</v>
      </c>
      <c r="AO223" s="198" t="str">
        <f t="shared" si="15"/>
        <v>Zongolica</v>
      </c>
      <c r="AP223" s="110">
        <v>201</v>
      </c>
      <c r="AQ223" s="191" t="s">
        <v>1210</v>
      </c>
      <c r="AR223" s="199" t="s">
        <v>851</v>
      </c>
      <c r="AS223" s="200" t="s">
        <v>516</v>
      </c>
      <c r="AT223" s="200" t="s">
        <v>1211</v>
      </c>
      <c r="AU223" s="200" t="s">
        <v>1212</v>
      </c>
    </row>
    <row r="224" spans="37:47" ht="15.05" hidden="1" customHeight="1">
      <c r="AK224" s="189" t="str">
        <f t="shared" si="16"/>
        <v>30202 Zontecomatlán de López y Fuentes</v>
      </c>
      <c r="AL224" s="87"/>
      <c r="AM224" s="190" t="str">
        <f t="shared" si="17"/>
        <v>30202</v>
      </c>
      <c r="AN224" s="198" t="s">
        <v>609</v>
      </c>
      <c r="AO224" s="198" t="str">
        <f t="shared" si="15"/>
        <v>Zontecomatlán de López y Fuentes</v>
      </c>
      <c r="AP224" s="110">
        <v>202</v>
      </c>
      <c r="AQ224" s="191" t="s">
        <v>1213</v>
      </c>
      <c r="AR224" s="199" t="s">
        <v>851</v>
      </c>
      <c r="AS224" s="200" t="s">
        <v>516</v>
      </c>
      <c r="AT224" s="200" t="s">
        <v>1214</v>
      </c>
      <c r="AU224" s="200" t="s">
        <v>1215</v>
      </c>
    </row>
    <row r="225" spans="37:47" ht="15.05" hidden="1" customHeight="1">
      <c r="AK225" s="189" t="str">
        <f t="shared" si="16"/>
        <v>30203 Zozocolco de Hidalgo</v>
      </c>
      <c r="AL225" s="87"/>
      <c r="AM225" s="190" t="str">
        <f t="shared" si="17"/>
        <v>30203</v>
      </c>
      <c r="AN225" s="198" t="s">
        <v>609</v>
      </c>
      <c r="AO225" s="198" t="str">
        <f t="shared" si="15"/>
        <v>Zozocolco de Hidalgo</v>
      </c>
      <c r="AP225" s="110">
        <v>203</v>
      </c>
      <c r="AQ225" s="191" t="s">
        <v>1216</v>
      </c>
      <c r="AR225" s="199" t="s">
        <v>851</v>
      </c>
      <c r="AS225" s="200" t="s">
        <v>516</v>
      </c>
      <c r="AT225" s="200" t="s">
        <v>1217</v>
      </c>
      <c r="AU225" s="200" t="s">
        <v>1218</v>
      </c>
    </row>
    <row r="226" spans="37:47" ht="15.05" hidden="1" customHeight="1">
      <c r="AK226" s="189" t="str">
        <f t="shared" si="16"/>
        <v>30204 Agua Dulce</v>
      </c>
      <c r="AL226" s="87"/>
      <c r="AM226" s="190" t="str">
        <f t="shared" si="17"/>
        <v>30204</v>
      </c>
      <c r="AN226" s="198" t="s">
        <v>609</v>
      </c>
      <c r="AO226" s="198" t="str">
        <f t="shared" si="15"/>
        <v>Agua Dulce</v>
      </c>
      <c r="AP226" s="110">
        <v>204</v>
      </c>
      <c r="AQ226" s="191" t="s">
        <v>1219</v>
      </c>
      <c r="AR226" s="201" t="s">
        <v>851</v>
      </c>
      <c r="AS226" s="202" t="s">
        <v>516</v>
      </c>
      <c r="AT226" s="201" t="s">
        <v>1220</v>
      </c>
      <c r="AU226" s="202" t="s">
        <v>1221</v>
      </c>
    </row>
    <row r="227" spans="37:47" ht="15.05" hidden="1" customHeight="1">
      <c r="AK227" s="189" t="str">
        <f t="shared" si="16"/>
        <v>30205 El Higo</v>
      </c>
      <c r="AL227" s="87"/>
      <c r="AM227" s="190" t="str">
        <f t="shared" si="17"/>
        <v>30205</v>
      </c>
      <c r="AN227" s="198" t="s">
        <v>609</v>
      </c>
      <c r="AO227" s="198" t="str">
        <f t="shared" si="15"/>
        <v>El Higo</v>
      </c>
      <c r="AP227" s="110">
        <v>205</v>
      </c>
      <c r="AQ227" s="191" t="s">
        <v>1222</v>
      </c>
      <c r="AR227" s="192" t="s">
        <v>1223</v>
      </c>
      <c r="AS227" s="111" t="s">
        <v>518</v>
      </c>
      <c r="AT227" s="193" t="s">
        <v>1224</v>
      </c>
      <c r="AU227" s="111" t="s">
        <v>1225</v>
      </c>
    </row>
    <row r="228" spans="37:47" ht="15.05" hidden="1" customHeight="1">
      <c r="AK228" s="189" t="str">
        <f t="shared" si="16"/>
        <v>30206 Nanchital de Lázaro Cárdenas del Río</v>
      </c>
      <c r="AL228" s="87"/>
      <c r="AM228" s="190" t="str">
        <f t="shared" si="17"/>
        <v>30206</v>
      </c>
      <c r="AN228" s="198" t="s">
        <v>609</v>
      </c>
      <c r="AO228" s="198" t="str">
        <f t="shared" si="15"/>
        <v>Nanchital de Lázaro Cárdenas del Río</v>
      </c>
      <c r="AP228" s="110">
        <v>206</v>
      </c>
      <c r="AQ228" s="191" t="s">
        <v>1226</v>
      </c>
      <c r="AR228" s="192" t="s">
        <v>1223</v>
      </c>
      <c r="AS228" s="111" t="s">
        <v>518</v>
      </c>
      <c r="AT228" s="193" t="s">
        <v>1227</v>
      </c>
      <c r="AU228" s="111" t="s">
        <v>1185</v>
      </c>
    </row>
    <row r="229" spans="37:47" ht="15.05" hidden="1" customHeight="1">
      <c r="AK229" s="189" t="str">
        <f t="shared" si="16"/>
        <v>30207 Tres Valles</v>
      </c>
      <c r="AL229" s="87"/>
      <c r="AM229" s="190" t="str">
        <f t="shared" si="17"/>
        <v>30207</v>
      </c>
      <c r="AN229" s="198" t="s">
        <v>609</v>
      </c>
      <c r="AO229" s="198" t="str">
        <f t="shared" si="15"/>
        <v>Tres Valles</v>
      </c>
      <c r="AP229" s="110">
        <v>207</v>
      </c>
      <c r="AQ229" s="191" t="s">
        <v>1228</v>
      </c>
      <c r="AR229" s="192" t="s">
        <v>1223</v>
      </c>
      <c r="AS229" s="111" t="s">
        <v>518</v>
      </c>
      <c r="AT229" s="193" t="s">
        <v>1229</v>
      </c>
      <c r="AU229" s="111" t="s">
        <v>717</v>
      </c>
    </row>
    <row r="230" spans="37:47" ht="15.05" hidden="1" customHeight="1">
      <c r="AK230" s="189" t="str">
        <f t="shared" si="16"/>
        <v>30208 Carlos A. Carrillo</v>
      </c>
      <c r="AL230" s="87"/>
      <c r="AM230" s="190" t="str">
        <f t="shared" si="17"/>
        <v>30208</v>
      </c>
      <c r="AN230" s="198" t="s">
        <v>609</v>
      </c>
      <c r="AO230" s="198" t="str">
        <f t="shared" si="15"/>
        <v>Carlos A. Carrillo</v>
      </c>
      <c r="AP230" s="110">
        <v>208</v>
      </c>
      <c r="AQ230" s="191" t="s">
        <v>1230</v>
      </c>
      <c r="AR230" s="192" t="s">
        <v>1223</v>
      </c>
      <c r="AS230" s="111" t="s">
        <v>518</v>
      </c>
      <c r="AT230" s="193" t="s">
        <v>1231</v>
      </c>
      <c r="AU230" s="111" t="s">
        <v>1232</v>
      </c>
    </row>
    <row r="231" spans="37:47" ht="15.05" hidden="1" customHeight="1">
      <c r="AK231" s="189" t="str">
        <f t="shared" si="16"/>
        <v>30209 Tatahuicapan de Juárez</v>
      </c>
      <c r="AL231" s="87"/>
      <c r="AM231" s="190" t="str">
        <f t="shared" si="17"/>
        <v>30209</v>
      </c>
      <c r="AN231" s="198" t="s">
        <v>609</v>
      </c>
      <c r="AO231" s="198" t="str">
        <f t="shared" si="15"/>
        <v>Tatahuicapan de Juárez</v>
      </c>
      <c r="AP231" s="110">
        <v>209</v>
      </c>
      <c r="AQ231" s="191" t="s">
        <v>1233</v>
      </c>
      <c r="AR231" s="192" t="s">
        <v>1223</v>
      </c>
      <c r="AS231" s="111" t="s">
        <v>518</v>
      </c>
      <c r="AT231" s="193" t="s">
        <v>1234</v>
      </c>
      <c r="AU231" s="111" t="s">
        <v>1235</v>
      </c>
    </row>
    <row r="232" spans="37:47" ht="15.05" hidden="1" customHeight="1">
      <c r="AK232" s="189" t="str">
        <f t="shared" si="16"/>
        <v>30210 Uxpanapa</v>
      </c>
      <c r="AL232" s="87"/>
      <c r="AM232" s="190" t="str">
        <f t="shared" si="17"/>
        <v>30210</v>
      </c>
      <c r="AN232" s="198" t="s">
        <v>609</v>
      </c>
      <c r="AO232" s="198" t="str">
        <f t="shared" si="15"/>
        <v>Uxpanapa</v>
      </c>
      <c r="AP232" s="110">
        <v>210</v>
      </c>
      <c r="AQ232" s="191" t="s">
        <v>1236</v>
      </c>
      <c r="AR232" s="192" t="s">
        <v>1223</v>
      </c>
      <c r="AS232" s="111" t="s">
        <v>518</v>
      </c>
      <c r="AT232" s="193" t="s">
        <v>1237</v>
      </c>
      <c r="AU232" s="111" t="s">
        <v>1238</v>
      </c>
    </row>
    <row r="233" spans="37:47" ht="15.05" hidden="1" customHeight="1">
      <c r="AK233" s="189" t="str">
        <f t="shared" si="16"/>
        <v>30211 San Rafael</v>
      </c>
      <c r="AL233" s="87"/>
      <c r="AM233" s="190" t="str">
        <f t="shared" si="17"/>
        <v>30211</v>
      </c>
      <c r="AN233" s="198" t="s">
        <v>609</v>
      </c>
      <c r="AO233" s="198" t="str">
        <f t="shared" si="15"/>
        <v>San Rafael</v>
      </c>
      <c r="AP233" s="110">
        <v>211</v>
      </c>
      <c r="AQ233" s="191" t="s">
        <v>1239</v>
      </c>
      <c r="AR233" s="192" t="s">
        <v>1223</v>
      </c>
      <c r="AS233" s="111" t="s">
        <v>518</v>
      </c>
      <c r="AT233" s="193" t="s">
        <v>1240</v>
      </c>
      <c r="AU233" s="111" t="s">
        <v>1241</v>
      </c>
    </row>
    <row r="234" spans="37:47" ht="15.05" hidden="1" customHeight="1">
      <c r="AK234" s="189" t="str">
        <f t="shared" si="16"/>
        <v>30212 Santiago Sochiapan</v>
      </c>
      <c r="AL234" s="87"/>
      <c r="AM234" s="190" t="str">
        <f t="shared" si="17"/>
        <v>30212</v>
      </c>
      <c r="AN234" s="198" t="s">
        <v>609</v>
      </c>
      <c r="AO234" s="198" t="str">
        <f t="shared" si="15"/>
        <v>Santiago Sochiapan</v>
      </c>
      <c r="AP234" s="110">
        <v>212</v>
      </c>
      <c r="AQ234" s="191" t="s">
        <v>1242</v>
      </c>
      <c r="AR234" s="192" t="s">
        <v>1223</v>
      </c>
      <c r="AS234" s="111" t="s">
        <v>518</v>
      </c>
      <c r="AT234" s="193" t="s">
        <v>1243</v>
      </c>
      <c r="AU234" s="111" t="s">
        <v>1244</v>
      </c>
    </row>
    <row r="235" spans="37:47" ht="15.05" hidden="1" customHeight="1">
      <c r="AK235" s="189" t="str">
        <f t="shared" si="16"/>
        <v xml:space="preserve">- </v>
      </c>
      <c r="AL235" s="87"/>
      <c r="AM235" s="190" t="str">
        <f t="shared" si="17"/>
        <v>-</v>
      </c>
      <c r="AN235" s="198" t="s">
        <v>609</v>
      </c>
      <c r="AO235" s="198" t="str">
        <f t="shared" si="15"/>
        <v/>
      </c>
      <c r="AP235" s="110">
        <v>213</v>
      </c>
      <c r="AQ235" s="191" t="s">
        <v>1245</v>
      </c>
      <c r="AR235" s="192" t="s">
        <v>1223</v>
      </c>
      <c r="AS235" s="111" t="s">
        <v>518</v>
      </c>
      <c r="AT235" s="193" t="s">
        <v>1246</v>
      </c>
      <c r="AU235" s="111" t="s">
        <v>1247</v>
      </c>
    </row>
    <row r="236" spans="37:47" ht="15.05" hidden="1" customHeight="1">
      <c r="AK236" s="189" t="str">
        <f t="shared" si="16"/>
        <v xml:space="preserve">- </v>
      </c>
      <c r="AL236" s="87"/>
      <c r="AM236" s="190" t="str">
        <f t="shared" si="17"/>
        <v>-</v>
      </c>
      <c r="AN236" s="198" t="s">
        <v>609</v>
      </c>
      <c r="AO236" s="198" t="str">
        <f t="shared" si="15"/>
        <v/>
      </c>
      <c r="AP236" s="110">
        <v>214</v>
      </c>
      <c r="AQ236" s="191" t="s">
        <v>1248</v>
      </c>
      <c r="AR236" s="192" t="s">
        <v>1223</v>
      </c>
      <c r="AS236" s="111" t="s">
        <v>518</v>
      </c>
      <c r="AT236" s="193" t="s">
        <v>1249</v>
      </c>
      <c r="AU236" s="111" t="s">
        <v>1250</v>
      </c>
    </row>
    <row r="237" spans="37:47" ht="15.05" hidden="1" customHeight="1">
      <c r="AK237" s="189" t="str">
        <f t="shared" si="16"/>
        <v xml:space="preserve">- </v>
      </c>
      <c r="AL237" s="87"/>
      <c r="AM237" s="190" t="str">
        <f t="shared" si="17"/>
        <v>-</v>
      </c>
      <c r="AN237" s="198" t="s">
        <v>609</v>
      </c>
      <c r="AO237" s="198" t="str">
        <f t="shared" si="15"/>
        <v/>
      </c>
      <c r="AP237" s="110">
        <v>215</v>
      </c>
      <c r="AQ237" s="191" t="s">
        <v>1251</v>
      </c>
      <c r="AR237" s="192" t="s">
        <v>1223</v>
      </c>
      <c r="AS237" s="111" t="s">
        <v>518</v>
      </c>
      <c r="AT237" s="193" t="s">
        <v>1252</v>
      </c>
      <c r="AU237" s="111" t="s">
        <v>1253</v>
      </c>
    </row>
    <row r="238" spans="37:47" ht="15.05" hidden="1" customHeight="1">
      <c r="AK238" s="189" t="str">
        <f t="shared" si="16"/>
        <v xml:space="preserve">- </v>
      </c>
      <c r="AL238" s="87"/>
      <c r="AM238" s="190" t="str">
        <f t="shared" si="17"/>
        <v>-</v>
      </c>
      <c r="AN238" s="198" t="s">
        <v>609</v>
      </c>
      <c r="AO238" s="198" t="str">
        <f t="shared" si="15"/>
        <v/>
      </c>
      <c r="AP238" s="110">
        <v>216</v>
      </c>
      <c r="AQ238" s="191" t="s">
        <v>1254</v>
      </c>
      <c r="AR238" s="192" t="s">
        <v>1223</v>
      </c>
      <c r="AS238" s="111" t="s">
        <v>518</v>
      </c>
      <c r="AT238" s="193" t="s">
        <v>1255</v>
      </c>
      <c r="AU238" s="111" t="s">
        <v>1256</v>
      </c>
    </row>
    <row r="239" spans="37:47" ht="15.05" hidden="1" customHeight="1">
      <c r="AK239" s="189" t="str">
        <f t="shared" si="16"/>
        <v xml:space="preserve">- </v>
      </c>
      <c r="AL239" s="87"/>
      <c r="AM239" s="190" t="str">
        <f t="shared" si="17"/>
        <v>-</v>
      </c>
      <c r="AN239" s="198" t="s">
        <v>609</v>
      </c>
      <c r="AO239" s="198" t="str">
        <f t="shared" si="15"/>
        <v/>
      </c>
      <c r="AP239" s="110">
        <v>217</v>
      </c>
      <c r="AQ239" s="191" t="s">
        <v>1257</v>
      </c>
      <c r="AR239" s="192" t="s">
        <v>1223</v>
      </c>
      <c r="AS239" s="111" t="s">
        <v>518</v>
      </c>
      <c r="AT239" s="193" t="s">
        <v>1258</v>
      </c>
      <c r="AU239" s="111" t="s">
        <v>1259</v>
      </c>
    </row>
    <row r="240" spans="37:47" ht="15.05" hidden="1" customHeight="1">
      <c r="AK240" s="189" t="str">
        <f t="shared" si="16"/>
        <v xml:space="preserve">- </v>
      </c>
      <c r="AL240" s="87"/>
      <c r="AM240" s="190" t="str">
        <f t="shared" si="17"/>
        <v>-</v>
      </c>
      <c r="AN240" s="198" t="s">
        <v>609</v>
      </c>
      <c r="AO240" s="198" t="str">
        <f t="shared" si="15"/>
        <v/>
      </c>
      <c r="AP240" s="110">
        <v>218</v>
      </c>
      <c r="AQ240" s="191" t="s">
        <v>1260</v>
      </c>
      <c r="AR240" s="192" t="s">
        <v>1223</v>
      </c>
      <c r="AS240" s="111" t="s">
        <v>518</v>
      </c>
      <c r="AT240" s="193" t="s">
        <v>1261</v>
      </c>
      <c r="AU240" s="111" t="s">
        <v>1262</v>
      </c>
    </row>
    <row r="241" spans="37:47" ht="15.05" hidden="1" customHeight="1">
      <c r="AK241" s="189" t="str">
        <f t="shared" si="16"/>
        <v xml:space="preserve">- </v>
      </c>
      <c r="AL241" s="87"/>
      <c r="AM241" s="190" t="str">
        <f t="shared" si="17"/>
        <v>-</v>
      </c>
      <c r="AN241" s="198" t="s">
        <v>609</v>
      </c>
      <c r="AO241" s="198" t="str">
        <f t="shared" si="15"/>
        <v/>
      </c>
      <c r="AP241" s="110">
        <v>219</v>
      </c>
      <c r="AQ241" s="191" t="s">
        <v>1263</v>
      </c>
      <c r="AR241" s="192" t="s">
        <v>1223</v>
      </c>
      <c r="AS241" s="111" t="s">
        <v>518</v>
      </c>
      <c r="AT241" s="193" t="s">
        <v>1264</v>
      </c>
      <c r="AU241" s="111" t="s">
        <v>1265</v>
      </c>
    </row>
    <row r="242" spans="37:47" ht="15.05" hidden="1" customHeight="1">
      <c r="AK242" s="189" t="str">
        <f t="shared" si="16"/>
        <v xml:space="preserve">- </v>
      </c>
      <c r="AL242" s="87"/>
      <c r="AM242" s="190" t="str">
        <f t="shared" si="17"/>
        <v>-</v>
      </c>
      <c r="AN242" s="198" t="s">
        <v>609</v>
      </c>
      <c r="AO242" s="198" t="str">
        <f t="shared" si="15"/>
        <v/>
      </c>
      <c r="AP242" s="110">
        <v>220</v>
      </c>
      <c r="AQ242" s="191" t="s">
        <v>1266</v>
      </c>
      <c r="AR242" s="192" t="s">
        <v>1223</v>
      </c>
      <c r="AS242" s="111" t="s">
        <v>518</v>
      </c>
      <c r="AT242" s="193" t="s">
        <v>1267</v>
      </c>
      <c r="AU242" s="111" t="s">
        <v>1268</v>
      </c>
    </row>
    <row r="243" spans="37:47" ht="15.05" hidden="1" customHeight="1">
      <c r="AK243" s="189" t="str">
        <f t="shared" si="16"/>
        <v xml:space="preserve">- </v>
      </c>
      <c r="AL243" s="87"/>
      <c r="AM243" s="190" t="str">
        <f t="shared" si="17"/>
        <v>-</v>
      </c>
      <c r="AN243" s="198" t="s">
        <v>609</v>
      </c>
      <c r="AO243" s="198" t="str">
        <f t="shared" si="15"/>
        <v/>
      </c>
      <c r="AP243" s="110">
        <v>221</v>
      </c>
      <c r="AQ243" s="191" t="s">
        <v>1269</v>
      </c>
      <c r="AR243" s="192" t="s">
        <v>1223</v>
      </c>
      <c r="AS243" s="111" t="s">
        <v>518</v>
      </c>
      <c r="AT243" s="193" t="s">
        <v>1270</v>
      </c>
      <c r="AU243" s="111" t="s">
        <v>834</v>
      </c>
    </row>
    <row r="244" spans="37:47" ht="15.05" hidden="1" customHeight="1">
      <c r="AK244" s="189" t="str">
        <f t="shared" si="16"/>
        <v xml:space="preserve">- </v>
      </c>
      <c r="AL244" s="87"/>
      <c r="AM244" s="190" t="str">
        <f t="shared" si="17"/>
        <v>-</v>
      </c>
      <c r="AN244" s="198" t="s">
        <v>609</v>
      </c>
      <c r="AO244" s="198" t="str">
        <f t="shared" si="15"/>
        <v/>
      </c>
      <c r="AP244" s="110">
        <v>222</v>
      </c>
      <c r="AQ244" s="191" t="s">
        <v>1271</v>
      </c>
      <c r="AR244" s="192" t="s">
        <v>1223</v>
      </c>
      <c r="AS244" s="111" t="s">
        <v>518</v>
      </c>
      <c r="AT244" s="193" t="s">
        <v>1272</v>
      </c>
      <c r="AU244" s="111" t="s">
        <v>1273</v>
      </c>
    </row>
    <row r="245" spans="37:47" ht="15.05" hidden="1" customHeight="1">
      <c r="AK245" s="189" t="str">
        <f t="shared" si="16"/>
        <v xml:space="preserve">- </v>
      </c>
      <c r="AL245" s="87"/>
      <c r="AM245" s="190" t="str">
        <f t="shared" si="17"/>
        <v>-</v>
      </c>
      <c r="AN245" s="198" t="s">
        <v>609</v>
      </c>
      <c r="AO245" s="198" t="str">
        <f t="shared" si="15"/>
        <v/>
      </c>
      <c r="AP245" s="110">
        <v>223</v>
      </c>
      <c r="AQ245" s="191" t="s">
        <v>1274</v>
      </c>
      <c r="AR245" s="192" t="s">
        <v>1223</v>
      </c>
      <c r="AS245" s="111" t="s">
        <v>518</v>
      </c>
      <c r="AT245" s="193" t="s">
        <v>1275</v>
      </c>
      <c r="AU245" s="111" t="s">
        <v>518</v>
      </c>
    </row>
    <row r="246" spans="37:47" ht="15.05" hidden="1" customHeight="1">
      <c r="AK246" s="189" t="str">
        <f t="shared" si="16"/>
        <v xml:space="preserve">- </v>
      </c>
      <c r="AL246" s="87"/>
      <c r="AM246" s="190" t="str">
        <f t="shared" si="17"/>
        <v>-</v>
      </c>
      <c r="AN246" s="198" t="s">
        <v>609</v>
      </c>
      <c r="AO246" s="198" t="str">
        <f t="shared" si="15"/>
        <v/>
      </c>
      <c r="AP246" s="110">
        <v>224</v>
      </c>
      <c r="AQ246" s="191" t="s">
        <v>1276</v>
      </c>
      <c r="AR246" s="192" t="s">
        <v>1223</v>
      </c>
      <c r="AS246" s="111" t="s">
        <v>518</v>
      </c>
      <c r="AT246" s="193" t="s">
        <v>1277</v>
      </c>
      <c r="AU246" s="111" t="s">
        <v>1278</v>
      </c>
    </row>
    <row r="247" spans="37:47" ht="15.05" hidden="1" customHeight="1">
      <c r="AK247" s="189" t="str">
        <f t="shared" si="16"/>
        <v xml:space="preserve">- </v>
      </c>
      <c r="AL247" s="87"/>
      <c r="AM247" s="190" t="str">
        <f t="shared" si="17"/>
        <v>-</v>
      </c>
      <c r="AN247" s="198" t="s">
        <v>609</v>
      </c>
      <c r="AO247" s="198" t="str">
        <f t="shared" si="15"/>
        <v/>
      </c>
      <c r="AP247" s="110">
        <v>225</v>
      </c>
      <c r="AQ247" s="191" t="s">
        <v>1279</v>
      </c>
      <c r="AR247" s="192" t="s">
        <v>1223</v>
      </c>
      <c r="AS247" s="111" t="s">
        <v>518</v>
      </c>
      <c r="AT247" s="193" t="s">
        <v>1280</v>
      </c>
      <c r="AU247" s="111" t="s">
        <v>1281</v>
      </c>
    </row>
    <row r="248" spans="37:47" ht="15.05" hidden="1" customHeight="1">
      <c r="AK248" s="189" t="str">
        <f t="shared" si="16"/>
        <v xml:space="preserve">- </v>
      </c>
      <c r="AL248" s="87"/>
      <c r="AM248" s="190" t="str">
        <f t="shared" si="17"/>
        <v>-</v>
      </c>
      <c r="AN248" s="198" t="s">
        <v>609</v>
      </c>
      <c r="AO248" s="198" t="str">
        <f t="shared" si="15"/>
        <v/>
      </c>
      <c r="AP248" s="110">
        <v>226</v>
      </c>
      <c r="AQ248" s="191" t="s">
        <v>1282</v>
      </c>
      <c r="AR248" s="192" t="s">
        <v>1223</v>
      </c>
      <c r="AS248" s="111" t="s">
        <v>518</v>
      </c>
      <c r="AT248" s="193" t="s">
        <v>1283</v>
      </c>
      <c r="AU248" s="111" t="s">
        <v>1284</v>
      </c>
    </row>
    <row r="249" spans="37:47" ht="15.05" hidden="1" customHeight="1">
      <c r="AK249" s="189" t="str">
        <f t="shared" si="16"/>
        <v xml:space="preserve">- </v>
      </c>
      <c r="AL249" s="87"/>
      <c r="AM249" s="190" t="str">
        <f t="shared" si="17"/>
        <v>-</v>
      </c>
      <c r="AN249" s="198" t="s">
        <v>609</v>
      </c>
      <c r="AO249" s="198" t="str">
        <f t="shared" si="15"/>
        <v/>
      </c>
      <c r="AP249" s="110">
        <v>227</v>
      </c>
      <c r="AQ249" s="191" t="s">
        <v>1285</v>
      </c>
      <c r="AR249" s="192" t="s">
        <v>1223</v>
      </c>
      <c r="AS249" s="111" t="s">
        <v>518</v>
      </c>
      <c r="AT249" s="193" t="s">
        <v>1286</v>
      </c>
      <c r="AU249" s="111" t="s">
        <v>1287</v>
      </c>
    </row>
    <row r="250" spans="37:47" ht="15.05" hidden="1" customHeight="1">
      <c r="AK250" s="189" t="str">
        <f t="shared" si="16"/>
        <v xml:space="preserve">- </v>
      </c>
      <c r="AL250" s="87"/>
      <c r="AM250" s="190" t="str">
        <f t="shared" si="17"/>
        <v>-</v>
      </c>
      <c r="AN250" s="198" t="s">
        <v>609</v>
      </c>
      <c r="AO250" s="198" t="str">
        <f t="shared" si="15"/>
        <v/>
      </c>
      <c r="AP250" s="110">
        <v>228</v>
      </c>
      <c r="AQ250" s="191" t="s">
        <v>1288</v>
      </c>
      <c r="AR250" s="192" t="s">
        <v>1223</v>
      </c>
      <c r="AS250" s="111" t="s">
        <v>518</v>
      </c>
      <c r="AT250" s="193" t="s">
        <v>1289</v>
      </c>
      <c r="AU250" s="111" t="s">
        <v>1290</v>
      </c>
    </row>
    <row r="251" spans="37:47" ht="15.05" hidden="1" customHeight="1">
      <c r="AK251" s="189" t="str">
        <f t="shared" si="16"/>
        <v xml:space="preserve">- </v>
      </c>
      <c r="AL251" s="87"/>
      <c r="AM251" s="190" t="str">
        <f t="shared" si="17"/>
        <v>-</v>
      </c>
      <c r="AN251" s="198" t="s">
        <v>609</v>
      </c>
      <c r="AO251" s="198" t="str">
        <f t="shared" si="15"/>
        <v/>
      </c>
      <c r="AP251" s="110">
        <v>229</v>
      </c>
      <c r="AQ251" s="191" t="s">
        <v>1291</v>
      </c>
      <c r="AR251" s="192" t="s">
        <v>1223</v>
      </c>
      <c r="AS251" s="111" t="s">
        <v>518</v>
      </c>
      <c r="AT251" s="193" t="s">
        <v>1292</v>
      </c>
      <c r="AU251" s="111" t="s">
        <v>1293</v>
      </c>
    </row>
    <row r="252" spans="37:47" ht="15.05" hidden="1" customHeight="1">
      <c r="AK252" s="189" t="str">
        <f t="shared" si="16"/>
        <v xml:space="preserve">- </v>
      </c>
      <c r="AL252" s="87"/>
      <c r="AM252" s="190" t="str">
        <f t="shared" si="17"/>
        <v>-</v>
      </c>
      <c r="AN252" s="198" t="s">
        <v>609</v>
      </c>
      <c r="AO252" s="198" t="str">
        <f t="shared" si="15"/>
        <v/>
      </c>
      <c r="AP252" s="110">
        <v>230</v>
      </c>
      <c r="AQ252" s="191" t="s">
        <v>1294</v>
      </c>
      <c r="AR252" s="192" t="s">
        <v>1223</v>
      </c>
      <c r="AS252" s="111" t="s">
        <v>518</v>
      </c>
      <c r="AT252" s="193" t="s">
        <v>1295</v>
      </c>
      <c r="AU252" s="111" t="s">
        <v>1296</v>
      </c>
    </row>
    <row r="253" spans="37:47" ht="15.05" hidden="1" customHeight="1">
      <c r="AK253" s="189" t="str">
        <f t="shared" si="16"/>
        <v xml:space="preserve">- </v>
      </c>
      <c r="AL253" s="87"/>
      <c r="AM253" s="190" t="str">
        <f t="shared" si="17"/>
        <v>-</v>
      </c>
      <c r="AN253" s="198" t="s">
        <v>609</v>
      </c>
      <c r="AO253" s="198" t="str">
        <f t="shared" si="15"/>
        <v/>
      </c>
      <c r="AP253" s="110">
        <v>231</v>
      </c>
      <c r="AQ253" s="191" t="s">
        <v>1297</v>
      </c>
      <c r="AR253" s="192" t="s">
        <v>1223</v>
      </c>
      <c r="AS253" s="111" t="s">
        <v>518</v>
      </c>
      <c r="AT253" s="193" t="s">
        <v>1298</v>
      </c>
      <c r="AU253" s="111" t="s">
        <v>1299</v>
      </c>
    </row>
    <row r="254" spans="37:47" ht="15.05" hidden="1" customHeight="1">
      <c r="AK254" s="189" t="str">
        <f t="shared" si="16"/>
        <v xml:space="preserve">- </v>
      </c>
      <c r="AL254" s="87"/>
      <c r="AM254" s="190" t="str">
        <f t="shared" si="17"/>
        <v>-</v>
      </c>
      <c r="AN254" s="198" t="s">
        <v>609</v>
      </c>
      <c r="AO254" s="198" t="str">
        <f t="shared" si="15"/>
        <v/>
      </c>
      <c r="AP254" s="110">
        <v>232</v>
      </c>
      <c r="AQ254" s="191" t="s">
        <v>1300</v>
      </c>
      <c r="AR254" s="192" t="s">
        <v>1223</v>
      </c>
      <c r="AS254" s="111" t="s">
        <v>518</v>
      </c>
      <c r="AT254" s="193" t="s">
        <v>1301</v>
      </c>
      <c r="AU254" s="111" t="s">
        <v>1302</v>
      </c>
    </row>
    <row r="255" spans="37:47" ht="15.05" hidden="1" customHeight="1">
      <c r="AK255" s="189" t="str">
        <f t="shared" si="16"/>
        <v xml:space="preserve">- </v>
      </c>
      <c r="AL255" s="87"/>
      <c r="AM255" s="190" t="str">
        <f t="shared" si="17"/>
        <v>-</v>
      </c>
      <c r="AN255" s="198" t="s">
        <v>609</v>
      </c>
      <c r="AO255" s="198" t="str">
        <f t="shared" si="15"/>
        <v/>
      </c>
      <c r="AP255" s="110">
        <v>233</v>
      </c>
      <c r="AQ255" s="191" t="s">
        <v>1303</v>
      </c>
      <c r="AR255" s="192" t="s">
        <v>1223</v>
      </c>
      <c r="AS255" s="111" t="s">
        <v>518</v>
      </c>
      <c r="AT255" s="193" t="s">
        <v>1304</v>
      </c>
      <c r="AU255" s="111" t="s">
        <v>1305</v>
      </c>
    </row>
    <row r="256" spans="37:47" ht="15.05" hidden="1" customHeight="1">
      <c r="AK256" s="189" t="str">
        <f t="shared" si="16"/>
        <v xml:space="preserve">- </v>
      </c>
      <c r="AL256" s="87"/>
      <c r="AM256" s="190" t="str">
        <f t="shared" si="17"/>
        <v>-</v>
      </c>
      <c r="AN256" s="198" t="s">
        <v>609</v>
      </c>
      <c r="AO256" s="198" t="str">
        <f t="shared" si="15"/>
        <v/>
      </c>
      <c r="AP256" s="110">
        <v>234</v>
      </c>
      <c r="AQ256" s="191" t="s">
        <v>1306</v>
      </c>
      <c r="AR256" s="192" t="s">
        <v>1223</v>
      </c>
      <c r="AS256" s="111" t="s">
        <v>518</v>
      </c>
      <c r="AT256" s="193" t="s">
        <v>1307</v>
      </c>
      <c r="AU256" s="111" t="s">
        <v>1308</v>
      </c>
    </row>
    <row r="257" spans="37:47" ht="15.05" hidden="1" customHeight="1">
      <c r="AK257" s="189" t="str">
        <f t="shared" si="16"/>
        <v xml:space="preserve">- </v>
      </c>
      <c r="AL257" s="87"/>
      <c r="AM257" s="190" t="str">
        <f t="shared" si="17"/>
        <v>-</v>
      </c>
      <c r="AN257" s="198" t="s">
        <v>609</v>
      </c>
      <c r="AO257" s="198" t="str">
        <f t="shared" si="15"/>
        <v/>
      </c>
      <c r="AP257" s="110">
        <v>235</v>
      </c>
      <c r="AQ257" s="191" t="s">
        <v>1309</v>
      </c>
      <c r="AR257" s="192" t="s">
        <v>1223</v>
      </c>
      <c r="AS257" s="111" t="s">
        <v>518</v>
      </c>
      <c r="AT257" s="193" t="s">
        <v>1310</v>
      </c>
      <c r="AU257" s="111" t="s">
        <v>526</v>
      </c>
    </row>
    <row r="258" spans="37:47" ht="15.05" hidden="1" customHeight="1">
      <c r="AK258" s="189" t="str">
        <f t="shared" si="16"/>
        <v xml:space="preserve">- </v>
      </c>
      <c r="AL258" s="87"/>
      <c r="AM258" s="190" t="str">
        <f t="shared" si="17"/>
        <v>-</v>
      </c>
      <c r="AN258" s="198" t="s">
        <v>609</v>
      </c>
      <c r="AO258" s="198" t="str">
        <f t="shared" si="15"/>
        <v/>
      </c>
      <c r="AP258" s="110">
        <v>236</v>
      </c>
      <c r="AQ258" s="191" t="s">
        <v>1311</v>
      </c>
      <c r="AR258" s="192" t="s">
        <v>1223</v>
      </c>
      <c r="AS258" s="111" t="s">
        <v>518</v>
      </c>
      <c r="AT258" s="193" t="s">
        <v>1312</v>
      </c>
      <c r="AU258" s="111" t="s">
        <v>1313</v>
      </c>
    </row>
    <row r="259" spans="37:47" ht="15.05" hidden="1" customHeight="1">
      <c r="AK259" s="189" t="str">
        <f t="shared" si="16"/>
        <v xml:space="preserve">- </v>
      </c>
      <c r="AL259" s="87"/>
      <c r="AM259" s="190" t="str">
        <f t="shared" si="17"/>
        <v>-</v>
      </c>
      <c r="AN259" s="198" t="s">
        <v>609</v>
      </c>
      <c r="AO259" s="198" t="str">
        <f t="shared" si="15"/>
        <v/>
      </c>
      <c r="AP259" s="110">
        <v>237</v>
      </c>
      <c r="AQ259" s="191" t="s">
        <v>1314</v>
      </c>
      <c r="AR259" s="192" t="s">
        <v>1223</v>
      </c>
      <c r="AS259" s="111" t="s">
        <v>518</v>
      </c>
      <c r="AT259" s="193" t="s">
        <v>1315</v>
      </c>
      <c r="AU259" s="111" t="s">
        <v>1316</v>
      </c>
    </row>
    <row r="260" spans="37:47" ht="15.05" hidden="1" customHeight="1">
      <c r="AK260" s="189" t="str">
        <f t="shared" si="16"/>
        <v xml:space="preserve">- </v>
      </c>
      <c r="AL260" s="87"/>
      <c r="AM260" s="190" t="str">
        <f t="shared" si="17"/>
        <v>-</v>
      </c>
      <c r="AN260" s="198" t="s">
        <v>609</v>
      </c>
      <c r="AO260" s="198" t="str">
        <f t="shared" si="15"/>
        <v/>
      </c>
      <c r="AP260" s="110">
        <v>238</v>
      </c>
      <c r="AQ260" s="191" t="s">
        <v>1317</v>
      </c>
      <c r="AR260" s="192" t="s">
        <v>1223</v>
      </c>
      <c r="AS260" s="111" t="s">
        <v>518</v>
      </c>
      <c r="AT260" s="193" t="s">
        <v>1318</v>
      </c>
      <c r="AU260" s="111" t="s">
        <v>1319</v>
      </c>
    </row>
    <row r="261" spans="37:47" ht="15.05" hidden="1" customHeight="1">
      <c r="AK261" s="189" t="str">
        <f t="shared" si="16"/>
        <v xml:space="preserve">- </v>
      </c>
      <c r="AL261" s="87"/>
      <c r="AM261" s="190" t="str">
        <f t="shared" si="17"/>
        <v>-</v>
      </c>
      <c r="AN261" s="198" t="s">
        <v>609</v>
      </c>
      <c r="AO261" s="198" t="str">
        <f t="shared" si="15"/>
        <v/>
      </c>
      <c r="AP261" s="110">
        <v>239</v>
      </c>
      <c r="AQ261" s="191" t="s">
        <v>1320</v>
      </c>
      <c r="AR261" s="192" t="s">
        <v>1223</v>
      </c>
      <c r="AS261" s="111" t="s">
        <v>518</v>
      </c>
      <c r="AT261" s="193" t="s">
        <v>1321</v>
      </c>
      <c r="AU261" s="111" t="s">
        <v>1322</v>
      </c>
    </row>
    <row r="262" spans="37:47" ht="15.05" hidden="1" customHeight="1">
      <c r="AK262" s="189" t="str">
        <f t="shared" si="16"/>
        <v xml:space="preserve">- </v>
      </c>
      <c r="AL262" s="87"/>
      <c r="AM262" s="190" t="str">
        <f t="shared" si="17"/>
        <v>-</v>
      </c>
      <c r="AN262" s="198" t="s">
        <v>609</v>
      </c>
      <c r="AO262" s="198" t="str">
        <f t="shared" si="15"/>
        <v/>
      </c>
      <c r="AP262" s="110">
        <v>240</v>
      </c>
      <c r="AQ262" s="191" t="s">
        <v>1323</v>
      </c>
      <c r="AR262" s="192" t="s">
        <v>1223</v>
      </c>
      <c r="AS262" s="111" t="s">
        <v>518</v>
      </c>
      <c r="AT262" s="193" t="s">
        <v>1324</v>
      </c>
      <c r="AU262" s="111" t="s">
        <v>748</v>
      </c>
    </row>
    <row r="263" spans="37:47" ht="15.05" hidden="1" customHeight="1">
      <c r="AK263" s="189" t="str">
        <f t="shared" si="16"/>
        <v xml:space="preserve">- </v>
      </c>
      <c r="AL263" s="87"/>
      <c r="AM263" s="190" t="str">
        <f t="shared" si="17"/>
        <v>-</v>
      </c>
      <c r="AN263" s="198" t="s">
        <v>609</v>
      </c>
      <c r="AO263" s="198" t="str">
        <f t="shared" si="15"/>
        <v/>
      </c>
      <c r="AP263" s="110">
        <v>241</v>
      </c>
      <c r="AQ263" s="191" t="s">
        <v>1325</v>
      </c>
      <c r="AR263" s="192" t="s">
        <v>1223</v>
      </c>
      <c r="AS263" s="111" t="s">
        <v>518</v>
      </c>
      <c r="AT263" s="193" t="s">
        <v>1326</v>
      </c>
      <c r="AU263" s="111" t="s">
        <v>751</v>
      </c>
    </row>
    <row r="264" spans="37:47" ht="15.05" hidden="1" customHeight="1">
      <c r="AK264" s="189" t="str">
        <f t="shared" si="16"/>
        <v xml:space="preserve">- </v>
      </c>
      <c r="AL264" s="87"/>
      <c r="AM264" s="190" t="str">
        <f t="shared" si="17"/>
        <v>-</v>
      </c>
      <c r="AN264" s="198" t="s">
        <v>609</v>
      </c>
      <c r="AO264" s="198" t="str">
        <f t="shared" si="15"/>
        <v/>
      </c>
      <c r="AP264" s="110">
        <v>242</v>
      </c>
      <c r="AQ264" s="191" t="s">
        <v>1327</v>
      </c>
      <c r="AR264" s="192" t="s">
        <v>1223</v>
      </c>
      <c r="AS264" s="111" t="s">
        <v>518</v>
      </c>
      <c r="AT264" s="193" t="s">
        <v>1328</v>
      </c>
      <c r="AU264" s="111" t="s">
        <v>1329</v>
      </c>
    </row>
    <row r="265" spans="37:47" ht="15.05" hidden="1" customHeight="1">
      <c r="AK265" s="189" t="str">
        <f t="shared" si="16"/>
        <v xml:space="preserve">- </v>
      </c>
      <c r="AL265" s="87"/>
      <c r="AM265" s="190" t="str">
        <f t="shared" si="17"/>
        <v>-</v>
      </c>
      <c r="AN265" s="198" t="s">
        <v>609</v>
      </c>
      <c r="AO265" s="198" t="str">
        <f t="shared" si="15"/>
        <v/>
      </c>
      <c r="AP265" s="110">
        <v>243</v>
      </c>
      <c r="AQ265" s="191" t="s">
        <v>1330</v>
      </c>
      <c r="AR265" s="192" t="s">
        <v>1223</v>
      </c>
      <c r="AS265" s="111" t="s">
        <v>518</v>
      </c>
      <c r="AT265" s="193" t="s">
        <v>1331</v>
      </c>
      <c r="AU265" s="111" t="s">
        <v>1332</v>
      </c>
    </row>
    <row r="266" spans="37:47" ht="15.05" hidden="1" customHeight="1">
      <c r="AK266" s="189" t="str">
        <f t="shared" si="16"/>
        <v xml:space="preserve">- </v>
      </c>
      <c r="AL266" s="87"/>
      <c r="AM266" s="190" t="str">
        <f t="shared" si="17"/>
        <v>-</v>
      </c>
      <c r="AN266" s="198" t="s">
        <v>609</v>
      </c>
      <c r="AO266" s="198" t="str">
        <f t="shared" si="15"/>
        <v/>
      </c>
      <c r="AP266" s="110">
        <v>244</v>
      </c>
      <c r="AQ266" s="191" t="s">
        <v>1333</v>
      </c>
      <c r="AR266" s="192" t="s">
        <v>1223</v>
      </c>
      <c r="AS266" s="111" t="s">
        <v>518</v>
      </c>
      <c r="AT266" s="193" t="s">
        <v>1334</v>
      </c>
      <c r="AU266" s="111" t="s">
        <v>1335</v>
      </c>
    </row>
    <row r="267" spans="37:47" ht="15.05" hidden="1" customHeight="1">
      <c r="AK267" s="189" t="str">
        <f t="shared" si="16"/>
        <v xml:space="preserve">- </v>
      </c>
      <c r="AL267" s="87"/>
      <c r="AM267" s="190" t="str">
        <f t="shared" si="17"/>
        <v>-</v>
      </c>
      <c r="AN267" s="198" t="s">
        <v>609</v>
      </c>
      <c r="AO267" s="198" t="str">
        <f t="shared" si="15"/>
        <v/>
      </c>
      <c r="AP267" s="110">
        <v>245</v>
      </c>
      <c r="AQ267" s="191" t="s">
        <v>1336</v>
      </c>
      <c r="AR267" s="192" t="s">
        <v>1223</v>
      </c>
      <c r="AS267" s="111" t="s">
        <v>518</v>
      </c>
      <c r="AT267" s="193" t="s">
        <v>1337</v>
      </c>
      <c r="AU267" s="111" t="s">
        <v>1338</v>
      </c>
    </row>
    <row r="268" spans="37:47" ht="15.05" hidden="1" customHeight="1">
      <c r="AK268" s="189" t="str">
        <f t="shared" si="16"/>
        <v xml:space="preserve">- </v>
      </c>
      <c r="AL268" s="87"/>
      <c r="AM268" s="190" t="str">
        <f t="shared" si="17"/>
        <v>-</v>
      </c>
      <c r="AN268" s="198" t="s">
        <v>609</v>
      </c>
      <c r="AO268" s="198" t="str">
        <f t="shared" si="15"/>
        <v/>
      </c>
      <c r="AP268" s="110">
        <v>246</v>
      </c>
      <c r="AQ268" s="191" t="s">
        <v>1339</v>
      </c>
      <c r="AR268" s="192" t="s">
        <v>1223</v>
      </c>
      <c r="AS268" s="111" t="s">
        <v>518</v>
      </c>
      <c r="AT268" s="193" t="s">
        <v>1340</v>
      </c>
      <c r="AU268" s="111" t="s">
        <v>1341</v>
      </c>
    </row>
    <row r="269" spans="37:47" ht="15.05" hidden="1" customHeight="1">
      <c r="AK269" s="189" t="str">
        <f t="shared" si="16"/>
        <v xml:space="preserve">- </v>
      </c>
      <c r="AL269" s="87"/>
      <c r="AM269" s="190" t="str">
        <f t="shared" si="17"/>
        <v>-</v>
      </c>
      <c r="AN269" s="198" t="s">
        <v>609</v>
      </c>
      <c r="AO269" s="198" t="str">
        <f t="shared" si="15"/>
        <v/>
      </c>
      <c r="AP269" s="110">
        <v>247</v>
      </c>
      <c r="AQ269" s="191" t="s">
        <v>1342</v>
      </c>
      <c r="AR269" s="192" t="s">
        <v>1223</v>
      </c>
      <c r="AS269" s="111" t="s">
        <v>518</v>
      </c>
      <c r="AT269" s="193" t="s">
        <v>1343</v>
      </c>
      <c r="AU269" s="111" t="s">
        <v>1344</v>
      </c>
    </row>
    <row r="270" spans="37:47" ht="15.05" hidden="1" customHeight="1">
      <c r="AK270" s="189" t="str">
        <f t="shared" si="16"/>
        <v xml:space="preserve">- </v>
      </c>
      <c r="AL270" s="87"/>
      <c r="AM270" s="190" t="str">
        <f t="shared" si="17"/>
        <v>-</v>
      </c>
      <c r="AN270" s="198" t="s">
        <v>609</v>
      </c>
      <c r="AO270" s="198" t="str">
        <f t="shared" si="15"/>
        <v/>
      </c>
      <c r="AP270" s="110">
        <v>248</v>
      </c>
      <c r="AQ270" s="191" t="s">
        <v>1345</v>
      </c>
      <c r="AR270" s="192" t="s">
        <v>1223</v>
      </c>
      <c r="AS270" s="111" t="s">
        <v>518</v>
      </c>
      <c r="AT270" s="193" t="s">
        <v>1346</v>
      </c>
      <c r="AU270" s="111" t="s">
        <v>757</v>
      </c>
    </row>
    <row r="271" spans="37:47" ht="15.05" hidden="1" customHeight="1">
      <c r="AK271" s="189" t="str">
        <f t="shared" si="16"/>
        <v xml:space="preserve">- </v>
      </c>
      <c r="AL271" s="87"/>
      <c r="AM271" s="190" t="str">
        <f t="shared" si="17"/>
        <v>-</v>
      </c>
      <c r="AN271" s="198" t="s">
        <v>609</v>
      </c>
      <c r="AO271" s="198" t="str">
        <f t="shared" si="15"/>
        <v/>
      </c>
      <c r="AP271" s="110">
        <v>249</v>
      </c>
      <c r="AQ271" s="191" t="s">
        <v>1347</v>
      </c>
      <c r="AR271" s="192" t="s">
        <v>1223</v>
      </c>
      <c r="AS271" s="111" t="s">
        <v>518</v>
      </c>
      <c r="AT271" s="193" t="s">
        <v>1348</v>
      </c>
      <c r="AU271" s="111" t="s">
        <v>1349</v>
      </c>
    </row>
    <row r="272" spans="37:47" ht="15.05" hidden="1" customHeight="1">
      <c r="AK272" s="189" t="str">
        <f t="shared" si="16"/>
        <v xml:space="preserve">- </v>
      </c>
      <c r="AL272" s="87"/>
      <c r="AM272" s="190" t="str">
        <f t="shared" si="17"/>
        <v>-</v>
      </c>
      <c r="AN272" s="198" t="s">
        <v>609</v>
      </c>
      <c r="AO272" s="198" t="str">
        <f t="shared" si="15"/>
        <v/>
      </c>
      <c r="AP272" s="110">
        <v>250</v>
      </c>
      <c r="AQ272" s="191" t="s">
        <v>1350</v>
      </c>
      <c r="AR272" s="192" t="s">
        <v>1223</v>
      </c>
      <c r="AS272" s="111" t="s">
        <v>518</v>
      </c>
      <c r="AT272" s="193" t="s">
        <v>1351</v>
      </c>
      <c r="AU272" s="111" t="s">
        <v>536</v>
      </c>
    </row>
    <row r="273" spans="37:47" ht="15.05" hidden="1" customHeight="1">
      <c r="AK273" s="189" t="str">
        <f t="shared" si="16"/>
        <v xml:space="preserve">- </v>
      </c>
      <c r="AL273" s="87"/>
      <c r="AM273" s="190" t="str">
        <f t="shared" si="17"/>
        <v>-</v>
      </c>
      <c r="AN273" s="198" t="s">
        <v>609</v>
      </c>
      <c r="AO273" s="198" t="str">
        <f t="shared" si="15"/>
        <v/>
      </c>
      <c r="AP273" s="110">
        <v>251</v>
      </c>
      <c r="AQ273" s="191" t="s">
        <v>1352</v>
      </c>
      <c r="AR273" s="192" t="s">
        <v>1223</v>
      </c>
      <c r="AS273" s="111" t="s">
        <v>518</v>
      </c>
      <c r="AT273" s="193" t="s">
        <v>1353</v>
      </c>
      <c r="AU273" s="111" t="s">
        <v>1354</v>
      </c>
    </row>
    <row r="274" spans="37:47" ht="15.05" hidden="1" customHeight="1">
      <c r="AK274" s="189" t="str">
        <f t="shared" si="16"/>
        <v xml:space="preserve">- </v>
      </c>
      <c r="AL274" s="87"/>
      <c r="AM274" s="190" t="str">
        <f t="shared" si="17"/>
        <v>-</v>
      </c>
      <c r="AN274" s="198" t="s">
        <v>609</v>
      </c>
      <c r="AO274" s="198" t="str">
        <f t="shared" si="15"/>
        <v/>
      </c>
      <c r="AP274" s="110">
        <v>252</v>
      </c>
      <c r="AQ274" s="191" t="s">
        <v>1355</v>
      </c>
      <c r="AR274" s="192" t="s">
        <v>1223</v>
      </c>
      <c r="AS274" s="111" t="s">
        <v>518</v>
      </c>
      <c r="AT274" s="193" t="s">
        <v>1356</v>
      </c>
      <c r="AU274" s="111" t="s">
        <v>1357</v>
      </c>
    </row>
    <row r="275" spans="37:47" ht="15.05" hidden="1" customHeight="1">
      <c r="AK275" s="189" t="str">
        <f t="shared" si="16"/>
        <v xml:space="preserve">- </v>
      </c>
      <c r="AL275" s="87"/>
      <c r="AM275" s="190" t="str">
        <f t="shared" si="17"/>
        <v>-</v>
      </c>
      <c r="AN275" s="198" t="s">
        <v>609</v>
      </c>
      <c r="AO275" s="198" t="str">
        <f t="shared" si="15"/>
        <v/>
      </c>
      <c r="AP275" s="110">
        <v>253</v>
      </c>
      <c r="AQ275" s="191" t="s">
        <v>1358</v>
      </c>
      <c r="AR275" s="192" t="s">
        <v>1223</v>
      </c>
      <c r="AS275" s="111" t="s">
        <v>518</v>
      </c>
      <c r="AT275" s="193" t="s">
        <v>1359</v>
      </c>
      <c r="AU275" s="111" t="s">
        <v>1360</v>
      </c>
    </row>
    <row r="276" spans="37:47" ht="15.05" hidden="1" customHeight="1">
      <c r="AK276" s="189" t="str">
        <f t="shared" si="16"/>
        <v xml:space="preserve">- </v>
      </c>
      <c r="AL276" s="87"/>
      <c r="AM276" s="190" t="str">
        <f t="shared" si="17"/>
        <v>-</v>
      </c>
      <c r="AN276" s="198" t="s">
        <v>609</v>
      </c>
      <c r="AO276" s="198" t="str">
        <f t="shared" si="15"/>
        <v/>
      </c>
      <c r="AP276" s="110">
        <v>254</v>
      </c>
      <c r="AQ276" s="191" t="s">
        <v>1361</v>
      </c>
      <c r="AR276" s="192" t="s">
        <v>1223</v>
      </c>
      <c r="AS276" s="111" t="s">
        <v>518</v>
      </c>
      <c r="AT276" s="193" t="s">
        <v>1362</v>
      </c>
      <c r="AU276" s="111" t="s">
        <v>1363</v>
      </c>
    </row>
    <row r="277" spans="37:47" ht="15.05" hidden="1" customHeight="1">
      <c r="AK277" s="189" t="str">
        <f t="shared" si="16"/>
        <v xml:space="preserve">- </v>
      </c>
      <c r="AL277" s="87"/>
      <c r="AM277" s="190" t="str">
        <f t="shared" si="17"/>
        <v>-</v>
      </c>
      <c r="AN277" s="198" t="s">
        <v>609</v>
      </c>
      <c r="AO277" s="198" t="str">
        <f t="shared" si="15"/>
        <v/>
      </c>
      <c r="AP277" s="110">
        <v>255</v>
      </c>
      <c r="AQ277" s="191" t="s">
        <v>1364</v>
      </c>
      <c r="AR277" s="192" t="s">
        <v>1223</v>
      </c>
      <c r="AS277" s="111" t="s">
        <v>518</v>
      </c>
      <c r="AT277" s="193" t="s">
        <v>1365</v>
      </c>
      <c r="AU277" s="111" t="s">
        <v>774</v>
      </c>
    </row>
    <row r="278" spans="37:47" ht="15.05" hidden="1" customHeight="1">
      <c r="AK278" s="189" t="str">
        <f t="shared" si="16"/>
        <v xml:space="preserve">- </v>
      </c>
      <c r="AL278" s="87"/>
      <c r="AM278" s="190" t="str">
        <f t="shared" si="17"/>
        <v>-</v>
      </c>
      <c r="AN278" s="198" t="s">
        <v>609</v>
      </c>
      <c r="AO278" s="198" t="str">
        <f t="shared" si="15"/>
        <v/>
      </c>
      <c r="AP278" s="110">
        <v>256</v>
      </c>
      <c r="AQ278" s="191" t="s">
        <v>1366</v>
      </c>
      <c r="AR278" s="192" t="s">
        <v>1223</v>
      </c>
      <c r="AS278" s="111" t="s">
        <v>518</v>
      </c>
      <c r="AT278" s="193" t="s">
        <v>1367</v>
      </c>
      <c r="AU278" s="111" t="s">
        <v>1368</v>
      </c>
    </row>
    <row r="279" spans="37:47" ht="15.05" hidden="1" customHeight="1">
      <c r="AK279" s="189" t="str">
        <f t="shared" si="16"/>
        <v xml:space="preserve">- </v>
      </c>
      <c r="AL279" s="87"/>
      <c r="AM279" s="190" t="str">
        <f t="shared" si="17"/>
        <v>-</v>
      </c>
      <c r="AN279" s="198" t="s">
        <v>609</v>
      </c>
      <c r="AO279" s="198" t="str">
        <f t="shared" ref="AO279:AO342" si="18">IFERROR(VLOOKUP(AM279, $AT$23:$AU$2489, 2, 0), "")</f>
        <v/>
      </c>
      <c r="AP279" s="110">
        <v>257</v>
      </c>
      <c r="AQ279" s="191" t="s">
        <v>1369</v>
      </c>
      <c r="AR279" s="192" t="s">
        <v>1223</v>
      </c>
      <c r="AS279" s="111" t="s">
        <v>518</v>
      </c>
      <c r="AT279" s="193" t="s">
        <v>1370</v>
      </c>
      <c r="AU279" s="111" t="s">
        <v>1371</v>
      </c>
    </row>
    <row r="280" spans="37:47" ht="15.05" hidden="1" customHeight="1">
      <c r="AK280" s="189" t="str">
        <f t="shared" ref="AK280:AK343" si="19">CONCATENATE(AM280,AN280,AO280)</f>
        <v xml:space="preserve">- </v>
      </c>
      <c r="AL280" s="87"/>
      <c r="AM280" s="190" t="str">
        <f t="shared" ref="AM280:AM343" si="20">IFERROR(VLOOKUP(MID($N$10,2,2)&amp;"-"&amp;AP280, $AQ$23:$AU$2489, 4, 0), "-")</f>
        <v>-</v>
      </c>
      <c r="AN280" s="198" t="s">
        <v>609</v>
      </c>
      <c r="AO280" s="198" t="str">
        <f t="shared" si="18"/>
        <v/>
      </c>
      <c r="AP280" s="110">
        <v>258</v>
      </c>
      <c r="AQ280" s="191" t="s">
        <v>1372</v>
      </c>
      <c r="AR280" s="192" t="s">
        <v>1223</v>
      </c>
      <c r="AS280" s="111" t="s">
        <v>518</v>
      </c>
      <c r="AT280" s="193" t="s">
        <v>1373</v>
      </c>
      <c r="AU280" s="111" t="s">
        <v>1374</v>
      </c>
    </row>
    <row r="281" spans="37:47" ht="15.05" hidden="1" customHeight="1">
      <c r="AK281" s="189" t="str">
        <f t="shared" si="19"/>
        <v xml:space="preserve">- </v>
      </c>
      <c r="AL281" s="87"/>
      <c r="AM281" s="190" t="str">
        <f t="shared" si="20"/>
        <v>-</v>
      </c>
      <c r="AN281" s="198" t="s">
        <v>609</v>
      </c>
      <c r="AO281" s="198" t="str">
        <f t="shared" si="18"/>
        <v/>
      </c>
      <c r="AP281" s="110">
        <v>259</v>
      </c>
      <c r="AQ281" s="191" t="s">
        <v>1375</v>
      </c>
      <c r="AR281" s="192" t="s">
        <v>1223</v>
      </c>
      <c r="AS281" s="111" t="s">
        <v>518</v>
      </c>
      <c r="AT281" s="193" t="s">
        <v>1376</v>
      </c>
      <c r="AU281" s="111" t="s">
        <v>1377</v>
      </c>
    </row>
    <row r="282" spans="37:47" ht="15.05" hidden="1" customHeight="1">
      <c r="AK282" s="189" t="str">
        <f t="shared" si="19"/>
        <v xml:space="preserve">- </v>
      </c>
      <c r="AL282" s="87"/>
      <c r="AM282" s="190" t="str">
        <f t="shared" si="20"/>
        <v>-</v>
      </c>
      <c r="AN282" s="198" t="s">
        <v>609</v>
      </c>
      <c r="AO282" s="198" t="str">
        <f t="shared" si="18"/>
        <v/>
      </c>
      <c r="AP282" s="110">
        <v>260</v>
      </c>
      <c r="AQ282" s="191" t="s">
        <v>1378</v>
      </c>
      <c r="AR282" s="192" t="s">
        <v>1223</v>
      </c>
      <c r="AS282" s="111" t="s">
        <v>518</v>
      </c>
      <c r="AT282" s="193" t="s">
        <v>1379</v>
      </c>
      <c r="AU282" s="111" t="s">
        <v>1380</v>
      </c>
    </row>
    <row r="283" spans="37:47" ht="15.05" hidden="1" customHeight="1">
      <c r="AK283" s="189" t="str">
        <f t="shared" si="19"/>
        <v xml:space="preserve">- </v>
      </c>
      <c r="AL283" s="87"/>
      <c r="AM283" s="190" t="str">
        <f t="shared" si="20"/>
        <v>-</v>
      </c>
      <c r="AN283" s="198" t="s">
        <v>609</v>
      </c>
      <c r="AO283" s="198" t="str">
        <f t="shared" si="18"/>
        <v/>
      </c>
      <c r="AP283" s="110">
        <v>261</v>
      </c>
      <c r="AQ283" s="191" t="s">
        <v>1381</v>
      </c>
      <c r="AR283" s="192" t="s">
        <v>1223</v>
      </c>
      <c r="AS283" s="111" t="s">
        <v>518</v>
      </c>
      <c r="AT283" s="193" t="s">
        <v>1382</v>
      </c>
      <c r="AU283" s="111" t="s">
        <v>1383</v>
      </c>
    </row>
    <row r="284" spans="37:47" ht="15.05" hidden="1" customHeight="1">
      <c r="AK284" s="189" t="str">
        <f t="shared" si="19"/>
        <v xml:space="preserve">- </v>
      </c>
      <c r="AL284" s="87"/>
      <c r="AM284" s="190" t="str">
        <f t="shared" si="20"/>
        <v>-</v>
      </c>
      <c r="AN284" s="198" t="s">
        <v>609</v>
      </c>
      <c r="AO284" s="198" t="str">
        <f t="shared" si="18"/>
        <v/>
      </c>
      <c r="AP284" s="110">
        <v>262</v>
      </c>
      <c r="AQ284" s="191" t="s">
        <v>1384</v>
      </c>
      <c r="AR284" s="192" t="s">
        <v>1223</v>
      </c>
      <c r="AS284" s="111" t="s">
        <v>518</v>
      </c>
      <c r="AT284" s="193" t="s">
        <v>1385</v>
      </c>
      <c r="AU284" s="111" t="s">
        <v>1386</v>
      </c>
    </row>
    <row r="285" spans="37:47" ht="15.05" hidden="1" customHeight="1">
      <c r="AK285" s="189" t="str">
        <f t="shared" si="19"/>
        <v xml:space="preserve">- </v>
      </c>
      <c r="AL285" s="87"/>
      <c r="AM285" s="190" t="str">
        <f t="shared" si="20"/>
        <v>-</v>
      </c>
      <c r="AN285" s="198" t="s">
        <v>609</v>
      </c>
      <c r="AO285" s="198" t="str">
        <f t="shared" si="18"/>
        <v/>
      </c>
      <c r="AP285" s="110">
        <v>263</v>
      </c>
      <c r="AQ285" s="191" t="s">
        <v>1387</v>
      </c>
      <c r="AR285" s="192" t="s">
        <v>1223</v>
      </c>
      <c r="AS285" s="111" t="s">
        <v>518</v>
      </c>
      <c r="AT285" s="193" t="s">
        <v>1388</v>
      </c>
      <c r="AU285" s="111" t="s">
        <v>1389</v>
      </c>
    </row>
    <row r="286" spans="37:47" ht="15.05" hidden="1" customHeight="1">
      <c r="AK286" s="189" t="str">
        <f t="shared" si="19"/>
        <v xml:space="preserve">- </v>
      </c>
      <c r="AL286" s="87"/>
      <c r="AM286" s="190" t="str">
        <f t="shared" si="20"/>
        <v>-</v>
      </c>
      <c r="AN286" s="198" t="s">
        <v>609</v>
      </c>
      <c r="AO286" s="198" t="str">
        <f t="shared" si="18"/>
        <v/>
      </c>
      <c r="AP286" s="110">
        <v>264</v>
      </c>
      <c r="AQ286" s="191" t="s">
        <v>1390</v>
      </c>
      <c r="AR286" s="192" t="s">
        <v>1223</v>
      </c>
      <c r="AS286" s="111" t="s">
        <v>518</v>
      </c>
      <c r="AT286" s="193" t="s">
        <v>1391</v>
      </c>
      <c r="AU286" s="111" t="s">
        <v>1392</v>
      </c>
    </row>
    <row r="287" spans="37:47" ht="15.05" hidden="1" customHeight="1">
      <c r="AK287" s="189" t="str">
        <f t="shared" si="19"/>
        <v xml:space="preserve">- </v>
      </c>
      <c r="AL287" s="87"/>
      <c r="AM287" s="190" t="str">
        <f t="shared" si="20"/>
        <v>-</v>
      </c>
      <c r="AN287" s="198" t="s">
        <v>609</v>
      </c>
      <c r="AO287" s="198" t="str">
        <f t="shared" si="18"/>
        <v/>
      </c>
      <c r="AP287" s="110">
        <v>265</v>
      </c>
      <c r="AQ287" s="191" t="s">
        <v>1393</v>
      </c>
      <c r="AR287" s="192" t="s">
        <v>1223</v>
      </c>
      <c r="AS287" s="111" t="s">
        <v>518</v>
      </c>
      <c r="AT287" s="193" t="s">
        <v>1394</v>
      </c>
      <c r="AU287" s="111" t="s">
        <v>1395</v>
      </c>
    </row>
    <row r="288" spans="37:47" ht="15.05" hidden="1" customHeight="1">
      <c r="AK288" s="189" t="str">
        <f t="shared" si="19"/>
        <v xml:space="preserve">- </v>
      </c>
      <c r="AL288" s="87"/>
      <c r="AM288" s="190" t="str">
        <f t="shared" si="20"/>
        <v>-</v>
      </c>
      <c r="AN288" s="198" t="s">
        <v>609</v>
      </c>
      <c r="AO288" s="198" t="str">
        <f t="shared" si="18"/>
        <v/>
      </c>
      <c r="AP288" s="110">
        <v>266</v>
      </c>
      <c r="AQ288" s="191" t="s">
        <v>1396</v>
      </c>
      <c r="AR288" s="192" t="s">
        <v>1223</v>
      </c>
      <c r="AS288" s="111" t="s">
        <v>518</v>
      </c>
      <c r="AT288" s="193" t="s">
        <v>1397</v>
      </c>
      <c r="AU288" s="111" t="s">
        <v>1398</v>
      </c>
    </row>
    <row r="289" spans="37:47" ht="15.05" hidden="1" customHeight="1">
      <c r="AK289" s="189" t="str">
        <f t="shared" si="19"/>
        <v xml:space="preserve">- </v>
      </c>
      <c r="AL289" s="87"/>
      <c r="AM289" s="190" t="str">
        <f t="shared" si="20"/>
        <v>-</v>
      </c>
      <c r="AN289" s="198" t="s">
        <v>609</v>
      </c>
      <c r="AO289" s="198" t="str">
        <f t="shared" si="18"/>
        <v/>
      </c>
      <c r="AP289" s="110">
        <v>267</v>
      </c>
      <c r="AQ289" s="191" t="s">
        <v>1399</v>
      </c>
      <c r="AR289" s="192" t="s">
        <v>1223</v>
      </c>
      <c r="AS289" s="111" t="s">
        <v>518</v>
      </c>
      <c r="AT289" s="193" t="s">
        <v>1400</v>
      </c>
      <c r="AU289" s="111" t="s">
        <v>1401</v>
      </c>
    </row>
    <row r="290" spans="37:47" ht="15.05" hidden="1" customHeight="1">
      <c r="AK290" s="189" t="str">
        <f t="shared" si="19"/>
        <v xml:space="preserve">- </v>
      </c>
      <c r="AL290" s="87"/>
      <c r="AM290" s="190" t="str">
        <f t="shared" si="20"/>
        <v>-</v>
      </c>
      <c r="AN290" s="198" t="s">
        <v>609</v>
      </c>
      <c r="AO290" s="198" t="str">
        <f t="shared" si="18"/>
        <v/>
      </c>
      <c r="AP290" s="110">
        <v>268</v>
      </c>
      <c r="AQ290" s="191" t="s">
        <v>1402</v>
      </c>
      <c r="AR290" s="192" t="s">
        <v>1223</v>
      </c>
      <c r="AS290" s="111" t="s">
        <v>518</v>
      </c>
      <c r="AT290" s="193" t="s">
        <v>1403</v>
      </c>
      <c r="AU290" s="111" t="s">
        <v>1404</v>
      </c>
    </row>
    <row r="291" spans="37:47" ht="15.05" hidden="1" customHeight="1">
      <c r="AK291" s="189" t="str">
        <f t="shared" si="19"/>
        <v xml:space="preserve">- </v>
      </c>
      <c r="AL291" s="87"/>
      <c r="AM291" s="190" t="str">
        <f t="shared" si="20"/>
        <v>-</v>
      </c>
      <c r="AN291" s="198" t="s">
        <v>609</v>
      </c>
      <c r="AO291" s="198" t="str">
        <f t="shared" si="18"/>
        <v/>
      </c>
      <c r="AP291" s="110">
        <v>269</v>
      </c>
      <c r="AQ291" s="191" t="s">
        <v>1405</v>
      </c>
      <c r="AR291" s="192" t="s">
        <v>1223</v>
      </c>
      <c r="AS291" s="111" t="s">
        <v>518</v>
      </c>
      <c r="AT291" s="193" t="s">
        <v>1406</v>
      </c>
      <c r="AU291" s="111" t="s">
        <v>1407</v>
      </c>
    </row>
    <row r="292" spans="37:47" ht="15.05" hidden="1" customHeight="1">
      <c r="AK292" s="189" t="str">
        <f t="shared" si="19"/>
        <v xml:space="preserve">- </v>
      </c>
      <c r="AL292" s="87"/>
      <c r="AM292" s="190" t="str">
        <f t="shared" si="20"/>
        <v>-</v>
      </c>
      <c r="AN292" s="198" t="s">
        <v>609</v>
      </c>
      <c r="AO292" s="198" t="str">
        <f t="shared" si="18"/>
        <v/>
      </c>
      <c r="AP292" s="110">
        <v>270</v>
      </c>
      <c r="AQ292" s="191" t="s">
        <v>1408</v>
      </c>
      <c r="AR292" s="192" t="s">
        <v>1223</v>
      </c>
      <c r="AS292" s="111" t="s">
        <v>518</v>
      </c>
      <c r="AT292" s="193" t="s">
        <v>1409</v>
      </c>
      <c r="AU292" s="111" t="s">
        <v>1410</v>
      </c>
    </row>
    <row r="293" spans="37:47" ht="15.05" hidden="1" customHeight="1">
      <c r="AK293" s="189" t="str">
        <f t="shared" si="19"/>
        <v xml:space="preserve">- </v>
      </c>
      <c r="AL293" s="87"/>
      <c r="AM293" s="190" t="str">
        <f t="shared" si="20"/>
        <v>-</v>
      </c>
      <c r="AN293" s="198" t="s">
        <v>609</v>
      </c>
      <c r="AO293" s="198" t="str">
        <f t="shared" si="18"/>
        <v/>
      </c>
      <c r="AP293" s="110">
        <v>271</v>
      </c>
      <c r="AQ293" s="191" t="s">
        <v>1411</v>
      </c>
      <c r="AR293" s="192" t="s">
        <v>1223</v>
      </c>
      <c r="AS293" s="111" t="s">
        <v>518</v>
      </c>
      <c r="AT293" s="193" t="s">
        <v>1412</v>
      </c>
      <c r="AU293" s="111" t="s">
        <v>1413</v>
      </c>
    </row>
    <row r="294" spans="37:47" ht="15.05" hidden="1" customHeight="1">
      <c r="AK294" s="189" t="str">
        <f t="shared" si="19"/>
        <v xml:space="preserve">- </v>
      </c>
      <c r="AL294" s="87"/>
      <c r="AM294" s="190" t="str">
        <f t="shared" si="20"/>
        <v>-</v>
      </c>
      <c r="AN294" s="198" t="s">
        <v>609</v>
      </c>
      <c r="AO294" s="198" t="str">
        <f t="shared" si="18"/>
        <v/>
      </c>
      <c r="AP294" s="110">
        <v>272</v>
      </c>
      <c r="AQ294" s="191" t="s">
        <v>1414</v>
      </c>
      <c r="AR294" s="192" t="s">
        <v>1415</v>
      </c>
      <c r="AS294" s="111" t="s">
        <v>520</v>
      </c>
      <c r="AT294" s="193" t="s">
        <v>1416</v>
      </c>
      <c r="AU294" s="111" t="s">
        <v>1417</v>
      </c>
    </row>
    <row r="295" spans="37:47" ht="15.05" hidden="1" customHeight="1">
      <c r="AK295" s="189" t="str">
        <f t="shared" si="19"/>
        <v xml:space="preserve">- </v>
      </c>
      <c r="AL295" s="87"/>
      <c r="AM295" s="190" t="str">
        <f t="shared" si="20"/>
        <v>-</v>
      </c>
      <c r="AN295" s="198" t="s">
        <v>609</v>
      </c>
      <c r="AO295" s="198" t="str">
        <f t="shared" si="18"/>
        <v/>
      </c>
      <c r="AP295" s="110">
        <v>273</v>
      </c>
      <c r="AQ295" s="191" t="s">
        <v>1418</v>
      </c>
      <c r="AR295" s="192" t="s">
        <v>1415</v>
      </c>
      <c r="AS295" s="111" t="s">
        <v>520</v>
      </c>
      <c r="AT295" s="193" t="s">
        <v>1419</v>
      </c>
      <c r="AU295" s="111" t="s">
        <v>1420</v>
      </c>
    </row>
    <row r="296" spans="37:47" ht="15.05" hidden="1" customHeight="1">
      <c r="AK296" s="189" t="str">
        <f t="shared" si="19"/>
        <v xml:space="preserve">- </v>
      </c>
      <c r="AL296" s="87"/>
      <c r="AM296" s="190" t="str">
        <f t="shared" si="20"/>
        <v>-</v>
      </c>
      <c r="AN296" s="198" t="s">
        <v>609</v>
      </c>
      <c r="AO296" s="198" t="str">
        <f t="shared" si="18"/>
        <v/>
      </c>
      <c r="AP296" s="110">
        <v>274</v>
      </c>
      <c r="AQ296" s="191" t="s">
        <v>1421</v>
      </c>
      <c r="AR296" s="192" t="s">
        <v>1415</v>
      </c>
      <c r="AS296" s="111" t="s">
        <v>520</v>
      </c>
      <c r="AT296" s="193" t="s">
        <v>1422</v>
      </c>
      <c r="AU296" s="111" t="s">
        <v>1423</v>
      </c>
    </row>
    <row r="297" spans="37:47" ht="15.05" hidden="1" customHeight="1">
      <c r="AK297" s="189" t="str">
        <f t="shared" si="19"/>
        <v xml:space="preserve">- </v>
      </c>
      <c r="AL297" s="87"/>
      <c r="AM297" s="190" t="str">
        <f t="shared" si="20"/>
        <v>-</v>
      </c>
      <c r="AN297" s="198" t="s">
        <v>609</v>
      </c>
      <c r="AO297" s="198" t="str">
        <f t="shared" si="18"/>
        <v/>
      </c>
      <c r="AP297" s="110">
        <v>275</v>
      </c>
      <c r="AQ297" s="191" t="s">
        <v>1424</v>
      </c>
      <c r="AR297" s="192" t="s">
        <v>1415</v>
      </c>
      <c r="AS297" s="111" t="s">
        <v>520</v>
      </c>
      <c r="AT297" s="193" t="s">
        <v>1425</v>
      </c>
      <c r="AU297" s="111" t="s">
        <v>1426</v>
      </c>
    </row>
    <row r="298" spans="37:47" ht="15.05" hidden="1" customHeight="1">
      <c r="AK298" s="189" t="str">
        <f t="shared" si="19"/>
        <v xml:space="preserve">- </v>
      </c>
      <c r="AL298" s="87"/>
      <c r="AM298" s="190" t="str">
        <f t="shared" si="20"/>
        <v>-</v>
      </c>
      <c r="AN298" s="198" t="s">
        <v>609</v>
      </c>
      <c r="AO298" s="198" t="str">
        <f t="shared" si="18"/>
        <v/>
      </c>
      <c r="AP298" s="110">
        <v>276</v>
      </c>
      <c r="AQ298" s="191" t="s">
        <v>1427</v>
      </c>
      <c r="AR298" s="192" t="s">
        <v>1415</v>
      </c>
      <c r="AS298" s="111" t="s">
        <v>520</v>
      </c>
      <c r="AT298" s="193" t="s">
        <v>1428</v>
      </c>
      <c r="AU298" s="111" t="s">
        <v>1429</v>
      </c>
    </row>
    <row r="299" spans="37:47" ht="15.05" hidden="1" customHeight="1">
      <c r="AK299" s="189" t="str">
        <f t="shared" si="19"/>
        <v xml:space="preserve">- </v>
      </c>
      <c r="AL299" s="87"/>
      <c r="AM299" s="190" t="str">
        <f t="shared" si="20"/>
        <v>-</v>
      </c>
      <c r="AN299" s="198" t="s">
        <v>609</v>
      </c>
      <c r="AO299" s="198" t="str">
        <f t="shared" si="18"/>
        <v/>
      </c>
      <c r="AP299" s="110">
        <v>277</v>
      </c>
      <c r="AQ299" s="191" t="s">
        <v>1430</v>
      </c>
      <c r="AR299" s="192" t="s">
        <v>1415</v>
      </c>
      <c r="AS299" s="111" t="s">
        <v>520</v>
      </c>
      <c r="AT299" s="193" t="s">
        <v>1431</v>
      </c>
      <c r="AU299" s="111" t="s">
        <v>1432</v>
      </c>
    </row>
    <row r="300" spans="37:47" ht="15.05" hidden="1" customHeight="1">
      <c r="AK300" s="189" t="str">
        <f t="shared" si="19"/>
        <v xml:space="preserve">- </v>
      </c>
      <c r="AL300" s="87"/>
      <c r="AM300" s="190" t="str">
        <f t="shared" si="20"/>
        <v>-</v>
      </c>
      <c r="AN300" s="198" t="s">
        <v>609</v>
      </c>
      <c r="AO300" s="198" t="str">
        <f t="shared" si="18"/>
        <v/>
      </c>
      <c r="AP300" s="110">
        <v>278</v>
      </c>
      <c r="AQ300" s="191" t="s">
        <v>1433</v>
      </c>
      <c r="AR300" s="192" t="s">
        <v>1415</v>
      </c>
      <c r="AS300" s="111" t="s">
        <v>520</v>
      </c>
      <c r="AT300" s="193" t="s">
        <v>1434</v>
      </c>
      <c r="AU300" s="111" t="s">
        <v>1435</v>
      </c>
    </row>
    <row r="301" spans="37:47" ht="15.05" hidden="1" customHeight="1">
      <c r="AK301" s="189" t="str">
        <f t="shared" si="19"/>
        <v xml:space="preserve">- </v>
      </c>
      <c r="AL301" s="87"/>
      <c r="AM301" s="190" t="str">
        <f t="shared" si="20"/>
        <v>-</v>
      </c>
      <c r="AN301" s="198" t="s">
        <v>609</v>
      </c>
      <c r="AO301" s="198" t="str">
        <f t="shared" si="18"/>
        <v/>
      </c>
      <c r="AP301" s="110">
        <v>279</v>
      </c>
      <c r="AQ301" s="191" t="s">
        <v>1436</v>
      </c>
      <c r="AR301" s="192" t="s">
        <v>1415</v>
      </c>
      <c r="AS301" s="111" t="s">
        <v>520</v>
      </c>
      <c r="AT301" s="193" t="s">
        <v>1437</v>
      </c>
      <c r="AU301" s="111" t="s">
        <v>1438</v>
      </c>
    </row>
    <row r="302" spans="37:47" ht="15.05" hidden="1" customHeight="1">
      <c r="AK302" s="189" t="str">
        <f t="shared" si="19"/>
        <v xml:space="preserve">- </v>
      </c>
      <c r="AL302" s="87"/>
      <c r="AM302" s="190" t="str">
        <f t="shared" si="20"/>
        <v>-</v>
      </c>
      <c r="AN302" s="198" t="s">
        <v>609</v>
      </c>
      <c r="AO302" s="198" t="str">
        <f t="shared" si="18"/>
        <v/>
      </c>
      <c r="AP302" s="110">
        <v>280</v>
      </c>
      <c r="AQ302" s="191" t="s">
        <v>1439</v>
      </c>
      <c r="AR302" s="192" t="s">
        <v>1415</v>
      </c>
      <c r="AS302" s="111" t="s">
        <v>520</v>
      </c>
      <c r="AT302" s="193" t="s">
        <v>1440</v>
      </c>
      <c r="AU302" s="111" t="s">
        <v>1441</v>
      </c>
    </row>
    <row r="303" spans="37:47" ht="15.05" hidden="1" customHeight="1">
      <c r="AK303" s="189" t="str">
        <f t="shared" si="19"/>
        <v xml:space="preserve">- </v>
      </c>
      <c r="AL303" s="87"/>
      <c r="AM303" s="190" t="str">
        <f t="shared" si="20"/>
        <v>-</v>
      </c>
      <c r="AN303" s="198" t="s">
        <v>609</v>
      </c>
      <c r="AO303" s="198" t="str">
        <f t="shared" si="18"/>
        <v/>
      </c>
      <c r="AP303" s="110">
        <v>281</v>
      </c>
      <c r="AQ303" s="191" t="s">
        <v>1442</v>
      </c>
      <c r="AR303" s="192" t="s">
        <v>1415</v>
      </c>
      <c r="AS303" s="111" t="s">
        <v>520</v>
      </c>
      <c r="AT303" s="193" t="s">
        <v>1443</v>
      </c>
      <c r="AU303" s="111" t="s">
        <v>1444</v>
      </c>
    </row>
    <row r="304" spans="37:47" ht="15.05" hidden="1" customHeight="1">
      <c r="AK304" s="189" t="str">
        <f t="shared" si="19"/>
        <v xml:space="preserve">- </v>
      </c>
      <c r="AL304" s="87"/>
      <c r="AM304" s="190" t="str">
        <f t="shared" si="20"/>
        <v>-</v>
      </c>
      <c r="AN304" s="198" t="s">
        <v>609</v>
      </c>
      <c r="AO304" s="198" t="str">
        <f t="shared" si="18"/>
        <v/>
      </c>
      <c r="AP304" s="110">
        <v>282</v>
      </c>
      <c r="AQ304" s="191" t="s">
        <v>1445</v>
      </c>
      <c r="AR304" s="192" t="s">
        <v>1415</v>
      </c>
      <c r="AS304" s="111" t="s">
        <v>520</v>
      </c>
      <c r="AT304" s="193" t="s">
        <v>1446</v>
      </c>
      <c r="AU304" s="111" t="s">
        <v>1447</v>
      </c>
    </row>
    <row r="305" spans="37:47" ht="15.05" hidden="1" customHeight="1">
      <c r="AK305" s="189" t="str">
        <f t="shared" si="19"/>
        <v xml:space="preserve">- </v>
      </c>
      <c r="AL305" s="87"/>
      <c r="AM305" s="190" t="str">
        <f t="shared" si="20"/>
        <v>-</v>
      </c>
      <c r="AN305" s="198" t="s">
        <v>609</v>
      </c>
      <c r="AO305" s="198" t="str">
        <f t="shared" si="18"/>
        <v/>
      </c>
      <c r="AP305" s="110">
        <v>283</v>
      </c>
      <c r="AQ305" s="191" t="s">
        <v>1448</v>
      </c>
      <c r="AR305" s="192" t="s">
        <v>1415</v>
      </c>
      <c r="AS305" s="111" t="s">
        <v>520</v>
      </c>
      <c r="AT305" s="193" t="s">
        <v>1449</v>
      </c>
      <c r="AU305" s="111" t="s">
        <v>1450</v>
      </c>
    </row>
    <row r="306" spans="37:47" ht="15.05" hidden="1" customHeight="1">
      <c r="AK306" s="189" t="str">
        <f t="shared" si="19"/>
        <v xml:space="preserve">- </v>
      </c>
      <c r="AL306" s="87"/>
      <c r="AM306" s="190" t="str">
        <f t="shared" si="20"/>
        <v>-</v>
      </c>
      <c r="AN306" s="198" t="s">
        <v>609</v>
      </c>
      <c r="AO306" s="198" t="str">
        <f t="shared" si="18"/>
        <v/>
      </c>
      <c r="AP306" s="110">
        <v>284</v>
      </c>
      <c r="AQ306" s="191" t="s">
        <v>1451</v>
      </c>
      <c r="AR306" s="192" t="s">
        <v>1415</v>
      </c>
      <c r="AS306" s="111" t="s">
        <v>520</v>
      </c>
      <c r="AT306" s="193" t="s">
        <v>1452</v>
      </c>
      <c r="AU306" s="111" t="s">
        <v>1453</v>
      </c>
    </row>
    <row r="307" spans="37:47" ht="15.05" hidden="1" customHeight="1">
      <c r="AK307" s="189" t="str">
        <f t="shared" si="19"/>
        <v xml:space="preserve">- </v>
      </c>
      <c r="AL307" s="87"/>
      <c r="AM307" s="190" t="str">
        <f t="shared" si="20"/>
        <v>-</v>
      </c>
      <c r="AN307" s="198" t="s">
        <v>609</v>
      </c>
      <c r="AO307" s="198" t="str">
        <f t="shared" si="18"/>
        <v/>
      </c>
      <c r="AP307" s="110">
        <v>285</v>
      </c>
      <c r="AQ307" s="191" t="s">
        <v>1454</v>
      </c>
      <c r="AR307" s="192" t="s">
        <v>1415</v>
      </c>
      <c r="AS307" s="111" t="s">
        <v>520</v>
      </c>
      <c r="AT307" s="193" t="s">
        <v>1455</v>
      </c>
      <c r="AU307" s="111" t="s">
        <v>834</v>
      </c>
    </row>
    <row r="308" spans="37:47" ht="15.05" hidden="1" customHeight="1">
      <c r="AK308" s="189" t="str">
        <f t="shared" si="19"/>
        <v xml:space="preserve">- </v>
      </c>
      <c r="AL308" s="87"/>
      <c r="AM308" s="190" t="str">
        <f t="shared" si="20"/>
        <v>-</v>
      </c>
      <c r="AN308" s="198" t="s">
        <v>609</v>
      </c>
      <c r="AO308" s="198" t="str">
        <f t="shared" si="18"/>
        <v/>
      </c>
      <c r="AP308" s="110">
        <v>286</v>
      </c>
      <c r="AQ308" s="191" t="s">
        <v>1456</v>
      </c>
      <c r="AR308" s="192" t="s">
        <v>1415</v>
      </c>
      <c r="AS308" s="111" t="s">
        <v>520</v>
      </c>
      <c r="AT308" s="193" t="s">
        <v>1457</v>
      </c>
      <c r="AU308" s="111" t="s">
        <v>1458</v>
      </c>
    </row>
    <row r="309" spans="37:47" ht="15.05" hidden="1" customHeight="1">
      <c r="AK309" s="189" t="str">
        <f t="shared" si="19"/>
        <v xml:space="preserve">- </v>
      </c>
      <c r="AL309" s="87"/>
      <c r="AM309" s="190" t="str">
        <f t="shared" si="20"/>
        <v>-</v>
      </c>
      <c r="AN309" s="198" t="s">
        <v>609</v>
      </c>
      <c r="AO309" s="198" t="str">
        <f t="shared" si="18"/>
        <v/>
      </c>
      <c r="AP309" s="110">
        <v>287</v>
      </c>
      <c r="AQ309" s="191" t="s">
        <v>1459</v>
      </c>
      <c r="AR309" s="192" t="s">
        <v>1415</v>
      </c>
      <c r="AS309" s="111" t="s">
        <v>520</v>
      </c>
      <c r="AT309" s="193" t="s">
        <v>1460</v>
      </c>
      <c r="AU309" s="111" t="s">
        <v>1164</v>
      </c>
    </row>
    <row r="310" spans="37:47" ht="15.05" hidden="1" customHeight="1">
      <c r="AK310" s="189" t="str">
        <f t="shared" si="19"/>
        <v xml:space="preserve">- </v>
      </c>
      <c r="AL310" s="87"/>
      <c r="AM310" s="190" t="str">
        <f t="shared" si="20"/>
        <v>-</v>
      </c>
      <c r="AN310" s="198" t="s">
        <v>609</v>
      </c>
      <c r="AO310" s="198" t="str">
        <f t="shared" si="18"/>
        <v/>
      </c>
      <c r="AP310" s="110">
        <v>288</v>
      </c>
      <c r="AQ310" s="191" t="s">
        <v>1461</v>
      </c>
      <c r="AR310" s="192" t="s">
        <v>1462</v>
      </c>
      <c r="AS310" s="111" t="s">
        <v>522</v>
      </c>
      <c r="AT310" s="193" t="s">
        <v>1463</v>
      </c>
      <c r="AU310" s="111" t="s">
        <v>1464</v>
      </c>
    </row>
    <row r="311" spans="37:47" ht="15.05" hidden="1" customHeight="1">
      <c r="AK311" s="189" t="str">
        <f t="shared" si="19"/>
        <v xml:space="preserve">- </v>
      </c>
      <c r="AL311" s="87"/>
      <c r="AM311" s="190" t="str">
        <f t="shared" si="20"/>
        <v>-</v>
      </c>
      <c r="AN311" s="198" t="s">
        <v>609</v>
      </c>
      <c r="AO311" s="198" t="str">
        <f t="shared" si="18"/>
        <v/>
      </c>
      <c r="AP311" s="110">
        <v>289</v>
      </c>
      <c r="AQ311" s="191" t="s">
        <v>1465</v>
      </c>
      <c r="AR311" s="192" t="s">
        <v>1462</v>
      </c>
      <c r="AS311" s="111" t="s">
        <v>522</v>
      </c>
      <c r="AT311" s="193" t="s">
        <v>1466</v>
      </c>
      <c r="AU311" s="111" t="s">
        <v>1467</v>
      </c>
    </row>
    <row r="312" spans="37:47" ht="15.05" hidden="1" customHeight="1">
      <c r="AK312" s="189" t="str">
        <f t="shared" si="19"/>
        <v xml:space="preserve">- </v>
      </c>
      <c r="AL312" s="87"/>
      <c r="AM312" s="190" t="str">
        <f t="shared" si="20"/>
        <v>-</v>
      </c>
      <c r="AN312" s="198" t="s">
        <v>609</v>
      </c>
      <c r="AO312" s="198" t="str">
        <f t="shared" si="18"/>
        <v/>
      </c>
      <c r="AP312" s="110">
        <v>290</v>
      </c>
      <c r="AQ312" s="191" t="s">
        <v>1468</v>
      </c>
      <c r="AR312" s="192" t="s">
        <v>1462</v>
      </c>
      <c r="AS312" s="111" t="s">
        <v>522</v>
      </c>
      <c r="AT312" s="193" t="s">
        <v>1469</v>
      </c>
      <c r="AU312" s="111" t="s">
        <v>1470</v>
      </c>
    </row>
    <row r="313" spans="37:47" ht="15.05" hidden="1" customHeight="1">
      <c r="AK313" s="189" t="str">
        <f t="shared" si="19"/>
        <v xml:space="preserve">- </v>
      </c>
      <c r="AL313" s="87"/>
      <c r="AM313" s="190" t="str">
        <f t="shared" si="20"/>
        <v>-</v>
      </c>
      <c r="AN313" s="198" t="s">
        <v>609</v>
      </c>
      <c r="AO313" s="198" t="str">
        <f t="shared" si="18"/>
        <v/>
      </c>
      <c r="AP313" s="110">
        <v>291</v>
      </c>
      <c r="AQ313" s="191" t="s">
        <v>1471</v>
      </c>
      <c r="AR313" s="192" t="s">
        <v>1462</v>
      </c>
      <c r="AS313" s="111" t="s">
        <v>522</v>
      </c>
      <c r="AT313" s="193" t="s">
        <v>1472</v>
      </c>
      <c r="AU313" s="111" t="s">
        <v>1473</v>
      </c>
    </row>
    <row r="314" spans="37:47" ht="15.05" hidden="1" customHeight="1">
      <c r="AK314" s="189" t="str">
        <f t="shared" si="19"/>
        <v xml:space="preserve">- </v>
      </c>
      <c r="AL314" s="87"/>
      <c r="AM314" s="190" t="str">
        <f t="shared" si="20"/>
        <v>-</v>
      </c>
      <c r="AN314" s="198" t="s">
        <v>609</v>
      </c>
      <c r="AO314" s="198" t="str">
        <f t="shared" si="18"/>
        <v/>
      </c>
      <c r="AP314" s="110">
        <v>292</v>
      </c>
      <c r="AQ314" s="191" t="s">
        <v>1474</v>
      </c>
      <c r="AR314" s="192" t="s">
        <v>1462</v>
      </c>
      <c r="AS314" s="111" t="s">
        <v>522</v>
      </c>
      <c r="AT314" s="193" t="s">
        <v>1475</v>
      </c>
      <c r="AU314" s="111" t="s">
        <v>522</v>
      </c>
    </row>
    <row r="315" spans="37:47" ht="15.05" hidden="1" customHeight="1">
      <c r="AK315" s="189" t="str">
        <f t="shared" si="19"/>
        <v xml:space="preserve">- </v>
      </c>
      <c r="AL315" s="87"/>
      <c r="AM315" s="190" t="str">
        <f t="shared" si="20"/>
        <v>-</v>
      </c>
      <c r="AN315" s="198" t="s">
        <v>609</v>
      </c>
      <c r="AO315" s="198" t="str">
        <f t="shared" si="18"/>
        <v/>
      </c>
      <c r="AP315" s="110">
        <v>293</v>
      </c>
      <c r="AQ315" s="191" t="s">
        <v>1476</v>
      </c>
      <c r="AR315" s="192" t="s">
        <v>1462</v>
      </c>
      <c r="AS315" s="111" t="s">
        <v>522</v>
      </c>
      <c r="AT315" s="193" t="s">
        <v>1477</v>
      </c>
      <c r="AU315" s="111" t="s">
        <v>1478</v>
      </c>
    </row>
    <row r="316" spans="37:47" ht="15.05" hidden="1" customHeight="1">
      <c r="AK316" s="189" t="str">
        <f t="shared" si="19"/>
        <v xml:space="preserve">- </v>
      </c>
      <c r="AL316" s="87"/>
      <c r="AM316" s="190" t="str">
        <f t="shared" si="20"/>
        <v>-</v>
      </c>
      <c r="AN316" s="198" t="s">
        <v>609</v>
      </c>
      <c r="AO316" s="198" t="str">
        <f t="shared" si="18"/>
        <v/>
      </c>
      <c r="AP316" s="110">
        <v>294</v>
      </c>
      <c r="AQ316" s="191" t="s">
        <v>1479</v>
      </c>
      <c r="AR316" s="192" t="s">
        <v>1462</v>
      </c>
      <c r="AS316" s="111" t="s">
        <v>522</v>
      </c>
      <c r="AT316" s="193" t="s">
        <v>1480</v>
      </c>
      <c r="AU316" s="111" t="s">
        <v>1481</v>
      </c>
    </row>
    <row r="317" spans="37:47" ht="15.05" hidden="1" customHeight="1">
      <c r="AK317" s="189" t="str">
        <f t="shared" si="19"/>
        <v xml:space="preserve">- </v>
      </c>
      <c r="AL317" s="87"/>
      <c r="AM317" s="190" t="str">
        <f t="shared" si="20"/>
        <v>-</v>
      </c>
      <c r="AN317" s="198" t="s">
        <v>609</v>
      </c>
      <c r="AO317" s="198" t="str">
        <f t="shared" si="18"/>
        <v/>
      </c>
      <c r="AP317" s="110">
        <v>295</v>
      </c>
      <c r="AQ317" s="191" t="s">
        <v>1482</v>
      </c>
      <c r="AR317" s="192" t="s">
        <v>1462</v>
      </c>
      <c r="AS317" s="111" t="s">
        <v>522</v>
      </c>
      <c r="AT317" s="193" t="s">
        <v>1483</v>
      </c>
      <c r="AU317" s="111" t="s">
        <v>1484</v>
      </c>
    </row>
    <row r="318" spans="37:47" ht="15.05" hidden="1" customHeight="1">
      <c r="AK318" s="189" t="str">
        <f t="shared" si="19"/>
        <v xml:space="preserve">- </v>
      </c>
      <c r="AL318" s="87"/>
      <c r="AM318" s="190" t="str">
        <f t="shared" si="20"/>
        <v>-</v>
      </c>
      <c r="AN318" s="198" t="s">
        <v>609</v>
      </c>
      <c r="AO318" s="198" t="str">
        <f t="shared" si="18"/>
        <v/>
      </c>
      <c r="AP318" s="110">
        <v>296</v>
      </c>
      <c r="AQ318" s="191" t="s">
        <v>1485</v>
      </c>
      <c r="AR318" s="192" t="s">
        <v>1462</v>
      </c>
      <c r="AS318" s="111" t="s">
        <v>522</v>
      </c>
      <c r="AT318" s="193" t="s">
        <v>1486</v>
      </c>
      <c r="AU318" s="111" t="s">
        <v>1487</v>
      </c>
    </row>
    <row r="319" spans="37:47" ht="15.05" hidden="1" customHeight="1">
      <c r="AK319" s="189" t="str">
        <f t="shared" si="19"/>
        <v xml:space="preserve">- </v>
      </c>
      <c r="AL319" s="87"/>
      <c r="AM319" s="190" t="str">
        <f t="shared" si="20"/>
        <v>-</v>
      </c>
      <c r="AN319" s="198" t="s">
        <v>609</v>
      </c>
      <c r="AO319" s="198" t="str">
        <f t="shared" si="18"/>
        <v/>
      </c>
      <c r="AP319" s="110">
        <v>297</v>
      </c>
      <c r="AQ319" s="191" t="s">
        <v>1488</v>
      </c>
      <c r="AR319" s="192" t="s">
        <v>1462</v>
      </c>
      <c r="AS319" s="111" t="s">
        <v>522</v>
      </c>
      <c r="AT319" s="193" t="s">
        <v>1489</v>
      </c>
      <c r="AU319" s="111" t="s">
        <v>528</v>
      </c>
    </row>
    <row r="320" spans="37:47" ht="15.05" hidden="1" customHeight="1">
      <c r="AK320" s="189" t="str">
        <f t="shared" si="19"/>
        <v xml:space="preserve">- </v>
      </c>
      <c r="AL320" s="87"/>
      <c r="AM320" s="190" t="str">
        <f t="shared" si="20"/>
        <v>-</v>
      </c>
      <c r="AN320" s="198" t="s">
        <v>609</v>
      </c>
      <c r="AO320" s="198" t="str">
        <f t="shared" si="18"/>
        <v/>
      </c>
      <c r="AP320" s="110">
        <v>298</v>
      </c>
      <c r="AQ320" s="191" t="s">
        <v>1490</v>
      </c>
      <c r="AR320" s="192" t="s">
        <v>1462</v>
      </c>
      <c r="AS320" s="111" t="s">
        <v>522</v>
      </c>
      <c r="AT320" s="193" t="s">
        <v>1491</v>
      </c>
      <c r="AU320" s="111" t="s">
        <v>1492</v>
      </c>
    </row>
    <row r="321" spans="37:47" ht="15.05" hidden="1" customHeight="1">
      <c r="AK321" s="189" t="str">
        <f t="shared" si="19"/>
        <v xml:space="preserve">- </v>
      </c>
      <c r="AL321" s="87"/>
      <c r="AM321" s="190" t="str">
        <f t="shared" si="20"/>
        <v>-</v>
      </c>
      <c r="AN321" s="198" t="s">
        <v>609</v>
      </c>
      <c r="AO321" s="198" t="str">
        <f t="shared" si="18"/>
        <v/>
      </c>
      <c r="AP321" s="110">
        <v>299</v>
      </c>
      <c r="AQ321" s="191" t="s">
        <v>1493</v>
      </c>
      <c r="AR321" s="192" t="s">
        <v>1462</v>
      </c>
      <c r="AS321" s="111" t="s">
        <v>522</v>
      </c>
      <c r="AT321" s="193" t="s">
        <v>1494</v>
      </c>
      <c r="AU321" s="111" t="s">
        <v>1495</v>
      </c>
    </row>
    <row r="322" spans="37:47" ht="15.05" hidden="1" customHeight="1">
      <c r="AK322" s="189" t="str">
        <f t="shared" si="19"/>
        <v xml:space="preserve">- </v>
      </c>
      <c r="AL322" s="87"/>
      <c r="AM322" s="190" t="str">
        <f t="shared" si="20"/>
        <v>-</v>
      </c>
      <c r="AN322" s="198" t="s">
        <v>609</v>
      </c>
      <c r="AO322" s="198" t="str">
        <f t="shared" si="18"/>
        <v/>
      </c>
      <c r="AP322" s="110">
        <v>300</v>
      </c>
      <c r="AQ322" s="191" t="s">
        <v>1496</v>
      </c>
      <c r="AR322" s="192" t="s">
        <v>1462</v>
      </c>
      <c r="AS322" s="111" t="s">
        <v>522</v>
      </c>
      <c r="AT322" s="193" t="s">
        <v>1497</v>
      </c>
      <c r="AU322" s="111" t="s">
        <v>1498</v>
      </c>
    </row>
    <row r="323" spans="37:47" ht="15.05" hidden="1" customHeight="1">
      <c r="AK323" s="189" t="str">
        <f t="shared" si="19"/>
        <v xml:space="preserve">- </v>
      </c>
      <c r="AL323" s="87"/>
      <c r="AM323" s="190" t="str">
        <f t="shared" si="20"/>
        <v>-</v>
      </c>
      <c r="AN323" s="198" t="s">
        <v>609</v>
      </c>
      <c r="AO323" s="198" t="str">
        <f t="shared" si="18"/>
        <v/>
      </c>
      <c r="AP323" s="110">
        <v>301</v>
      </c>
      <c r="AQ323" s="191" t="s">
        <v>1499</v>
      </c>
      <c r="AR323" s="192" t="s">
        <v>1462</v>
      </c>
      <c r="AS323" s="111" t="s">
        <v>522</v>
      </c>
      <c r="AT323" s="193" t="s">
        <v>1500</v>
      </c>
      <c r="AU323" s="111" t="s">
        <v>1501</v>
      </c>
    </row>
    <row r="324" spans="37:47" ht="15.05" hidden="1" customHeight="1">
      <c r="AK324" s="189" t="str">
        <f t="shared" si="19"/>
        <v xml:space="preserve">- </v>
      </c>
      <c r="AL324" s="87"/>
      <c r="AM324" s="190" t="str">
        <f t="shared" si="20"/>
        <v>-</v>
      </c>
      <c r="AN324" s="198" t="s">
        <v>609</v>
      </c>
      <c r="AO324" s="198" t="str">
        <f t="shared" si="18"/>
        <v/>
      </c>
      <c r="AP324" s="110">
        <v>302</v>
      </c>
      <c r="AQ324" s="191" t="s">
        <v>1502</v>
      </c>
      <c r="AR324" s="192" t="s">
        <v>1462</v>
      </c>
      <c r="AS324" s="111" t="s">
        <v>522</v>
      </c>
      <c r="AT324" s="193" t="s">
        <v>1503</v>
      </c>
      <c r="AU324" s="111" t="s">
        <v>1504</v>
      </c>
    </row>
    <row r="325" spans="37:47" ht="15.05" hidden="1" customHeight="1">
      <c r="AK325" s="189" t="str">
        <f t="shared" si="19"/>
        <v xml:space="preserve">- </v>
      </c>
      <c r="AL325" s="87"/>
      <c r="AM325" s="190" t="str">
        <f t="shared" si="20"/>
        <v>-</v>
      </c>
      <c r="AN325" s="198" t="s">
        <v>609</v>
      </c>
      <c r="AO325" s="198" t="str">
        <f t="shared" si="18"/>
        <v/>
      </c>
      <c r="AP325" s="110">
        <v>303</v>
      </c>
      <c r="AQ325" s="191" t="s">
        <v>1505</v>
      </c>
      <c r="AR325" s="192" t="s">
        <v>1462</v>
      </c>
      <c r="AS325" s="111" t="s">
        <v>522</v>
      </c>
      <c r="AT325" s="193" t="s">
        <v>1506</v>
      </c>
      <c r="AU325" s="111" t="s">
        <v>1507</v>
      </c>
    </row>
    <row r="326" spans="37:47" ht="15.05" hidden="1" customHeight="1">
      <c r="AK326" s="189" t="str">
        <f t="shared" si="19"/>
        <v xml:space="preserve">- </v>
      </c>
      <c r="AL326" s="87"/>
      <c r="AM326" s="190" t="str">
        <f t="shared" si="20"/>
        <v>-</v>
      </c>
      <c r="AN326" s="198" t="s">
        <v>609</v>
      </c>
      <c r="AO326" s="198" t="str">
        <f t="shared" si="18"/>
        <v/>
      </c>
      <c r="AP326" s="110">
        <v>304</v>
      </c>
      <c r="AQ326" s="191" t="s">
        <v>1508</v>
      </c>
      <c r="AR326" s="192" t="s">
        <v>1462</v>
      </c>
      <c r="AS326" s="111" t="s">
        <v>522</v>
      </c>
      <c r="AT326" s="193" t="s">
        <v>1509</v>
      </c>
      <c r="AU326" s="111" t="s">
        <v>774</v>
      </c>
    </row>
    <row r="327" spans="37:47" ht="15.05" hidden="1" customHeight="1">
      <c r="AK327" s="189" t="str">
        <f t="shared" si="19"/>
        <v xml:space="preserve">- </v>
      </c>
      <c r="AL327" s="87"/>
      <c r="AM327" s="190" t="str">
        <f t="shared" si="20"/>
        <v>-</v>
      </c>
      <c r="AN327" s="198" t="s">
        <v>609</v>
      </c>
      <c r="AO327" s="198" t="str">
        <f t="shared" si="18"/>
        <v/>
      </c>
      <c r="AP327" s="110">
        <v>305</v>
      </c>
      <c r="AQ327" s="191" t="s">
        <v>1510</v>
      </c>
      <c r="AR327" s="192" t="s">
        <v>1462</v>
      </c>
      <c r="AS327" s="111" t="s">
        <v>522</v>
      </c>
      <c r="AT327" s="193" t="s">
        <v>1511</v>
      </c>
      <c r="AU327" s="111" t="s">
        <v>1512</v>
      </c>
    </row>
    <row r="328" spans="37:47" ht="15.05" hidden="1" customHeight="1">
      <c r="AK328" s="189" t="str">
        <f t="shared" si="19"/>
        <v xml:space="preserve">- </v>
      </c>
      <c r="AL328" s="87"/>
      <c r="AM328" s="190" t="str">
        <f t="shared" si="20"/>
        <v>-</v>
      </c>
      <c r="AN328" s="198" t="s">
        <v>609</v>
      </c>
      <c r="AO328" s="198" t="str">
        <f t="shared" si="18"/>
        <v/>
      </c>
      <c r="AP328" s="110">
        <v>306</v>
      </c>
      <c r="AQ328" s="191" t="s">
        <v>1513</v>
      </c>
      <c r="AR328" s="192" t="s">
        <v>1462</v>
      </c>
      <c r="AS328" s="111" t="s">
        <v>522</v>
      </c>
      <c r="AT328" s="193" t="s">
        <v>1514</v>
      </c>
      <c r="AU328" s="111" t="s">
        <v>1515</v>
      </c>
    </row>
    <row r="329" spans="37:47" ht="15.05" hidden="1" customHeight="1">
      <c r="AK329" s="189" t="str">
        <f t="shared" si="19"/>
        <v xml:space="preserve">- </v>
      </c>
      <c r="AL329" s="87"/>
      <c r="AM329" s="190" t="str">
        <f t="shared" si="20"/>
        <v>-</v>
      </c>
      <c r="AN329" s="198" t="s">
        <v>609</v>
      </c>
      <c r="AO329" s="198" t="str">
        <f t="shared" si="18"/>
        <v/>
      </c>
      <c r="AP329" s="110">
        <v>307</v>
      </c>
      <c r="AQ329" s="191" t="s">
        <v>1516</v>
      </c>
      <c r="AR329" s="192" t="s">
        <v>1462</v>
      </c>
      <c r="AS329" s="111" t="s">
        <v>522</v>
      </c>
      <c r="AT329" s="193" t="s">
        <v>1517</v>
      </c>
      <c r="AU329" s="111" t="s">
        <v>1518</v>
      </c>
    </row>
    <row r="330" spans="37:47" ht="15.05" hidden="1" customHeight="1">
      <c r="AK330" s="189" t="str">
        <f t="shared" si="19"/>
        <v xml:space="preserve">- </v>
      </c>
      <c r="AL330" s="87"/>
      <c r="AM330" s="190" t="str">
        <f t="shared" si="20"/>
        <v>-</v>
      </c>
      <c r="AN330" s="198" t="s">
        <v>609</v>
      </c>
      <c r="AO330" s="198" t="str">
        <f t="shared" si="18"/>
        <v/>
      </c>
      <c r="AP330" s="110">
        <v>308</v>
      </c>
      <c r="AQ330" s="191" t="s">
        <v>1519</v>
      </c>
      <c r="AR330" s="192" t="s">
        <v>1462</v>
      </c>
      <c r="AS330" s="111" t="s">
        <v>522</v>
      </c>
      <c r="AT330" s="193" t="s">
        <v>1520</v>
      </c>
      <c r="AU330" s="111" t="s">
        <v>1521</v>
      </c>
    </row>
    <row r="331" spans="37:47" ht="15.05" hidden="1" customHeight="1">
      <c r="AK331" s="189" t="str">
        <f t="shared" si="19"/>
        <v xml:space="preserve">- </v>
      </c>
      <c r="AL331" s="87"/>
      <c r="AM331" s="190" t="str">
        <f t="shared" si="20"/>
        <v>-</v>
      </c>
      <c r="AN331" s="198" t="s">
        <v>609</v>
      </c>
      <c r="AO331" s="198" t="str">
        <f t="shared" si="18"/>
        <v/>
      </c>
      <c r="AP331" s="110">
        <v>309</v>
      </c>
      <c r="AQ331" s="191" t="s">
        <v>1522</v>
      </c>
      <c r="AR331" s="192" t="s">
        <v>1462</v>
      </c>
      <c r="AS331" s="111" t="s">
        <v>522</v>
      </c>
      <c r="AT331" s="193" t="s">
        <v>1523</v>
      </c>
      <c r="AU331" s="111" t="s">
        <v>1524</v>
      </c>
    </row>
    <row r="332" spans="37:47" ht="15.05" hidden="1" customHeight="1">
      <c r="AK332" s="189" t="str">
        <f t="shared" si="19"/>
        <v xml:space="preserve">- </v>
      </c>
      <c r="AL332" s="87"/>
      <c r="AM332" s="190" t="str">
        <f t="shared" si="20"/>
        <v>-</v>
      </c>
      <c r="AN332" s="198" t="s">
        <v>609</v>
      </c>
      <c r="AO332" s="198" t="str">
        <f t="shared" si="18"/>
        <v/>
      </c>
      <c r="AP332" s="110">
        <v>310</v>
      </c>
      <c r="AQ332" s="191" t="s">
        <v>1525</v>
      </c>
      <c r="AR332" s="192" t="s">
        <v>1462</v>
      </c>
      <c r="AS332" s="111" t="s">
        <v>522</v>
      </c>
      <c r="AT332" s="193" t="s">
        <v>1526</v>
      </c>
      <c r="AU332" s="111" t="s">
        <v>1527</v>
      </c>
    </row>
    <row r="333" spans="37:47" ht="15.05" hidden="1" customHeight="1">
      <c r="AK333" s="189" t="str">
        <f t="shared" si="19"/>
        <v xml:space="preserve">- </v>
      </c>
      <c r="AL333" s="87"/>
      <c r="AM333" s="190" t="str">
        <f t="shared" si="20"/>
        <v>-</v>
      </c>
      <c r="AN333" s="198" t="s">
        <v>609</v>
      </c>
      <c r="AO333" s="198" t="str">
        <f t="shared" si="18"/>
        <v/>
      </c>
      <c r="AP333" s="110">
        <v>311</v>
      </c>
      <c r="AQ333" s="191" t="s">
        <v>1528</v>
      </c>
      <c r="AR333" s="192" t="s">
        <v>1462</v>
      </c>
      <c r="AS333" s="111" t="s">
        <v>522</v>
      </c>
      <c r="AT333" s="193" t="s">
        <v>1529</v>
      </c>
      <c r="AU333" s="111" t="s">
        <v>1530</v>
      </c>
    </row>
    <row r="334" spans="37:47" ht="15.05" hidden="1" customHeight="1">
      <c r="AK334" s="189" t="str">
        <f t="shared" si="19"/>
        <v xml:space="preserve">- </v>
      </c>
      <c r="AL334" s="87"/>
      <c r="AM334" s="190" t="str">
        <f t="shared" si="20"/>
        <v>-</v>
      </c>
      <c r="AN334" s="198" t="s">
        <v>609</v>
      </c>
      <c r="AO334" s="198" t="str">
        <f t="shared" si="18"/>
        <v/>
      </c>
      <c r="AP334" s="110">
        <v>312</v>
      </c>
      <c r="AQ334" s="191" t="s">
        <v>1531</v>
      </c>
      <c r="AR334" s="192" t="s">
        <v>1462</v>
      </c>
      <c r="AS334" s="111" t="s">
        <v>522</v>
      </c>
      <c r="AT334" s="193" t="s">
        <v>1532</v>
      </c>
      <c r="AU334" s="111" t="s">
        <v>1533</v>
      </c>
    </row>
    <row r="335" spans="37:47" ht="15.05" hidden="1" customHeight="1">
      <c r="AK335" s="189" t="str">
        <f t="shared" si="19"/>
        <v xml:space="preserve">- </v>
      </c>
      <c r="AL335" s="87"/>
      <c r="AM335" s="190" t="str">
        <f t="shared" si="20"/>
        <v>-</v>
      </c>
      <c r="AN335" s="198" t="s">
        <v>609</v>
      </c>
      <c r="AO335" s="198" t="str">
        <f t="shared" si="18"/>
        <v/>
      </c>
      <c r="AP335" s="110">
        <v>313</v>
      </c>
      <c r="AQ335" s="191" t="s">
        <v>1534</v>
      </c>
      <c r="AR335" s="192" t="s">
        <v>1462</v>
      </c>
      <c r="AS335" s="111" t="s">
        <v>522</v>
      </c>
      <c r="AT335" s="193" t="s">
        <v>1535</v>
      </c>
      <c r="AU335" s="111" t="s">
        <v>1536</v>
      </c>
    </row>
    <row r="336" spans="37:47" ht="15.05" hidden="1" customHeight="1">
      <c r="AK336" s="189" t="str">
        <f t="shared" si="19"/>
        <v xml:space="preserve">- </v>
      </c>
      <c r="AL336" s="87"/>
      <c r="AM336" s="190" t="str">
        <f t="shared" si="20"/>
        <v>-</v>
      </c>
      <c r="AN336" s="198" t="s">
        <v>609</v>
      </c>
      <c r="AO336" s="198" t="str">
        <f t="shared" si="18"/>
        <v/>
      </c>
      <c r="AP336" s="110">
        <v>314</v>
      </c>
      <c r="AQ336" s="191" t="s">
        <v>1537</v>
      </c>
      <c r="AR336" s="192" t="s">
        <v>1462</v>
      </c>
      <c r="AS336" s="111" t="s">
        <v>522</v>
      </c>
      <c r="AT336" s="193" t="s">
        <v>1538</v>
      </c>
      <c r="AU336" s="111" t="s">
        <v>1539</v>
      </c>
    </row>
    <row r="337" spans="37:47" ht="15.05" hidden="1" customHeight="1">
      <c r="AK337" s="189" t="str">
        <f t="shared" si="19"/>
        <v xml:space="preserve">- </v>
      </c>
      <c r="AL337" s="87"/>
      <c r="AM337" s="190" t="str">
        <f t="shared" si="20"/>
        <v>-</v>
      </c>
      <c r="AN337" s="198" t="s">
        <v>609</v>
      </c>
      <c r="AO337" s="198" t="str">
        <f t="shared" si="18"/>
        <v/>
      </c>
      <c r="AP337" s="110">
        <v>315</v>
      </c>
      <c r="AQ337" s="191" t="s">
        <v>1540</v>
      </c>
      <c r="AR337" s="192" t="s">
        <v>1462</v>
      </c>
      <c r="AS337" s="111" t="s">
        <v>522</v>
      </c>
      <c r="AT337" s="193" t="s">
        <v>1541</v>
      </c>
      <c r="AU337" s="111" t="s">
        <v>1542</v>
      </c>
    </row>
    <row r="338" spans="37:47" ht="15.05" hidden="1" customHeight="1">
      <c r="AK338" s="189" t="str">
        <f t="shared" si="19"/>
        <v xml:space="preserve">- </v>
      </c>
      <c r="AL338" s="87"/>
      <c r="AM338" s="190" t="str">
        <f t="shared" si="20"/>
        <v>-</v>
      </c>
      <c r="AN338" s="198" t="s">
        <v>609</v>
      </c>
      <c r="AO338" s="198" t="str">
        <f t="shared" si="18"/>
        <v/>
      </c>
      <c r="AP338" s="110">
        <v>316</v>
      </c>
      <c r="AQ338" s="191" t="s">
        <v>1543</v>
      </c>
      <c r="AR338" s="192" t="s">
        <v>1462</v>
      </c>
      <c r="AS338" s="111" t="s">
        <v>522</v>
      </c>
      <c r="AT338" s="193" t="s">
        <v>1544</v>
      </c>
      <c r="AU338" s="111" t="s">
        <v>1545</v>
      </c>
    </row>
    <row r="339" spans="37:47" ht="15.05" hidden="1" customHeight="1">
      <c r="AK339" s="189" t="str">
        <f t="shared" si="19"/>
        <v xml:space="preserve">- </v>
      </c>
      <c r="AL339" s="87"/>
      <c r="AM339" s="190" t="str">
        <f t="shared" si="20"/>
        <v>-</v>
      </c>
      <c r="AN339" s="198" t="s">
        <v>609</v>
      </c>
      <c r="AO339" s="198" t="str">
        <f t="shared" si="18"/>
        <v/>
      </c>
      <c r="AP339" s="110">
        <v>317</v>
      </c>
      <c r="AQ339" s="191" t="s">
        <v>1546</v>
      </c>
      <c r="AR339" s="192" t="s">
        <v>1462</v>
      </c>
      <c r="AS339" s="111" t="s">
        <v>522</v>
      </c>
      <c r="AT339" s="193" t="s">
        <v>1547</v>
      </c>
      <c r="AU339" s="111" t="s">
        <v>1548</v>
      </c>
    </row>
    <row r="340" spans="37:47" ht="15.05" hidden="1" customHeight="1">
      <c r="AK340" s="189" t="str">
        <f t="shared" si="19"/>
        <v xml:space="preserve">- </v>
      </c>
      <c r="AL340" s="87"/>
      <c r="AM340" s="190" t="str">
        <f t="shared" si="20"/>
        <v>-</v>
      </c>
      <c r="AN340" s="198" t="s">
        <v>609</v>
      </c>
      <c r="AO340" s="198" t="str">
        <f t="shared" si="18"/>
        <v/>
      </c>
      <c r="AP340" s="110">
        <v>318</v>
      </c>
      <c r="AQ340" s="191" t="s">
        <v>1549</v>
      </c>
      <c r="AR340" s="192" t="s">
        <v>1462</v>
      </c>
      <c r="AS340" s="111" t="s">
        <v>522</v>
      </c>
      <c r="AT340" s="193" t="s">
        <v>1550</v>
      </c>
      <c r="AU340" s="111" t="s">
        <v>1551</v>
      </c>
    </row>
    <row r="341" spans="37:47" ht="15.05" hidden="1" customHeight="1">
      <c r="AK341" s="189" t="str">
        <f t="shared" si="19"/>
        <v xml:space="preserve">- </v>
      </c>
      <c r="AL341" s="87"/>
      <c r="AM341" s="190" t="str">
        <f t="shared" si="20"/>
        <v>-</v>
      </c>
      <c r="AN341" s="198" t="s">
        <v>609</v>
      </c>
      <c r="AO341" s="198" t="str">
        <f t="shared" si="18"/>
        <v/>
      </c>
      <c r="AP341" s="110">
        <v>319</v>
      </c>
      <c r="AQ341" s="191" t="s">
        <v>1552</v>
      </c>
      <c r="AR341" s="192" t="s">
        <v>1462</v>
      </c>
      <c r="AS341" s="111" t="s">
        <v>522</v>
      </c>
      <c r="AT341" s="193" t="s">
        <v>1553</v>
      </c>
      <c r="AU341" s="111" t="s">
        <v>1554</v>
      </c>
    </row>
    <row r="342" spans="37:47" ht="15.05" hidden="1" customHeight="1">
      <c r="AK342" s="189" t="str">
        <f t="shared" si="19"/>
        <v xml:space="preserve">- </v>
      </c>
      <c r="AL342" s="87"/>
      <c r="AM342" s="190" t="str">
        <f t="shared" si="20"/>
        <v>-</v>
      </c>
      <c r="AN342" s="198" t="s">
        <v>609</v>
      </c>
      <c r="AO342" s="198" t="str">
        <f t="shared" si="18"/>
        <v/>
      </c>
      <c r="AP342" s="110">
        <v>320</v>
      </c>
      <c r="AQ342" s="191" t="s">
        <v>1555</v>
      </c>
      <c r="AR342" s="192" t="s">
        <v>1462</v>
      </c>
      <c r="AS342" s="111" t="s">
        <v>522</v>
      </c>
      <c r="AT342" s="193" t="s">
        <v>1556</v>
      </c>
      <c r="AU342" s="111" t="s">
        <v>1557</v>
      </c>
    </row>
    <row r="343" spans="37:47" ht="15.05" hidden="1" customHeight="1">
      <c r="AK343" s="189" t="str">
        <f t="shared" si="19"/>
        <v xml:space="preserve">- </v>
      </c>
      <c r="AL343" s="87"/>
      <c r="AM343" s="190" t="str">
        <f t="shared" si="20"/>
        <v>-</v>
      </c>
      <c r="AN343" s="198" t="s">
        <v>609</v>
      </c>
      <c r="AO343" s="198" t="str">
        <f t="shared" ref="AO343:AO406" si="21">IFERROR(VLOOKUP(AM343, $AT$23:$AU$2489, 2, 0), "")</f>
        <v/>
      </c>
      <c r="AP343" s="110">
        <v>321</v>
      </c>
      <c r="AQ343" s="191" t="s">
        <v>1558</v>
      </c>
      <c r="AR343" s="192" t="s">
        <v>1462</v>
      </c>
      <c r="AS343" s="111" t="s">
        <v>522</v>
      </c>
      <c r="AT343" s="193" t="s">
        <v>1559</v>
      </c>
      <c r="AU343" s="111" t="s">
        <v>1560</v>
      </c>
    </row>
    <row r="344" spans="37:47" ht="15.05" hidden="1" customHeight="1">
      <c r="AK344" s="189" t="str">
        <f t="shared" ref="AK344:AK407" si="22">CONCATENATE(AM344,AN344,AO344)</f>
        <v xml:space="preserve">- </v>
      </c>
      <c r="AL344" s="87"/>
      <c r="AM344" s="190" t="str">
        <f t="shared" ref="AM344:AM407" si="23">IFERROR(VLOOKUP(MID($N$10,2,2)&amp;"-"&amp;AP344, $AQ$23:$AU$2489, 4, 0), "-")</f>
        <v>-</v>
      </c>
      <c r="AN344" s="198" t="s">
        <v>609</v>
      </c>
      <c r="AO344" s="198" t="str">
        <f t="shared" si="21"/>
        <v/>
      </c>
      <c r="AP344" s="110">
        <v>322</v>
      </c>
      <c r="AQ344" s="191" t="s">
        <v>1561</v>
      </c>
      <c r="AR344" s="192" t="s">
        <v>1462</v>
      </c>
      <c r="AS344" s="111" t="s">
        <v>522</v>
      </c>
      <c r="AT344" s="193" t="s">
        <v>1562</v>
      </c>
      <c r="AU344" s="111" t="s">
        <v>1563</v>
      </c>
    </row>
    <row r="345" spans="37:47" ht="15.05" hidden="1" customHeight="1">
      <c r="AK345" s="189" t="str">
        <f t="shared" si="22"/>
        <v xml:space="preserve">- </v>
      </c>
      <c r="AL345" s="87"/>
      <c r="AM345" s="190" t="str">
        <f t="shared" si="23"/>
        <v>-</v>
      </c>
      <c r="AN345" s="198" t="s">
        <v>609</v>
      </c>
      <c r="AO345" s="198" t="str">
        <f t="shared" si="21"/>
        <v/>
      </c>
      <c r="AP345" s="110">
        <v>323</v>
      </c>
      <c r="AQ345" s="191" t="s">
        <v>1564</v>
      </c>
      <c r="AR345" s="192" t="s">
        <v>1462</v>
      </c>
      <c r="AS345" s="111" t="s">
        <v>522</v>
      </c>
      <c r="AT345" s="193" t="s">
        <v>1565</v>
      </c>
      <c r="AU345" s="111" t="s">
        <v>1566</v>
      </c>
    </row>
    <row r="346" spans="37:47" ht="15.05" hidden="1" customHeight="1">
      <c r="AK346" s="189" t="str">
        <f t="shared" si="22"/>
        <v xml:space="preserve">- </v>
      </c>
      <c r="AL346" s="87"/>
      <c r="AM346" s="190" t="str">
        <f t="shared" si="23"/>
        <v>-</v>
      </c>
      <c r="AN346" s="198" t="s">
        <v>609</v>
      </c>
      <c r="AO346" s="198" t="str">
        <f t="shared" si="21"/>
        <v/>
      </c>
      <c r="AP346" s="110">
        <v>324</v>
      </c>
      <c r="AQ346" s="191" t="s">
        <v>1567</v>
      </c>
      <c r="AR346" s="192" t="s">
        <v>1462</v>
      </c>
      <c r="AS346" s="111" t="s">
        <v>522</v>
      </c>
      <c r="AT346" s="193" t="s">
        <v>1568</v>
      </c>
      <c r="AU346" s="111" t="s">
        <v>1569</v>
      </c>
    </row>
    <row r="347" spans="37:47" ht="15.05" hidden="1" customHeight="1">
      <c r="AK347" s="189" t="str">
        <f t="shared" si="22"/>
        <v xml:space="preserve">- </v>
      </c>
      <c r="AL347" s="87"/>
      <c r="AM347" s="190" t="str">
        <f t="shared" si="23"/>
        <v>-</v>
      </c>
      <c r="AN347" s="198" t="s">
        <v>609</v>
      </c>
      <c r="AO347" s="198" t="str">
        <f t="shared" si="21"/>
        <v/>
      </c>
      <c r="AP347" s="110">
        <v>325</v>
      </c>
      <c r="AQ347" s="191" t="s">
        <v>1570</v>
      </c>
      <c r="AR347" s="192" t="s">
        <v>1462</v>
      </c>
      <c r="AS347" s="111" t="s">
        <v>522</v>
      </c>
      <c r="AT347" s="193" t="s">
        <v>1571</v>
      </c>
      <c r="AU347" s="111" t="s">
        <v>1572</v>
      </c>
    </row>
    <row r="348" spans="37:47" ht="15.05" hidden="1" customHeight="1">
      <c r="AK348" s="189" t="str">
        <f t="shared" si="22"/>
        <v xml:space="preserve">- </v>
      </c>
      <c r="AL348" s="87"/>
      <c r="AM348" s="190" t="str">
        <f t="shared" si="23"/>
        <v>-</v>
      </c>
      <c r="AN348" s="198" t="s">
        <v>609</v>
      </c>
      <c r="AO348" s="198" t="str">
        <f t="shared" si="21"/>
        <v/>
      </c>
      <c r="AP348" s="110">
        <v>326</v>
      </c>
      <c r="AQ348" s="191" t="s">
        <v>1573</v>
      </c>
      <c r="AR348" s="192" t="s">
        <v>1462</v>
      </c>
      <c r="AS348" s="111" t="s">
        <v>522</v>
      </c>
      <c r="AT348" s="193" t="s">
        <v>1574</v>
      </c>
      <c r="AU348" s="111" t="s">
        <v>1575</v>
      </c>
    </row>
    <row r="349" spans="37:47" ht="15.05" hidden="1" customHeight="1">
      <c r="AK349" s="189" t="str">
        <f t="shared" si="22"/>
        <v xml:space="preserve">- </v>
      </c>
      <c r="AL349" s="87"/>
      <c r="AM349" s="190" t="str">
        <f t="shared" si="23"/>
        <v>-</v>
      </c>
      <c r="AN349" s="198" t="s">
        <v>609</v>
      </c>
      <c r="AO349" s="198" t="str">
        <f t="shared" si="21"/>
        <v/>
      </c>
      <c r="AP349" s="110">
        <v>327</v>
      </c>
      <c r="AQ349" s="191" t="s">
        <v>1576</v>
      </c>
      <c r="AR349" s="192" t="s">
        <v>1577</v>
      </c>
      <c r="AS349" s="111" t="s">
        <v>524</v>
      </c>
      <c r="AT349" s="193" t="s">
        <v>1578</v>
      </c>
      <c r="AU349" s="111" t="s">
        <v>711</v>
      </c>
    </row>
    <row r="350" spans="37:47" ht="15.05" hidden="1" customHeight="1">
      <c r="AK350" s="189" t="str">
        <f t="shared" si="22"/>
        <v xml:space="preserve">- </v>
      </c>
      <c r="AL350" s="87"/>
      <c r="AM350" s="190" t="str">
        <f t="shared" si="23"/>
        <v>-</v>
      </c>
      <c r="AN350" s="198" t="s">
        <v>609</v>
      </c>
      <c r="AO350" s="198" t="str">
        <f t="shared" si="21"/>
        <v/>
      </c>
      <c r="AP350" s="110">
        <v>328</v>
      </c>
      <c r="AQ350" s="191" t="s">
        <v>1579</v>
      </c>
      <c r="AR350" s="192" t="s">
        <v>1577</v>
      </c>
      <c r="AS350" s="111" t="s">
        <v>524</v>
      </c>
      <c r="AT350" s="193" t="s">
        <v>1580</v>
      </c>
      <c r="AU350" s="111" t="s">
        <v>1581</v>
      </c>
    </row>
    <row r="351" spans="37:47" ht="15.05" hidden="1" customHeight="1">
      <c r="AK351" s="189" t="str">
        <f t="shared" si="22"/>
        <v xml:space="preserve">- </v>
      </c>
      <c r="AL351" s="87"/>
      <c r="AM351" s="190" t="str">
        <f t="shared" si="23"/>
        <v>-</v>
      </c>
      <c r="AN351" s="198" t="s">
        <v>609</v>
      </c>
      <c r="AO351" s="198" t="str">
        <f t="shared" si="21"/>
        <v/>
      </c>
      <c r="AP351" s="110">
        <v>329</v>
      </c>
      <c r="AQ351" s="191" t="s">
        <v>1582</v>
      </c>
      <c r="AR351" s="192" t="s">
        <v>1577</v>
      </c>
      <c r="AS351" s="111" t="s">
        <v>524</v>
      </c>
      <c r="AT351" s="193" t="s">
        <v>1583</v>
      </c>
      <c r="AU351" s="111" t="s">
        <v>1584</v>
      </c>
    </row>
    <row r="352" spans="37:47" ht="15.05" hidden="1" customHeight="1">
      <c r="AK352" s="189" t="str">
        <f t="shared" si="22"/>
        <v xml:space="preserve">- </v>
      </c>
      <c r="AL352" s="87"/>
      <c r="AM352" s="190" t="str">
        <f t="shared" si="23"/>
        <v>-</v>
      </c>
      <c r="AN352" s="198" t="s">
        <v>609</v>
      </c>
      <c r="AO352" s="198" t="str">
        <f t="shared" si="21"/>
        <v/>
      </c>
      <c r="AP352" s="110">
        <v>330</v>
      </c>
      <c r="AQ352" s="191" t="s">
        <v>1585</v>
      </c>
      <c r="AR352" s="192" t="s">
        <v>1577</v>
      </c>
      <c r="AS352" s="111" t="s">
        <v>524</v>
      </c>
      <c r="AT352" s="193" t="s">
        <v>1586</v>
      </c>
      <c r="AU352" s="111" t="s">
        <v>1587</v>
      </c>
    </row>
    <row r="353" spans="37:47" ht="15.05" hidden="1" customHeight="1">
      <c r="AK353" s="189" t="str">
        <f t="shared" si="22"/>
        <v xml:space="preserve">- </v>
      </c>
      <c r="AL353" s="87"/>
      <c r="AM353" s="190" t="str">
        <f t="shared" si="23"/>
        <v>-</v>
      </c>
      <c r="AN353" s="198" t="s">
        <v>609</v>
      </c>
      <c r="AO353" s="198" t="str">
        <f t="shared" si="21"/>
        <v/>
      </c>
      <c r="AP353" s="110">
        <v>331</v>
      </c>
      <c r="AQ353" s="191" t="s">
        <v>1588</v>
      </c>
      <c r="AR353" s="192" t="s">
        <v>1577</v>
      </c>
      <c r="AS353" s="111" t="s">
        <v>524</v>
      </c>
      <c r="AT353" s="193" t="s">
        <v>1589</v>
      </c>
      <c r="AU353" s="111" t="s">
        <v>1590</v>
      </c>
    </row>
    <row r="354" spans="37:47" ht="15.05" hidden="1" customHeight="1">
      <c r="AK354" s="189" t="str">
        <f t="shared" si="22"/>
        <v xml:space="preserve">- </v>
      </c>
      <c r="AL354" s="87"/>
      <c r="AM354" s="190" t="str">
        <f t="shared" si="23"/>
        <v>-</v>
      </c>
      <c r="AN354" s="198" t="s">
        <v>609</v>
      </c>
      <c r="AO354" s="198" t="str">
        <f t="shared" si="21"/>
        <v/>
      </c>
      <c r="AP354" s="110">
        <v>332</v>
      </c>
      <c r="AQ354" s="191" t="s">
        <v>1591</v>
      </c>
      <c r="AR354" s="192" t="s">
        <v>1577</v>
      </c>
      <c r="AS354" s="111" t="s">
        <v>524</v>
      </c>
      <c r="AT354" s="193" t="s">
        <v>1592</v>
      </c>
      <c r="AU354" s="111" t="s">
        <v>1593</v>
      </c>
    </row>
    <row r="355" spans="37:47" ht="15.05" hidden="1" customHeight="1">
      <c r="AK355" s="189" t="str">
        <f t="shared" si="22"/>
        <v xml:space="preserve">- </v>
      </c>
      <c r="AL355" s="87"/>
      <c r="AM355" s="190" t="str">
        <f t="shared" si="23"/>
        <v>-</v>
      </c>
      <c r="AN355" s="198" t="s">
        <v>609</v>
      </c>
      <c r="AO355" s="198" t="str">
        <f t="shared" si="21"/>
        <v/>
      </c>
      <c r="AP355" s="110">
        <v>333</v>
      </c>
      <c r="AQ355" s="191" t="s">
        <v>1594</v>
      </c>
      <c r="AR355" s="192" t="s">
        <v>1577</v>
      </c>
      <c r="AS355" s="111" t="s">
        <v>524</v>
      </c>
      <c r="AT355" s="193" t="s">
        <v>1595</v>
      </c>
      <c r="AU355" s="111" t="s">
        <v>1596</v>
      </c>
    </row>
    <row r="356" spans="37:47" ht="15.05" hidden="1" customHeight="1">
      <c r="AK356" s="189" t="str">
        <f t="shared" si="22"/>
        <v xml:space="preserve">- </v>
      </c>
      <c r="AL356" s="87"/>
      <c r="AM356" s="190" t="str">
        <f t="shared" si="23"/>
        <v>-</v>
      </c>
      <c r="AN356" s="198" t="s">
        <v>609</v>
      </c>
      <c r="AO356" s="198" t="str">
        <f t="shared" si="21"/>
        <v/>
      </c>
      <c r="AP356" s="110">
        <v>334</v>
      </c>
      <c r="AQ356" s="191" t="s">
        <v>1597</v>
      </c>
      <c r="AR356" s="192" t="s">
        <v>1577</v>
      </c>
      <c r="AS356" s="111" t="s">
        <v>524</v>
      </c>
      <c r="AT356" s="193" t="s">
        <v>1598</v>
      </c>
      <c r="AU356" s="111" t="s">
        <v>1599</v>
      </c>
    </row>
    <row r="357" spans="37:47" ht="15.05" hidden="1" customHeight="1">
      <c r="AK357" s="189" t="str">
        <f t="shared" si="22"/>
        <v xml:space="preserve">- </v>
      </c>
      <c r="AL357" s="87"/>
      <c r="AM357" s="190" t="str">
        <f t="shared" si="23"/>
        <v>-</v>
      </c>
      <c r="AN357" s="198" t="s">
        <v>609</v>
      </c>
      <c r="AO357" s="198" t="str">
        <f t="shared" si="21"/>
        <v/>
      </c>
      <c r="AP357" s="110">
        <v>335</v>
      </c>
      <c r="AQ357" s="191" t="s">
        <v>1600</v>
      </c>
      <c r="AR357" s="192" t="s">
        <v>1577</v>
      </c>
      <c r="AS357" s="111" t="s">
        <v>524</v>
      </c>
      <c r="AT357" s="193" t="s">
        <v>1601</v>
      </c>
      <c r="AU357" s="111" t="s">
        <v>1602</v>
      </c>
    </row>
    <row r="358" spans="37:47" ht="15.05" hidden="1" customHeight="1">
      <c r="AK358" s="189" t="str">
        <f t="shared" si="22"/>
        <v xml:space="preserve">- </v>
      </c>
      <c r="AL358" s="87"/>
      <c r="AM358" s="190" t="str">
        <f t="shared" si="23"/>
        <v>-</v>
      </c>
      <c r="AN358" s="198" t="s">
        <v>609</v>
      </c>
      <c r="AO358" s="198" t="str">
        <f t="shared" si="21"/>
        <v/>
      </c>
      <c r="AP358" s="110">
        <v>336</v>
      </c>
      <c r="AQ358" s="191" t="s">
        <v>1603</v>
      </c>
      <c r="AR358" s="192" t="s">
        <v>1577</v>
      </c>
      <c r="AS358" s="111" t="s">
        <v>524</v>
      </c>
      <c r="AT358" s="193" t="s">
        <v>1604</v>
      </c>
      <c r="AU358" s="111" t="s">
        <v>1605</v>
      </c>
    </row>
    <row r="359" spans="37:47" ht="15.05" hidden="1" customHeight="1">
      <c r="AK359" s="189" t="str">
        <f t="shared" si="22"/>
        <v xml:space="preserve">- </v>
      </c>
      <c r="AL359" s="87"/>
      <c r="AM359" s="190" t="str">
        <f t="shared" si="23"/>
        <v>-</v>
      </c>
      <c r="AN359" s="198" t="s">
        <v>609</v>
      </c>
      <c r="AO359" s="198" t="str">
        <f t="shared" si="21"/>
        <v/>
      </c>
      <c r="AP359" s="110">
        <v>337</v>
      </c>
      <c r="AQ359" s="191" t="s">
        <v>1606</v>
      </c>
      <c r="AR359" s="192" t="s">
        <v>1577</v>
      </c>
      <c r="AS359" s="111" t="s">
        <v>524</v>
      </c>
      <c r="AT359" s="193" t="s">
        <v>1607</v>
      </c>
      <c r="AU359" s="111" t="s">
        <v>1608</v>
      </c>
    </row>
    <row r="360" spans="37:47" ht="15.05" hidden="1" customHeight="1">
      <c r="AK360" s="189" t="str">
        <f t="shared" si="22"/>
        <v xml:space="preserve">- </v>
      </c>
      <c r="AL360" s="87"/>
      <c r="AM360" s="190" t="str">
        <f t="shared" si="23"/>
        <v>-</v>
      </c>
      <c r="AN360" s="198" t="s">
        <v>609</v>
      </c>
      <c r="AO360" s="198" t="str">
        <f t="shared" si="21"/>
        <v/>
      </c>
      <c r="AP360" s="110">
        <v>338</v>
      </c>
      <c r="AQ360" s="191" t="s">
        <v>1609</v>
      </c>
      <c r="AR360" s="192" t="s">
        <v>1577</v>
      </c>
      <c r="AS360" s="111" t="s">
        <v>524</v>
      </c>
      <c r="AT360" s="193" t="s">
        <v>1610</v>
      </c>
      <c r="AU360" s="111" t="s">
        <v>1611</v>
      </c>
    </row>
    <row r="361" spans="37:47" ht="15.05" hidden="1" customHeight="1">
      <c r="AK361" s="189" t="str">
        <f t="shared" si="22"/>
        <v xml:space="preserve">- </v>
      </c>
      <c r="AL361" s="87"/>
      <c r="AM361" s="190" t="str">
        <f t="shared" si="23"/>
        <v>-</v>
      </c>
      <c r="AN361" s="198" t="s">
        <v>609</v>
      </c>
      <c r="AO361" s="198" t="str">
        <f t="shared" si="21"/>
        <v/>
      </c>
      <c r="AP361" s="110">
        <v>339</v>
      </c>
      <c r="AQ361" s="191" t="s">
        <v>1612</v>
      </c>
      <c r="AR361" s="192" t="s">
        <v>1577</v>
      </c>
      <c r="AS361" s="111" t="s">
        <v>524</v>
      </c>
      <c r="AT361" s="193" t="s">
        <v>1613</v>
      </c>
      <c r="AU361" s="111" t="s">
        <v>1614</v>
      </c>
    </row>
    <row r="362" spans="37:47" ht="15.05" hidden="1" customHeight="1">
      <c r="AK362" s="189" t="str">
        <f t="shared" si="22"/>
        <v xml:space="preserve">- </v>
      </c>
      <c r="AL362" s="87"/>
      <c r="AM362" s="190" t="str">
        <f t="shared" si="23"/>
        <v>-</v>
      </c>
      <c r="AN362" s="198" t="s">
        <v>609</v>
      </c>
      <c r="AO362" s="198" t="str">
        <f t="shared" si="21"/>
        <v/>
      </c>
      <c r="AP362" s="110">
        <v>340</v>
      </c>
      <c r="AQ362" s="191" t="s">
        <v>1615</v>
      </c>
      <c r="AR362" s="192" t="s">
        <v>1577</v>
      </c>
      <c r="AS362" s="111" t="s">
        <v>524</v>
      </c>
      <c r="AT362" s="193" t="s">
        <v>1616</v>
      </c>
      <c r="AU362" s="111" t="s">
        <v>1617</v>
      </c>
    </row>
    <row r="363" spans="37:47" ht="15.05" hidden="1" customHeight="1">
      <c r="AK363" s="189" t="str">
        <f t="shared" si="22"/>
        <v xml:space="preserve">- </v>
      </c>
      <c r="AL363" s="87"/>
      <c r="AM363" s="190" t="str">
        <f t="shared" si="23"/>
        <v>-</v>
      </c>
      <c r="AN363" s="198" t="s">
        <v>609</v>
      </c>
      <c r="AO363" s="198" t="str">
        <f t="shared" si="21"/>
        <v/>
      </c>
      <c r="AP363" s="110">
        <v>341</v>
      </c>
      <c r="AQ363" s="191" t="s">
        <v>1618</v>
      </c>
      <c r="AR363" s="192" t="s">
        <v>1577</v>
      </c>
      <c r="AS363" s="111" t="s">
        <v>524</v>
      </c>
      <c r="AT363" s="193" t="s">
        <v>1619</v>
      </c>
      <c r="AU363" s="111" t="s">
        <v>524</v>
      </c>
    </row>
    <row r="364" spans="37:47" ht="15.05" hidden="1" customHeight="1">
      <c r="AK364" s="189" t="str">
        <f t="shared" si="22"/>
        <v xml:space="preserve">- </v>
      </c>
      <c r="AL364" s="87"/>
      <c r="AM364" s="190" t="str">
        <f t="shared" si="23"/>
        <v>-</v>
      </c>
      <c r="AN364" s="198" t="s">
        <v>609</v>
      </c>
      <c r="AO364" s="198" t="str">
        <f t="shared" si="21"/>
        <v/>
      </c>
      <c r="AP364" s="110">
        <v>342</v>
      </c>
      <c r="AQ364" s="191" t="s">
        <v>1620</v>
      </c>
      <c r="AR364" s="192" t="s">
        <v>1577</v>
      </c>
      <c r="AS364" s="111" t="s">
        <v>524</v>
      </c>
      <c r="AT364" s="193" t="s">
        <v>1621</v>
      </c>
      <c r="AU364" s="111" t="s">
        <v>1622</v>
      </c>
    </row>
    <row r="365" spans="37:47" ht="15.05" hidden="1" customHeight="1">
      <c r="AK365" s="189" t="str">
        <f t="shared" si="22"/>
        <v xml:space="preserve">- </v>
      </c>
      <c r="AL365" s="87"/>
      <c r="AM365" s="190" t="str">
        <f t="shared" si="23"/>
        <v>-</v>
      </c>
      <c r="AN365" s="198" t="s">
        <v>609</v>
      </c>
      <c r="AO365" s="198" t="str">
        <f t="shared" si="21"/>
        <v/>
      </c>
      <c r="AP365" s="110">
        <v>343</v>
      </c>
      <c r="AQ365" s="191" t="s">
        <v>1623</v>
      </c>
      <c r="AR365" s="192" t="s">
        <v>1577</v>
      </c>
      <c r="AS365" s="111" t="s">
        <v>524</v>
      </c>
      <c r="AT365" s="193" t="s">
        <v>1624</v>
      </c>
      <c r="AU365" s="111" t="s">
        <v>1625</v>
      </c>
    </row>
    <row r="366" spans="37:47" ht="15.05" hidden="1" customHeight="1">
      <c r="AK366" s="189" t="str">
        <f t="shared" si="22"/>
        <v xml:space="preserve">- </v>
      </c>
      <c r="AL366" s="87"/>
      <c r="AM366" s="190" t="str">
        <f t="shared" si="23"/>
        <v>-</v>
      </c>
      <c r="AN366" s="198" t="s">
        <v>609</v>
      </c>
      <c r="AO366" s="198" t="str">
        <f t="shared" si="21"/>
        <v/>
      </c>
      <c r="AP366" s="110">
        <v>344</v>
      </c>
      <c r="AQ366" s="191" t="s">
        <v>1626</v>
      </c>
      <c r="AR366" s="192" t="s">
        <v>1577</v>
      </c>
      <c r="AS366" s="111" t="s">
        <v>524</v>
      </c>
      <c r="AT366" s="193" t="s">
        <v>1627</v>
      </c>
      <c r="AU366" s="111" t="s">
        <v>1628</v>
      </c>
    </row>
    <row r="367" spans="37:47" ht="15.05" hidden="1" customHeight="1">
      <c r="AK367" s="189" t="str">
        <f t="shared" si="22"/>
        <v xml:space="preserve">- </v>
      </c>
      <c r="AL367" s="87"/>
      <c r="AM367" s="190" t="str">
        <f t="shared" si="23"/>
        <v>-</v>
      </c>
      <c r="AN367" s="198" t="s">
        <v>609</v>
      </c>
      <c r="AO367" s="198" t="str">
        <f t="shared" si="21"/>
        <v/>
      </c>
      <c r="AP367" s="110">
        <v>345</v>
      </c>
      <c r="AQ367" s="191" t="s">
        <v>1629</v>
      </c>
      <c r="AR367" s="192" t="s">
        <v>1577</v>
      </c>
      <c r="AS367" s="111" t="s">
        <v>524</v>
      </c>
      <c r="AT367" s="193" t="s">
        <v>1630</v>
      </c>
      <c r="AU367" s="111" t="s">
        <v>1631</v>
      </c>
    </row>
    <row r="368" spans="37:47" ht="15.05" hidden="1" customHeight="1">
      <c r="AK368" s="189" t="str">
        <f t="shared" si="22"/>
        <v xml:space="preserve">- </v>
      </c>
      <c r="AL368" s="87"/>
      <c r="AM368" s="190" t="str">
        <f t="shared" si="23"/>
        <v>-</v>
      </c>
      <c r="AN368" s="198" t="s">
        <v>609</v>
      </c>
      <c r="AO368" s="198" t="str">
        <f t="shared" si="21"/>
        <v/>
      </c>
      <c r="AP368" s="110">
        <v>346</v>
      </c>
      <c r="AQ368" s="191" t="s">
        <v>1632</v>
      </c>
      <c r="AR368" s="192" t="s">
        <v>1577</v>
      </c>
      <c r="AS368" s="111" t="s">
        <v>524</v>
      </c>
      <c r="AT368" s="193" t="s">
        <v>1633</v>
      </c>
      <c r="AU368" s="111" t="s">
        <v>1634</v>
      </c>
    </row>
    <row r="369" spans="37:47" ht="15.05" hidden="1" customHeight="1">
      <c r="AK369" s="189" t="str">
        <f t="shared" si="22"/>
        <v xml:space="preserve">- </v>
      </c>
      <c r="AL369" s="87"/>
      <c r="AM369" s="190" t="str">
        <f t="shared" si="23"/>
        <v>-</v>
      </c>
      <c r="AN369" s="198" t="s">
        <v>609</v>
      </c>
      <c r="AO369" s="198" t="str">
        <f t="shared" si="21"/>
        <v/>
      </c>
      <c r="AP369" s="110">
        <v>347</v>
      </c>
      <c r="AQ369" s="191" t="s">
        <v>1635</v>
      </c>
      <c r="AR369" s="192" t="s">
        <v>1577</v>
      </c>
      <c r="AS369" s="111" t="s">
        <v>524</v>
      </c>
      <c r="AT369" s="193" t="s">
        <v>1636</v>
      </c>
      <c r="AU369" s="111" t="s">
        <v>1637</v>
      </c>
    </row>
    <row r="370" spans="37:47" ht="15.05" hidden="1" customHeight="1">
      <c r="AK370" s="189" t="str">
        <f t="shared" si="22"/>
        <v xml:space="preserve">- </v>
      </c>
      <c r="AL370" s="87"/>
      <c r="AM370" s="190" t="str">
        <f t="shared" si="23"/>
        <v>-</v>
      </c>
      <c r="AN370" s="198" t="s">
        <v>609</v>
      </c>
      <c r="AO370" s="198" t="str">
        <f t="shared" si="21"/>
        <v/>
      </c>
      <c r="AP370" s="110">
        <v>348</v>
      </c>
      <c r="AQ370" s="191" t="s">
        <v>1638</v>
      </c>
      <c r="AR370" s="192" t="s">
        <v>1577</v>
      </c>
      <c r="AS370" s="111" t="s">
        <v>524</v>
      </c>
      <c r="AT370" s="193" t="s">
        <v>1639</v>
      </c>
      <c r="AU370" s="111" t="s">
        <v>774</v>
      </c>
    </row>
    <row r="371" spans="37:47" ht="15.05" hidden="1" customHeight="1">
      <c r="AK371" s="189" t="str">
        <f t="shared" si="22"/>
        <v xml:space="preserve">- </v>
      </c>
      <c r="AL371" s="87"/>
      <c r="AM371" s="190" t="str">
        <f t="shared" si="23"/>
        <v>-</v>
      </c>
      <c r="AN371" s="198" t="s">
        <v>609</v>
      </c>
      <c r="AO371" s="198" t="str">
        <f t="shared" si="21"/>
        <v/>
      </c>
      <c r="AP371" s="110">
        <v>349</v>
      </c>
      <c r="AQ371" s="191" t="s">
        <v>1640</v>
      </c>
      <c r="AR371" s="192" t="s">
        <v>1577</v>
      </c>
      <c r="AS371" s="111" t="s">
        <v>524</v>
      </c>
      <c r="AT371" s="193" t="s">
        <v>1641</v>
      </c>
      <c r="AU371" s="111" t="s">
        <v>1642</v>
      </c>
    </row>
    <row r="372" spans="37:47" ht="15.05" hidden="1" customHeight="1">
      <c r="AK372" s="189" t="str">
        <f t="shared" si="22"/>
        <v xml:space="preserve">- </v>
      </c>
      <c r="AL372" s="87"/>
      <c r="AM372" s="190" t="str">
        <f t="shared" si="23"/>
        <v>-</v>
      </c>
      <c r="AN372" s="198" t="s">
        <v>609</v>
      </c>
      <c r="AO372" s="198" t="str">
        <f t="shared" si="21"/>
        <v/>
      </c>
      <c r="AP372" s="110">
        <v>350</v>
      </c>
      <c r="AQ372" s="191" t="s">
        <v>1643</v>
      </c>
      <c r="AR372" s="192" t="s">
        <v>1577</v>
      </c>
      <c r="AS372" s="111" t="s">
        <v>524</v>
      </c>
      <c r="AT372" s="193" t="s">
        <v>1644</v>
      </c>
      <c r="AU372" s="111" t="s">
        <v>1527</v>
      </c>
    </row>
    <row r="373" spans="37:47" ht="15.05" hidden="1" customHeight="1">
      <c r="AK373" s="189" t="str">
        <f t="shared" si="22"/>
        <v xml:space="preserve">- </v>
      </c>
      <c r="AL373" s="87"/>
      <c r="AM373" s="190" t="str">
        <f t="shared" si="23"/>
        <v>-</v>
      </c>
      <c r="AN373" s="198" t="s">
        <v>609</v>
      </c>
      <c r="AO373" s="198" t="str">
        <f t="shared" si="21"/>
        <v/>
      </c>
      <c r="AP373" s="110">
        <v>351</v>
      </c>
      <c r="AQ373" s="191" t="s">
        <v>1645</v>
      </c>
      <c r="AR373" s="192" t="s">
        <v>1577</v>
      </c>
      <c r="AS373" s="111" t="s">
        <v>524</v>
      </c>
      <c r="AT373" s="193" t="s">
        <v>1646</v>
      </c>
      <c r="AU373" s="111" t="s">
        <v>1647</v>
      </c>
    </row>
    <row r="374" spans="37:47" ht="15.05" hidden="1" customHeight="1">
      <c r="AK374" s="189" t="str">
        <f t="shared" si="22"/>
        <v xml:space="preserve">- </v>
      </c>
      <c r="AL374" s="87"/>
      <c r="AM374" s="190" t="str">
        <f t="shared" si="23"/>
        <v>-</v>
      </c>
      <c r="AN374" s="198" t="s">
        <v>609</v>
      </c>
      <c r="AO374" s="198" t="str">
        <f t="shared" si="21"/>
        <v/>
      </c>
      <c r="AP374" s="110">
        <v>352</v>
      </c>
      <c r="AQ374" s="191" t="s">
        <v>1648</v>
      </c>
      <c r="AR374" s="192" t="s">
        <v>1577</v>
      </c>
      <c r="AS374" s="111" t="s">
        <v>524</v>
      </c>
      <c r="AT374" s="193" t="s">
        <v>1649</v>
      </c>
      <c r="AU374" s="111" t="s">
        <v>1650</v>
      </c>
    </row>
    <row r="375" spans="37:47" ht="15.05" hidden="1" customHeight="1">
      <c r="AK375" s="189" t="str">
        <f t="shared" si="22"/>
        <v xml:space="preserve">- </v>
      </c>
      <c r="AL375" s="87"/>
      <c r="AM375" s="190" t="str">
        <f t="shared" si="23"/>
        <v>-</v>
      </c>
      <c r="AN375" s="198" t="s">
        <v>609</v>
      </c>
      <c r="AO375" s="198" t="str">
        <f t="shared" si="21"/>
        <v/>
      </c>
      <c r="AP375" s="110">
        <v>353</v>
      </c>
      <c r="AQ375" s="191" t="s">
        <v>1651</v>
      </c>
      <c r="AR375" s="192" t="s">
        <v>1577</v>
      </c>
      <c r="AS375" s="111" t="s">
        <v>524</v>
      </c>
      <c r="AT375" s="193" t="s">
        <v>1652</v>
      </c>
      <c r="AU375" s="111" t="s">
        <v>1653</v>
      </c>
    </row>
    <row r="376" spans="37:47" ht="15.05" hidden="1" customHeight="1">
      <c r="AK376" s="189" t="str">
        <f t="shared" si="22"/>
        <v xml:space="preserve">- </v>
      </c>
      <c r="AL376" s="87"/>
      <c r="AM376" s="190" t="str">
        <f t="shared" si="23"/>
        <v>-</v>
      </c>
      <c r="AN376" s="198" t="s">
        <v>609</v>
      </c>
      <c r="AO376" s="198" t="str">
        <f t="shared" si="21"/>
        <v/>
      </c>
      <c r="AP376" s="110">
        <v>354</v>
      </c>
      <c r="AQ376" s="191" t="s">
        <v>1654</v>
      </c>
      <c r="AR376" s="192" t="s">
        <v>1577</v>
      </c>
      <c r="AS376" s="111" t="s">
        <v>524</v>
      </c>
      <c r="AT376" s="193" t="s">
        <v>1655</v>
      </c>
      <c r="AU376" s="111" t="s">
        <v>1656</v>
      </c>
    </row>
    <row r="377" spans="37:47" ht="15.05" hidden="1" customHeight="1">
      <c r="AK377" s="189" t="str">
        <f t="shared" si="22"/>
        <v xml:space="preserve">- </v>
      </c>
      <c r="AL377" s="87"/>
      <c r="AM377" s="190" t="str">
        <f t="shared" si="23"/>
        <v>-</v>
      </c>
      <c r="AN377" s="198" t="s">
        <v>609</v>
      </c>
      <c r="AO377" s="198" t="str">
        <f t="shared" si="21"/>
        <v/>
      </c>
      <c r="AP377" s="110">
        <v>355</v>
      </c>
      <c r="AQ377" s="191" t="s">
        <v>1657</v>
      </c>
      <c r="AR377" s="192" t="s">
        <v>1577</v>
      </c>
      <c r="AS377" s="111" t="s">
        <v>524</v>
      </c>
      <c r="AT377" s="193" t="s">
        <v>1658</v>
      </c>
      <c r="AU377" s="111" t="s">
        <v>1659</v>
      </c>
    </row>
    <row r="378" spans="37:47" ht="15.05" hidden="1" customHeight="1">
      <c r="AK378" s="189" t="str">
        <f t="shared" si="22"/>
        <v xml:space="preserve">- </v>
      </c>
      <c r="AL378" s="87"/>
      <c r="AM378" s="190" t="str">
        <f t="shared" si="23"/>
        <v>-</v>
      </c>
      <c r="AN378" s="198" t="s">
        <v>609</v>
      </c>
      <c r="AO378" s="198" t="str">
        <f t="shared" si="21"/>
        <v/>
      </c>
      <c r="AP378" s="110">
        <v>356</v>
      </c>
      <c r="AQ378" s="191" t="s">
        <v>1660</v>
      </c>
      <c r="AR378" s="192" t="s">
        <v>1577</v>
      </c>
      <c r="AS378" s="111" t="s">
        <v>524</v>
      </c>
      <c r="AT378" s="193" t="s">
        <v>1661</v>
      </c>
      <c r="AU378" s="111" t="s">
        <v>1662</v>
      </c>
    </row>
    <row r="379" spans="37:47" ht="15.05" hidden="1" customHeight="1">
      <c r="AK379" s="189" t="str">
        <f t="shared" si="22"/>
        <v xml:space="preserve">- </v>
      </c>
      <c r="AL379" s="87"/>
      <c r="AM379" s="190" t="str">
        <f t="shared" si="23"/>
        <v>-</v>
      </c>
      <c r="AN379" s="198" t="s">
        <v>609</v>
      </c>
      <c r="AO379" s="198" t="str">
        <f t="shared" si="21"/>
        <v/>
      </c>
      <c r="AP379" s="110">
        <v>357</v>
      </c>
      <c r="AQ379" s="191" t="s">
        <v>1663</v>
      </c>
      <c r="AR379" s="192" t="s">
        <v>1577</v>
      </c>
      <c r="AS379" s="111" t="s">
        <v>524</v>
      </c>
      <c r="AT379" s="193" t="s">
        <v>1664</v>
      </c>
      <c r="AU379" s="111" t="s">
        <v>1665</v>
      </c>
    </row>
    <row r="380" spans="37:47" ht="15.05" hidden="1" customHeight="1">
      <c r="AK380" s="189" t="str">
        <f t="shared" si="22"/>
        <v xml:space="preserve">- </v>
      </c>
      <c r="AL380" s="87"/>
      <c r="AM380" s="190" t="str">
        <f t="shared" si="23"/>
        <v>-</v>
      </c>
      <c r="AN380" s="198" t="s">
        <v>609</v>
      </c>
      <c r="AO380" s="198" t="str">
        <f t="shared" si="21"/>
        <v/>
      </c>
      <c r="AP380" s="110">
        <v>358</v>
      </c>
      <c r="AQ380" s="191" t="s">
        <v>1666</v>
      </c>
      <c r="AR380" s="192" t="s">
        <v>1577</v>
      </c>
      <c r="AS380" s="111" t="s">
        <v>524</v>
      </c>
      <c r="AT380" s="193" t="s">
        <v>1667</v>
      </c>
      <c r="AU380" s="111" t="s">
        <v>1668</v>
      </c>
    </row>
    <row r="381" spans="37:47" ht="15.05" hidden="1" customHeight="1">
      <c r="AK381" s="189" t="str">
        <f t="shared" si="22"/>
        <v xml:space="preserve">- </v>
      </c>
      <c r="AL381" s="87"/>
      <c r="AM381" s="190" t="str">
        <f t="shared" si="23"/>
        <v>-</v>
      </c>
      <c r="AN381" s="198" t="s">
        <v>609</v>
      </c>
      <c r="AO381" s="198" t="str">
        <f t="shared" si="21"/>
        <v/>
      </c>
      <c r="AP381" s="110">
        <v>359</v>
      </c>
      <c r="AQ381" s="191" t="s">
        <v>1669</v>
      </c>
      <c r="AR381" s="192" t="s">
        <v>1577</v>
      </c>
      <c r="AS381" s="111" t="s">
        <v>524</v>
      </c>
      <c r="AT381" s="193" t="s">
        <v>1670</v>
      </c>
      <c r="AU381" s="111" t="s">
        <v>1671</v>
      </c>
    </row>
    <row r="382" spans="37:47" ht="15.05" hidden="1" customHeight="1">
      <c r="AK382" s="189" t="str">
        <f t="shared" si="22"/>
        <v xml:space="preserve">- </v>
      </c>
      <c r="AL382" s="87"/>
      <c r="AM382" s="190" t="str">
        <f t="shared" si="23"/>
        <v>-</v>
      </c>
      <c r="AN382" s="198" t="s">
        <v>609</v>
      </c>
      <c r="AO382" s="198" t="str">
        <f t="shared" si="21"/>
        <v/>
      </c>
      <c r="AP382" s="110">
        <v>360</v>
      </c>
      <c r="AQ382" s="191" t="s">
        <v>1672</v>
      </c>
      <c r="AR382" s="192" t="s">
        <v>1577</v>
      </c>
      <c r="AS382" s="111" t="s">
        <v>524</v>
      </c>
      <c r="AT382" s="193" t="s">
        <v>1673</v>
      </c>
      <c r="AU382" s="111" t="s">
        <v>1674</v>
      </c>
    </row>
    <row r="383" spans="37:47" ht="15.05" hidden="1" customHeight="1">
      <c r="AK383" s="189" t="str">
        <f t="shared" si="22"/>
        <v xml:space="preserve">- </v>
      </c>
      <c r="AL383" s="87"/>
      <c r="AM383" s="190" t="str">
        <f t="shared" si="23"/>
        <v>-</v>
      </c>
      <c r="AN383" s="198" t="s">
        <v>609</v>
      </c>
      <c r="AO383" s="198" t="str">
        <f t="shared" si="21"/>
        <v/>
      </c>
      <c r="AP383" s="110">
        <v>361</v>
      </c>
      <c r="AQ383" s="191" t="s">
        <v>1675</v>
      </c>
      <c r="AR383" s="192" t="s">
        <v>1577</v>
      </c>
      <c r="AS383" s="111" t="s">
        <v>524</v>
      </c>
      <c r="AT383" s="193" t="s">
        <v>1676</v>
      </c>
      <c r="AU383" s="111" t="s">
        <v>1677</v>
      </c>
    </row>
    <row r="384" spans="37:47" ht="15.05" hidden="1" customHeight="1">
      <c r="AK384" s="189" t="str">
        <f t="shared" si="22"/>
        <v xml:space="preserve">- </v>
      </c>
      <c r="AL384" s="87"/>
      <c r="AM384" s="190" t="str">
        <f t="shared" si="23"/>
        <v>-</v>
      </c>
      <c r="AN384" s="198" t="s">
        <v>609</v>
      </c>
      <c r="AO384" s="198" t="str">
        <f t="shared" si="21"/>
        <v/>
      </c>
      <c r="AP384" s="110">
        <v>362</v>
      </c>
      <c r="AQ384" s="191" t="s">
        <v>1678</v>
      </c>
      <c r="AR384" s="192" t="s">
        <v>1577</v>
      </c>
      <c r="AS384" s="111" t="s">
        <v>524</v>
      </c>
      <c r="AT384" s="193" t="s">
        <v>1679</v>
      </c>
      <c r="AU384" s="111" t="s">
        <v>1680</v>
      </c>
    </row>
    <row r="385" spans="37:47" ht="15.05" hidden="1" customHeight="1">
      <c r="AK385" s="189" t="str">
        <f t="shared" si="22"/>
        <v xml:space="preserve">- </v>
      </c>
      <c r="AL385" s="87"/>
      <c r="AM385" s="190" t="str">
        <f t="shared" si="23"/>
        <v>-</v>
      </c>
      <c r="AN385" s="198" t="s">
        <v>609</v>
      </c>
      <c r="AO385" s="198" t="str">
        <f t="shared" si="21"/>
        <v/>
      </c>
      <c r="AP385" s="110">
        <v>363</v>
      </c>
      <c r="AQ385" s="191" t="s">
        <v>1681</v>
      </c>
      <c r="AR385" s="192" t="s">
        <v>1577</v>
      </c>
      <c r="AS385" s="111" t="s">
        <v>524</v>
      </c>
      <c r="AT385" s="193" t="s">
        <v>1682</v>
      </c>
      <c r="AU385" s="203" t="s">
        <v>1683</v>
      </c>
    </row>
    <row r="386" spans="37:47" ht="15.05" hidden="1" customHeight="1">
      <c r="AK386" s="189" t="str">
        <f t="shared" si="22"/>
        <v xml:space="preserve">- </v>
      </c>
      <c r="AL386" s="87"/>
      <c r="AM386" s="190" t="str">
        <f t="shared" si="23"/>
        <v>-</v>
      </c>
      <c r="AN386" s="198" t="s">
        <v>609</v>
      </c>
      <c r="AO386" s="198" t="str">
        <f t="shared" si="21"/>
        <v/>
      </c>
      <c r="AP386" s="110">
        <v>364</v>
      </c>
      <c r="AQ386" s="191" t="s">
        <v>1684</v>
      </c>
      <c r="AR386" s="192" t="s">
        <v>1577</v>
      </c>
      <c r="AS386" s="111" t="s">
        <v>524</v>
      </c>
      <c r="AT386" s="193" t="s">
        <v>1685</v>
      </c>
      <c r="AU386" s="111" t="s">
        <v>1686</v>
      </c>
    </row>
    <row r="387" spans="37:47" ht="15.05" hidden="1" customHeight="1">
      <c r="AK387" s="189" t="str">
        <f t="shared" si="22"/>
        <v xml:space="preserve">- </v>
      </c>
      <c r="AL387" s="87"/>
      <c r="AM387" s="190" t="str">
        <f t="shared" si="23"/>
        <v>-</v>
      </c>
      <c r="AN387" s="198" t="s">
        <v>609</v>
      </c>
      <c r="AO387" s="198" t="str">
        <f t="shared" si="21"/>
        <v/>
      </c>
      <c r="AP387" s="110">
        <v>365</v>
      </c>
      <c r="AQ387" s="191" t="s">
        <v>1687</v>
      </c>
      <c r="AR387" s="192" t="s">
        <v>1577</v>
      </c>
      <c r="AS387" s="111" t="s">
        <v>524</v>
      </c>
      <c r="AT387" s="193" t="s">
        <v>1688</v>
      </c>
      <c r="AU387" s="111" t="s">
        <v>1689</v>
      </c>
    </row>
    <row r="388" spans="37:47" ht="15.05" hidden="1" customHeight="1">
      <c r="AK388" s="189" t="str">
        <f t="shared" si="22"/>
        <v xml:space="preserve">- </v>
      </c>
      <c r="AL388" s="87"/>
      <c r="AM388" s="190" t="str">
        <f t="shared" si="23"/>
        <v>-</v>
      </c>
      <c r="AN388" s="198" t="s">
        <v>609</v>
      </c>
      <c r="AO388" s="198" t="str">
        <f t="shared" si="21"/>
        <v/>
      </c>
      <c r="AP388" s="110">
        <v>366</v>
      </c>
      <c r="AQ388" s="191" t="s">
        <v>1690</v>
      </c>
      <c r="AR388" s="192" t="s">
        <v>1577</v>
      </c>
      <c r="AS388" s="111" t="s">
        <v>524</v>
      </c>
      <c r="AT388" s="193" t="s">
        <v>1691</v>
      </c>
      <c r="AU388" s="111" t="s">
        <v>1692</v>
      </c>
    </row>
    <row r="389" spans="37:47" ht="15.05" hidden="1" customHeight="1">
      <c r="AK389" s="189" t="str">
        <f t="shared" si="22"/>
        <v xml:space="preserve">- </v>
      </c>
      <c r="AL389" s="87"/>
      <c r="AM389" s="190" t="str">
        <f t="shared" si="23"/>
        <v>-</v>
      </c>
      <c r="AN389" s="198" t="s">
        <v>609</v>
      </c>
      <c r="AO389" s="198" t="str">
        <f t="shared" si="21"/>
        <v/>
      </c>
      <c r="AP389" s="110">
        <v>367</v>
      </c>
      <c r="AQ389" s="191" t="s">
        <v>1693</v>
      </c>
      <c r="AR389" s="192" t="s">
        <v>1577</v>
      </c>
      <c r="AS389" s="111" t="s">
        <v>524</v>
      </c>
      <c r="AT389" s="193" t="s">
        <v>1694</v>
      </c>
      <c r="AU389" s="111" t="s">
        <v>1695</v>
      </c>
    </row>
    <row r="390" spans="37:47" ht="15.05" hidden="1" customHeight="1">
      <c r="AK390" s="189" t="str">
        <f t="shared" si="22"/>
        <v xml:space="preserve">- </v>
      </c>
      <c r="AL390" s="87"/>
      <c r="AM390" s="190" t="str">
        <f t="shared" si="23"/>
        <v>-</v>
      </c>
      <c r="AN390" s="198" t="s">
        <v>609</v>
      </c>
      <c r="AO390" s="198" t="str">
        <f t="shared" si="21"/>
        <v/>
      </c>
      <c r="AP390" s="110">
        <v>368</v>
      </c>
      <c r="AQ390" s="191" t="s">
        <v>1696</v>
      </c>
      <c r="AR390" s="192" t="s">
        <v>1577</v>
      </c>
      <c r="AS390" s="111" t="s">
        <v>524</v>
      </c>
      <c r="AT390" s="193" t="s">
        <v>1697</v>
      </c>
      <c r="AU390" s="111" t="s">
        <v>1698</v>
      </c>
    </row>
    <row r="391" spans="37:47" ht="15.05" hidden="1" customHeight="1">
      <c r="AK391" s="189" t="str">
        <f t="shared" si="22"/>
        <v xml:space="preserve">- </v>
      </c>
      <c r="AL391" s="87"/>
      <c r="AM391" s="190" t="str">
        <f t="shared" si="23"/>
        <v>-</v>
      </c>
      <c r="AN391" s="198" t="s">
        <v>609</v>
      </c>
      <c r="AO391" s="198" t="str">
        <f t="shared" si="21"/>
        <v/>
      </c>
      <c r="AP391" s="110">
        <v>369</v>
      </c>
      <c r="AQ391" s="191" t="s">
        <v>1699</v>
      </c>
      <c r="AR391" s="192" t="s">
        <v>1577</v>
      </c>
      <c r="AS391" s="111" t="s">
        <v>524</v>
      </c>
      <c r="AT391" s="193" t="s">
        <v>1700</v>
      </c>
      <c r="AU391" s="111" t="s">
        <v>1701</v>
      </c>
    </row>
    <row r="392" spans="37:47" ht="15.05" hidden="1" customHeight="1">
      <c r="AK392" s="189" t="str">
        <f t="shared" si="22"/>
        <v xml:space="preserve">- </v>
      </c>
      <c r="AL392" s="87"/>
      <c r="AM392" s="190" t="str">
        <f t="shared" si="23"/>
        <v>-</v>
      </c>
      <c r="AN392" s="198" t="s">
        <v>609</v>
      </c>
      <c r="AO392" s="198" t="str">
        <f t="shared" si="21"/>
        <v/>
      </c>
      <c r="AP392" s="110">
        <v>370</v>
      </c>
      <c r="AQ392" s="191" t="s">
        <v>1702</v>
      </c>
      <c r="AR392" s="192" t="s">
        <v>1577</v>
      </c>
      <c r="AS392" s="111" t="s">
        <v>524</v>
      </c>
      <c r="AT392" s="193" t="s">
        <v>1703</v>
      </c>
      <c r="AU392" s="111" t="s">
        <v>1704</v>
      </c>
    </row>
    <row r="393" spans="37:47" ht="15.05" hidden="1" customHeight="1">
      <c r="AK393" s="189" t="str">
        <f t="shared" si="22"/>
        <v xml:space="preserve">- </v>
      </c>
      <c r="AL393" s="87"/>
      <c r="AM393" s="190" t="str">
        <f t="shared" si="23"/>
        <v>-</v>
      </c>
      <c r="AN393" s="198" t="s">
        <v>609</v>
      </c>
      <c r="AO393" s="198" t="str">
        <f t="shared" si="21"/>
        <v/>
      </c>
      <c r="AP393" s="110">
        <v>371</v>
      </c>
      <c r="AQ393" s="191" t="s">
        <v>1705</v>
      </c>
      <c r="AR393" s="192" t="s">
        <v>1577</v>
      </c>
      <c r="AS393" s="111" t="s">
        <v>524</v>
      </c>
      <c r="AT393" s="193" t="s">
        <v>1706</v>
      </c>
      <c r="AU393" s="111" t="s">
        <v>1707</v>
      </c>
    </row>
    <row r="394" spans="37:47" ht="15.05" hidden="1" customHeight="1">
      <c r="AK394" s="189" t="str">
        <f t="shared" si="22"/>
        <v xml:space="preserve">- </v>
      </c>
      <c r="AL394" s="87"/>
      <c r="AM394" s="190" t="str">
        <f t="shared" si="23"/>
        <v>-</v>
      </c>
      <c r="AN394" s="198" t="s">
        <v>609</v>
      </c>
      <c r="AO394" s="198" t="str">
        <f t="shared" si="21"/>
        <v/>
      </c>
      <c r="AP394" s="110">
        <v>372</v>
      </c>
      <c r="AQ394" s="191" t="s">
        <v>1708</v>
      </c>
      <c r="AR394" s="192" t="s">
        <v>1577</v>
      </c>
      <c r="AS394" s="111" t="s">
        <v>524</v>
      </c>
      <c r="AT394" s="193" t="s">
        <v>1709</v>
      </c>
      <c r="AU394" s="111" t="s">
        <v>1710</v>
      </c>
    </row>
    <row r="395" spans="37:47" ht="15.05" hidden="1" customHeight="1">
      <c r="AK395" s="189" t="str">
        <f t="shared" si="22"/>
        <v xml:space="preserve">- </v>
      </c>
      <c r="AL395" s="87"/>
      <c r="AM395" s="190" t="str">
        <f t="shared" si="23"/>
        <v>-</v>
      </c>
      <c r="AN395" s="198" t="s">
        <v>609</v>
      </c>
      <c r="AO395" s="198" t="str">
        <f t="shared" si="21"/>
        <v/>
      </c>
      <c r="AP395" s="110">
        <v>373</v>
      </c>
      <c r="AQ395" s="191" t="s">
        <v>1711</v>
      </c>
      <c r="AR395" s="192" t="s">
        <v>1712</v>
      </c>
      <c r="AS395" s="111" t="s">
        <v>526</v>
      </c>
      <c r="AT395" s="193" t="s">
        <v>1713</v>
      </c>
      <c r="AU395" s="111" t="s">
        <v>1714</v>
      </c>
    </row>
    <row r="396" spans="37:47" ht="15.05" hidden="1" customHeight="1">
      <c r="AK396" s="189" t="str">
        <f t="shared" si="22"/>
        <v xml:space="preserve">- </v>
      </c>
      <c r="AL396" s="87"/>
      <c r="AM396" s="190" t="str">
        <f t="shared" si="23"/>
        <v>-</v>
      </c>
      <c r="AN396" s="198" t="s">
        <v>609</v>
      </c>
      <c r="AO396" s="198" t="str">
        <f t="shared" si="21"/>
        <v/>
      </c>
      <c r="AP396" s="110">
        <v>374</v>
      </c>
      <c r="AQ396" s="191" t="s">
        <v>1715</v>
      </c>
      <c r="AR396" s="192" t="s">
        <v>1712</v>
      </c>
      <c r="AS396" s="111" t="s">
        <v>526</v>
      </c>
      <c r="AT396" s="193" t="s">
        <v>1716</v>
      </c>
      <c r="AU396" s="111" t="s">
        <v>1717</v>
      </c>
    </row>
    <row r="397" spans="37:47" ht="15.05" hidden="1" customHeight="1">
      <c r="AK397" s="189" t="str">
        <f t="shared" si="22"/>
        <v xml:space="preserve">- </v>
      </c>
      <c r="AL397" s="87"/>
      <c r="AM397" s="190" t="str">
        <f t="shared" si="23"/>
        <v>-</v>
      </c>
      <c r="AN397" s="198" t="s">
        <v>609</v>
      </c>
      <c r="AO397" s="198" t="str">
        <f t="shared" si="21"/>
        <v/>
      </c>
      <c r="AP397" s="110">
        <v>375</v>
      </c>
      <c r="AQ397" s="191" t="s">
        <v>1718</v>
      </c>
      <c r="AR397" s="192" t="s">
        <v>1712</v>
      </c>
      <c r="AS397" s="111" t="s">
        <v>526</v>
      </c>
      <c r="AT397" s="193" t="s">
        <v>1719</v>
      </c>
      <c r="AU397" s="111" t="s">
        <v>1720</v>
      </c>
    </row>
    <row r="398" spans="37:47" ht="15.05" hidden="1" customHeight="1">
      <c r="AK398" s="189" t="str">
        <f t="shared" si="22"/>
        <v xml:space="preserve">- </v>
      </c>
      <c r="AL398" s="87"/>
      <c r="AM398" s="190" t="str">
        <f t="shared" si="23"/>
        <v>-</v>
      </c>
      <c r="AN398" s="198" t="s">
        <v>609</v>
      </c>
      <c r="AO398" s="198" t="str">
        <f t="shared" si="21"/>
        <v/>
      </c>
      <c r="AP398" s="110">
        <v>376</v>
      </c>
      <c r="AQ398" s="191" t="s">
        <v>1721</v>
      </c>
      <c r="AR398" s="192" t="s">
        <v>1712</v>
      </c>
      <c r="AS398" s="111" t="s">
        <v>526</v>
      </c>
      <c r="AT398" s="193" t="s">
        <v>1722</v>
      </c>
      <c r="AU398" s="111" t="s">
        <v>1723</v>
      </c>
    </row>
    <row r="399" spans="37:47" ht="15.05" hidden="1" customHeight="1">
      <c r="AK399" s="189" t="str">
        <f t="shared" si="22"/>
        <v xml:space="preserve">- </v>
      </c>
      <c r="AL399" s="87"/>
      <c r="AM399" s="190" t="str">
        <f t="shared" si="23"/>
        <v>-</v>
      </c>
      <c r="AN399" s="198" t="s">
        <v>609</v>
      </c>
      <c r="AO399" s="198" t="str">
        <f t="shared" si="21"/>
        <v/>
      </c>
      <c r="AP399" s="110">
        <v>377</v>
      </c>
      <c r="AQ399" s="191" t="s">
        <v>1724</v>
      </c>
      <c r="AR399" s="192" t="s">
        <v>1712</v>
      </c>
      <c r="AS399" s="111" t="s">
        <v>526</v>
      </c>
      <c r="AT399" s="193" t="s">
        <v>1725</v>
      </c>
      <c r="AU399" s="111" t="s">
        <v>1726</v>
      </c>
    </row>
    <row r="400" spans="37:47" ht="15.05" hidden="1" customHeight="1">
      <c r="AK400" s="189" t="str">
        <f t="shared" si="22"/>
        <v xml:space="preserve">- </v>
      </c>
      <c r="AL400" s="87"/>
      <c r="AM400" s="190" t="str">
        <f t="shared" si="23"/>
        <v>-</v>
      </c>
      <c r="AN400" s="198" t="s">
        <v>609</v>
      </c>
      <c r="AO400" s="198" t="str">
        <f t="shared" si="21"/>
        <v/>
      </c>
      <c r="AP400" s="110">
        <v>378</v>
      </c>
      <c r="AQ400" s="191" t="s">
        <v>1727</v>
      </c>
      <c r="AR400" s="192" t="s">
        <v>1712</v>
      </c>
      <c r="AS400" s="111" t="s">
        <v>526</v>
      </c>
      <c r="AT400" s="193" t="s">
        <v>1728</v>
      </c>
      <c r="AU400" s="111" t="s">
        <v>1729</v>
      </c>
    </row>
    <row r="401" spans="37:47" ht="15.05" hidden="1" customHeight="1">
      <c r="AK401" s="189" t="str">
        <f t="shared" si="22"/>
        <v xml:space="preserve">- </v>
      </c>
      <c r="AL401" s="87"/>
      <c r="AM401" s="190" t="str">
        <f t="shared" si="23"/>
        <v>-</v>
      </c>
      <c r="AN401" s="198" t="s">
        <v>609</v>
      </c>
      <c r="AO401" s="198" t="str">
        <f t="shared" si="21"/>
        <v/>
      </c>
      <c r="AP401" s="110">
        <v>379</v>
      </c>
      <c r="AQ401" s="191" t="s">
        <v>1730</v>
      </c>
      <c r="AR401" s="192" t="s">
        <v>1712</v>
      </c>
      <c r="AS401" s="111" t="s">
        <v>526</v>
      </c>
      <c r="AT401" s="193" t="s">
        <v>1731</v>
      </c>
      <c r="AU401" s="111" t="s">
        <v>1732</v>
      </c>
    </row>
    <row r="402" spans="37:47" ht="15.05" hidden="1" customHeight="1">
      <c r="AK402" s="189" t="str">
        <f t="shared" si="22"/>
        <v xml:space="preserve">- </v>
      </c>
      <c r="AL402" s="87"/>
      <c r="AM402" s="190" t="str">
        <f t="shared" si="23"/>
        <v>-</v>
      </c>
      <c r="AN402" s="198" t="s">
        <v>609</v>
      </c>
      <c r="AO402" s="198" t="str">
        <f t="shared" si="21"/>
        <v/>
      </c>
      <c r="AP402" s="110">
        <v>380</v>
      </c>
      <c r="AQ402" s="191" t="s">
        <v>1733</v>
      </c>
      <c r="AR402" s="192" t="s">
        <v>1712</v>
      </c>
      <c r="AS402" s="111" t="s">
        <v>526</v>
      </c>
      <c r="AT402" s="193" t="s">
        <v>1734</v>
      </c>
      <c r="AU402" s="111" t="s">
        <v>1735</v>
      </c>
    </row>
    <row r="403" spans="37:47" ht="15.05" hidden="1" customHeight="1">
      <c r="AK403" s="189" t="str">
        <f t="shared" si="22"/>
        <v xml:space="preserve">- </v>
      </c>
      <c r="AL403" s="87"/>
      <c r="AM403" s="190" t="str">
        <f t="shared" si="23"/>
        <v>-</v>
      </c>
      <c r="AN403" s="198" t="s">
        <v>609</v>
      </c>
      <c r="AO403" s="198" t="str">
        <f t="shared" si="21"/>
        <v/>
      </c>
      <c r="AP403" s="110">
        <v>381</v>
      </c>
      <c r="AQ403" s="191" t="s">
        <v>1736</v>
      </c>
      <c r="AR403" s="192" t="s">
        <v>1712</v>
      </c>
      <c r="AS403" s="111" t="s">
        <v>526</v>
      </c>
      <c r="AT403" s="193" t="s">
        <v>1737</v>
      </c>
      <c r="AU403" s="111" t="s">
        <v>1738</v>
      </c>
    </row>
    <row r="404" spans="37:47" ht="15.05" hidden="1" customHeight="1">
      <c r="AK404" s="189" t="str">
        <f t="shared" si="22"/>
        <v xml:space="preserve">- </v>
      </c>
      <c r="AL404" s="87"/>
      <c r="AM404" s="190" t="str">
        <f t="shared" si="23"/>
        <v>-</v>
      </c>
      <c r="AN404" s="198" t="s">
        <v>609</v>
      </c>
      <c r="AO404" s="198" t="str">
        <f t="shared" si="21"/>
        <v/>
      </c>
      <c r="AP404" s="110">
        <v>382</v>
      </c>
      <c r="AQ404" s="191" t="s">
        <v>1739</v>
      </c>
      <c r="AR404" s="192" t="s">
        <v>1712</v>
      </c>
      <c r="AS404" s="111" t="s">
        <v>526</v>
      </c>
      <c r="AT404" s="193" t="s">
        <v>1740</v>
      </c>
      <c r="AU404" s="111" t="s">
        <v>1741</v>
      </c>
    </row>
    <row r="405" spans="37:47" ht="15.05" hidden="1" customHeight="1">
      <c r="AK405" s="189" t="str">
        <f t="shared" si="22"/>
        <v xml:space="preserve">- </v>
      </c>
      <c r="AL405" s="87"/>
      <c r="AM405" s="190" t="str">
        <f t="shared" si="23"/>
        <v>-</v>
      </c>
      <c r="AN405" s="198" t="s">
        <v>609</v>
      </c>
      <c r="AO405" s="198" t="str">
        <f t="shared" si="21"/>
        <v/>
      </c>
      <c r="AP405" s="110">
        <v>383</v>
      </c>
      <c r="AQ405" s="191" t="s">
        <v>1742</v>
      </c>
      <c r="AR405" s="192" t="s">
        <v>1712</v>
      </c>
      <c r="AS405" s="111" t="s">
        <v>526</v>
      </c>
      <c r="AT405" s="193" t="s">
        <v>1743</v>
      </c>
      <c r="AU405" s="111" t="s">
        <v>1744</v>
      </c>
    </row>
    <row r="406" spans="37:47" ht="15.05" hidden="1" customHeight="1">
      <c r="AK406" s="189" t="str">
        <f t="shared" si="22"/>
        <v xml:space="preserve">- </v>
      </c>
      <c r="AL406" s="87"/>
      <c r="AM406" s="190" t="str">
        <f t="shared" si="23"/>
        <v>-</v>
      </c>
      <c r="AN406" s="198" t="s">
        <v>609</v>
      </c>
      <c r="AO406" s="198" t="str">
        <f t="shared" si="21"/>
        <v/>
      </c>
      <c r="AP406" s="110">
        <v>384</v>
      </c>
      <c r="AQ406" s="191" t="s">
        <v>1745</v>
      </c>
      <c r="AR406" s="192" t="s">
        <v>1712</v>
      </c>
      <c r="AS406" s="111" t="s">
        <v>526</v>
      </c>
      <c r="AT406" s="193" t="s">
        <v>1746</v>
      </c>
      <c r="AU406" s="111" t="s">
        <v>1747</v>
      </c>
    </row>
    <row r="407" spans="37:47" ht="15.05" hidden="1" customHeight="1">
      <c r="AK407" s="189" t="str">
        <f t="shared" si="22"/>
        <v xml:space="preserve">- </v>
      </c>
      <c r="AL407" s="87"/>
      <c r="AM407" s="190" t="str">
        <f t="shared" si="23"/>
        <v>-</v>
      </c>
      <c r="AN407" s="198" t="s">
        <v>609</v>
      </c>
      <c r="AO407" s="198" t="str">
        <f t="shared" ref="AO407:AO470" si="24">IFERROR(VLOOKUP(AM407, $AT$23:$AU$2489, 2, 0), "")</f>
        <v/>
      </c>
      <c r="AP407" s="110">
        <v>385</v>
      </c>
      <c r="AQ407" s="191" t="s">
        <v>1748</v>
      </c>
      <c r="AR407" s="192" t="s">
        <v>1712</v>
      </c>
      <c r="AS407" s="111" t="s">
        <v>526</v>
      </c>
      <c r="AT407" s="193" t="s">
        <v>1749</v>
      </c>
      <c r="AU407" s="111" t="s">
        <v>1750</v>
      </c>
    </row>
    <row r="408" spans="37:47" ht="15.05" hidden="1" customHeight="1">
      <c r="AK408" s="189" t="str">
        <f t="shared" ref="AK408:AK471" si="25">CONCATENATE(AM408,AN408,AO408)</f>
        <v xml:space="preserve">- </v>
      </c>
      <c r="AL408" s="87"/>
      <c r="AM408" s="190" t="str">
        <f t="shared" ref="AM408:AM471" si="26">IFERROR(VLOOKUP(MID($N$10,2,2)&amp;"-"&amp;AP408, $AQ$23:$AU$2489, 4, 0), "-")</f>
        <v>-</v>
      </c>
      <c r="AN408" s="198" t="s">
        <v>609</v>
      </c>
      <c r="AO408" s="198" t="str">
        <f t="shared" si="24"/>
        <v/>
      </c>
      <c r="AP408" s="110">
        <v>386</v>
      </c>
      <c r="AQ408" s="191" t="s">
        <v>1751</v>
      </c>
      <c r="AR408" s="192" t="s">
        <v>1712</v>
      </c>
      <c r="AS408" s="111" t="s">
        <v>526</v>
      </c>
      <c r="AT408" s="193" t="s">
        <v>1752</v>
      </c>
      <c r="AU408" s="111" t="s">
        <v>1453</v>
      </c>
    </row>
    <row r="409" spans="37:47" ht="15.05" hidden="1" customHeight="1">
      <c r="AK409" s="189" t="str">
        <f t="shared" si="25"/>
        <v xml:space="preserve">- </v>
      </c>
      <c r="AL409" s="87"/>
      <c r="AM409" s="190" t="str">
        <f t="shared" si="26"/>
        <v>-</v>
      </c>
      <c r="AN409" s="198" t="s">
        <v>609</v>
      </c>
      <c r="AO409" s="198" t="str">
        <f t="shared" si="24"/>
        <v/>
      </c>
      <c r="AP409" s="110">
        <v>387</v>
      </c>
      <c r="AQ409" s="191" t="s">
        <v>1753</v>
      </c>
      <c r="AR409" s="192" t="s">
        <v>1712</v>
      </c>
      <c r="AS409" s="111" t="s">
        <v>526</v>
      </c>
      <c r="AT409" s="193" t="s">
        <v>1754</v>
      </c>
      <c r="AU409" s="111" t="s">
        <v>1755</v>
      </c>
    </row>
    <row r="410" spans="37:47" ht="15.05" hidden="1" customHeight="1">
      <c r="AK410" s="189" t="str">
        <f t="shared" si="25"/>
        <v xml:space="preserve">- </v>
      </c>
      <c r="AL410" s="87"/>
      <c r="AM410" s="190" t="str">
        <f t="shared" si="26"/>
        <v>-</v>
      </c>
      <c r="AN410" s="198" t="s">
        <v>609</v>
      </c>
      <c r="AO410" s="198" t="str">
        <f t="shared" si="24"/>
        <v/>
      </c>
      <c r="AP410" s="110">
        <v>388</v>
      </c>
      <c r="AQ410" s="191" t="s">
        <v>1756</v>
      </c>
      <c r="AR410" s="192" t="s">
        <v>1712</v>
      </c>
      <c r="AS410" s="111" t="s">
        <v>526</v>
      </c>
      <c r="AT410" s="193" t="s">
        <v>1757</v>
      </c>
      <c r="AU410" s="111" t="s">
        <v>1758</v>
      </c>
    </row>
    <row r="411" spans="37:47" ht="15.05" hidden="1" customHeight="1">
      <c r="AK411" s="189" t="str">
        <f t="shared" si="25"/>
        <v xml:space="preserve">- </v>
      </c>
      <c r="AL411" s="87"/>
      <c r="AM411" s="190" t="str">
        <f t="shared" si="26"/>
        <v>-</v>
      </c>
      <c r="AN411" s="198" t="s">
        <v>609</v>
      </c>
      <c r="AO411" s="198" t="str">
        <f t="shared" si="24"/>
        <v/>
      </c>
      <c r="AP411" s="110">
        <v>389</v>
      </c>
      <c r="AQ411" s="191" t="s">
        <v>1759</v>
      </c>
      <c r="AR411" s="192" t="s">
        <v>1712</v>
      </c>
      <c r="AS411" s="111" t="s">
        <v>526</v>
      </c>
      <c r="AT411" s="193" t="s">
        <v>1760</v>
      </c>
      <c r="AU411" s="111" t="s">
        <v>1761</v>
      </c>
    </row>
    <row r="412" spans="37:47" ht="15.05" hidden="1" customHeight="1">
      <c r="AK412" s="189" t="str">
        <f t="shared" si="25"/>
        <v xml:space="preserve">- </v>
      </c>
      <c r="AL412" s="87"/>
      <c r="AM412" s="190" t="str">
        <f t="shared" si="26"/>
        <v>-</v>
      </c>
      <c r="AN412" s="198" t="s">
        <v>609</v>
      </c>
      <c r="AO412" s="198" t="str">
        <f t="shared" si="24"/>
        <v/>
      </c>
      <c r="AP412" s="110">
        <v>390</v>
      </c>
      <c r="AQ412" s="191" t="s">
        <v>1762</v>
      </c>
      <c r="AR412" s="192" t="s">
        <v>1712</v>
      </c>
      <c r="AS412" s="111" t="s">
        <v>526</v>
      </c>
      <c r="AT412" s="193" t="s">
        <v>1763</v>
      </c>
      <c r="AU412" s="111" t="s">
        <v>1764</v>
      </c>
    </row>
    <row r="413" spans="37:47" ht="15.05" hidden="1" customHeight="1">
      <c r="AK413" s="189" t="str">
        <f t="shared" si="25"/>
        <v xml:space="preserve">- </v>
      </c>
      <c r="AL413" s="87"/>
      <c r="AM413" s="190" t="str">
        <f t="shared" si="26"/>
        <v>-</v>
      </c>
      <c r="AN413" s="198" t="s">
        <v>609</v>
      </c>
      <c r="AO413" s="198" t="str">
        <f t="shared" si="24"/>
        <v/>
      </c>
      <c r="AP413" s="110">
        <v>391</v>
      </c>
      <c r="AQ413" s="191" t="s">
        <v>1765</v>
      </c>
      <c r="AR413" s="192" t="s">
        <v>1712</v>
      </c>
      <c r="AS413" s="111" t="s">
        <v>526</v>
      </c>
      <c r="AT413" s="193" t="s">
        <v>1766</v>
      </c>
      <c r="AU413" s="111" t="s">
        <v>1767</v>
      </c>
    </row>
    <row r="414" spans="37:47" ht="15.05" hidden="1" customHeight="1">
      <c r="AK414" s="189" t="str">
        <f t="shared" si="25"/>
        <v xml:space="preserve">- </v>
      </c>
      <c r="AL414" s="87"/>
      <c r="AM414" s="190" t="str">
        <f t="shared" si="26"/>
        <v>-</v>
      </c>
      <c r="AN414" s="198" t="s">
        <v>609</v>
      </c>
      <c r="AO414" s="198" t="str">
        <f t="shared" si="24"/>
        <v/>
      </c>
      <c r="AP414" s="110">
        <v>392</v>
      </c>
      <c r="AQ414" s="191" t="s">
        <v>1768</v>
      </c>
      <c r="AR414" s="192" t="s">
        <v>1712</v>
      </c>
      <c r="AS414" s="111" t="s">
        <v>526</v>
      </c>
      <c r="AT414" s="193" t="s">
        <v>1769</v>
      </c>
      <c r="AU414" s="111" t="s">
        <v>1770</v>
      </c>
    </row>
    <row r="415" spans="37:47" ht="15.05" hidden="1" customHeight="1">
      <c r="AK415" s="189" t="str">
        <f t="shared" si="25"/>
        <v xml:space="preserve">- </v>
      </c>
      <c r="AL415" s="87"/>
      <c r="AM415" s="190" t="str">
        <f t="shared" si="26"/>
        <v>-</v>
      </c>
      <c r="AN415" s="198" t="s">
        <v>609</v>
      </c>
      <c r="AO415" s="198" t="str">
        <f t="shared" si="24"/>
        <v/>
      </c>
      <c r="AP415" s="110">
        <v>393</v>
      </c>
      <c r="AQ415" s="191" t="s">
        <v>1771</v>
      </c>
      <c r="AR415" s="192" t="s">
        <v>1712</v>
      </c>
      <c r="AS415" s="111" t="s">
        <v>526</v>
      </c>
      <c r="AT415" s="193" t="s">
        <v>1772</v>
      </c>
      <c r="AU415" s="111" t="s">
        <v>1773</v>
      </c>
    </row>
    <row r="416" spans="37:47" ht="15.05" hidden="1" customHeight="1">
      <c r="AK416" s="189" t="str">
        <f t="shared" si="25"/>
        <v xml:space="preserve">- </v>
      </c>
      <c r="AL416" s="87"/>
      <c r="AM416" s="190" t="str">
        <f t="shared" si="26"/>
        <v>-</v>
      </c>
      <c r="AN416" s="198" t="s">
        <v>609</v>
      </c>
      <c r="AO416" s="198" t="str">
        <f t="shared" si="24"/>
        <v/>
      </c>
      <c r="AP416" s="110">
        <v>394</v>
      </c>
      <c r="AQ416" s="191" t="s">
        <v>1774</v>
      </c>
      <c r="AR416" s="192" t="s">
        <v>1712</v>
      </c>
      <c r="AS416" s="111" t="s">
        <v>526</v>
      </c>
      <c r="AT416" s="193" t="s">
        <v>1775</v>
      </c>
      <c r="AU416" s="111" t="s">
        <v>1776</v>
      </c>
    </row>
    <row r="417" spans="37:47" ht="15.05" hidden="1" customHeight="1">
      <c r="AK417" s="189" t="str">
        <f t="shared" si="25"/>
        <v xml:space="preserve">- </v>
      </c>
      <c r="AL417" s="87"/>
      <c r="AM417" s="190" t="str">
        <f t="shared" si="26"/>
        <v>-</v>
      </c>
      <c r="AN417" s="198" t="s">
        <v>609</v>
      </c>
      <c r="AO417" s="198" t="str">
        <f t="shared" si="24"/>
        <v/>
      </c>
      <c r="AP417" s="110">
        <v>395</v>
      </c>
      <c r="AQ417" s="191" t="s">
        <v>1777</v>
      </c>
      <c r="AR417" s="192" t="s">
        <v>1712</v>
      </c>
      <c r="AS417" s="111" t="s">
        <v>526</v>
      </c>
      <c r="AT417" s="193" t="s">
        <v>1778</v>
      </c>
      <c r="AU417" s="111" t="s">
        <v>1779</v>
      </c>
    </row>
    <row r="418" spans="37:47" ht="15.05" hidden="1" customHeight="1">
      <c r="AK418" s="189" t="str">
        <f t="shared" si="25"/>
        <v xml:space="preserve">- </v>
      </c>
      <c r="AL418" s="87"/>
      <c r="AM418" s="190" t="str">
        <f t="shared" si="26"/>
        <v>-</v>
      </c>
      <c r="AN418" s="198" t="s">
        <v>609</v>
      </c>
      <c r="AO418" s="198" t="str">
        <f t="shared" si="24"/>
        <v/>
      </c>
      <c r="AP418" s="110">
        <v>396</v>
      </c>
      <c r="AQ418" s="191" t="s">
        <v>1780</v>
      </c>
      <c r="AR418" s="192" t="s">
        <v>1712</v>
      </c>
      <c r="AS418" s="111" t="s">
        <v>526</v>
      </c>
      <c r="AT418" s="193" t="s">
        <v>1781</v>
      </c>
      <c r="AU418" s="111" t="s">
        <v>1782</v>
      </c>
    </row>
    <row r="419" spans="37:47" ht="15.05" hidden="1" customHeight="1">
      <c r="AK419" s="189" t="str">
        <f t="shared" si="25"/>
        <v xml:space="preserve">- </v>
      </c>
      <c r="AL419" s="87"/>
      <c r="AM419" s="190" t="str">
        <f t="shared" si="26"/>
        <v>-</v>
      </c>
      <c r="AN419" s="198" t="s">
        <v>609</v>
      </c>
      <c r="AO419" s="198" t="str">
        <f t="shared" si="24"/>
        <v/>
      </c>
      <c r="AP419" s="110">
        <v>397</v>
      </c>
      <c r="AQ419" s="191" t="s">
        <v>1783</v>
      </c>
      <c r="AR419" s="192" t="s">
        <v>1712</v>
      </c>
      <c r="AS419" s="111" t="s">
        <v>526</v>
      </c>
      <c r="AT419" s="193" t="s">
        <v>1784</v>
      </c>
      <c r="AU419" s="111" t="s">
        <v>1785</v>
      </c>
    </row>
    <row r="420" spans="37:47" ht="15.05" hidden="1" customHeight="1">
      <c r="AK420" s="189" t="str">
        <f t="shared" si="25"/>
        <v xml:space="preserve">- </v>
      </c>
      <c r="AL420" s="87"/>
      <c r="AM420" s="190" t="str">
        <f t="shared" si="26"/>
        <v>-</v>
      </c>
      <c r="AN420" s="198" t="s">
        <v>609</v>
      </c>
      <c r="AO420" s="198" t="str">
        <f t="shared" si="24"/>
        <v/>
      </c>
      <c r="AP420" s="110">
        <v>398</v>
      </c>
      <c r="AQ420" s="191" t="s">
        <v>1786</v>
      </c>
      <c r="AR420" s="192" t="s">
        <v>1712</v>
      </c>
      <c r="AS420" s="111" t="s">
        <v>526</v>
      </c>
      <c r="AT420" s="193" t="s">
        <v>1787</v>
      </c>
      <c r="AU420" s="111" t="s">
        <v>1788</v>
      </c>
    </row>
    <row r="421" spans="37:47" ht="15.05" hidden="1" customHeight="1">
      <c r="AK421" s="189" t="str">
        <f t="shared" si="25"/>
        <v xml:space="preserve">- </v>
      </c>
      <c r="AL421" s="87"/>
      <c r="AM421" s="190" t="str">
        <f t="shared" si="26"/>
        <v>-</v>
      </c>
      <c r="AN421" s="198" t="s">
        <v>609</v>
      </c>
      <c r="AO421" s="198" t="str">
        <f t="shared" si="24"/>
        <v/>
      </c>
      <c r="AP421" s="110">
        <v>399</v>
      </c>
      <c r="AQ421" s="191" t="s">
        <v>1789</v>
      </c>
      <c r="AR421" s="192" t="s">
        <v>1712</v>
      </c>
      <c r="AS421" s="111" t="s">
        <v>526</v>
      </c>
      <c r="AT421" s="193" t="s">
        <v>1790</v>
      </c>
      <c r="AU421" s="111" t="s">
        <v>1791</v>
      </c>
    </row>
    <row r="422" spans="37:47" ht="15.05" hidden="1" customHeight="1">
      <c r="AK422" s="189" t="str">
        <f t="shared" si="25"/>
        <v xml:space="preserve">- </v>
      </c>
      <c r="AL422" s="87"/>
      <c r="AM422" s="190" t="str">
        <f t="shared" si="26"/>
        <v>-</v>
      </c>
      <c r="AN422" s="198" t="s">
        <v>609</v>
      </c>
      <c r="AO422" s="198" t="str">
        <f t="shared" si="24"/>
        <v/>
      </c>
      <c r="AP422" s="110">
        <v>400</v>
      </c>
      <c r="AQ422" s="191" t="s">
        <v>1792</v>
      </c>
      <c r="AR422" s="192" t="s">
        <v>1712</v>
      </c>
      <c r="AS422" s="111" t="s">
        <v>526</v>
      </c>
      <c r="AT422" s="193" t="s">
        <v>1793</v>
      </c>
      <c r="AU422" s="111" t="s">
        <v>1794</v>
      </c>
    </row>
    <row r="423" spans="37:47" ht="15.05" hidden="1" customHeight="1">
      <c r="AK423" s="189" t="str">
        <f t="shared" si="25"/>
        <v xml:space="preserve">- </v>
      </c>
      <c r="AL423" s="87"/>
      <c r="AM423" s="190" t="str">
        <f t="shared" si="26"/>
        <v>-</v>
      </c>
      <c r="AN423" s="198" t="s">
        <v>609</v>
      </c>
      <c r="AO423" s="198" t="str">
        <f t="shared" si="24"/>
        <v/>
      </c>
      <c r="AP423" s="110">
        <v>401</v>
      </c>
      <c r="AQ423" s="191" t="s">
        <v>1795</v>
      </c>
      <c r="AR423" s="192" t="s">
        <v>1712</v>
      </c>
      <c r="AS423" s="111" t="s">
        <v>526</v>
      </c>
      <c r="AT423" s="193" t="s">
        <v>1796</v>
      </c>
      <c r="AU423" s="111" t="s">
        <v>1797</v>
      </c>
    </row>
    <row r="424" spans="37:47" ht="15.05" hidden="1" customHeight="1">
      <c r="AK424" s="189" t="str">
        <f t="shared" si="25"/>
        <v xml:space="preserve">- </v>
      </c>
      <c r="AL424" s="87"/>
      <c r="AM424" s="190" t="str">
        <f t="shared" si="26"/>
        <v>-</v>
      </c>
      <c r="AN424" s="198" t="s">
        <v>609</v>
      </c>
      <c r="AO424" s="198" t="str">
        <f t="shared" si="24"/>
        <v/>
      </c>
      <c r="AP424" s="110">
        <v>402</v>
      </c>
      <c r="AQ424" s="191" t="s">
        <v>1798</v>
      </c>
      <c r="AR424" s="192" t="s">
        <v>1712</v>
      </c>
      <c r="AS424" s="111" t="s">
        <v>526</v>
      </c>
      <c r="AT424" s="193" t="s">
        <v>1799</v>
      </c>
      <c r="AU424" s="111" t="s">
        <v>1800</v>
      </c>
    </row>
    <row r="425" spans="37:47" ht="15.05" hidden="1" customHeight="1">
      <c r="AK425" s="189" t="str">
        <f t="shared" si="25"/>
        <v xml:space="preserve">- </v>
      </c>
      <c r="AL425" s="87"/>
      <c r="AM425" s="190" t="str">
        <f t="shared" si="26"/>
        <v>-</v>
      </c>
      <c r="AN425" s="198" t="s">
        <v>609</v>
      </c>
      <c r="AO425" s="198" t="str">
        <f t="shared" si="24"/>
        <v/>
      </c>
      <c r="AP425" s="110">
        <v>403</v>
      </c>
      <c r="AQ425" s="191" t="s">
        <v>1801</v>
      </c>
      <c r="AR425" s="192" t="s">
        <v>1712</v>
      </c>
      <c r="AS425" s="111" t="s">
        <v>526</v>
      </c>
      <c r="AT425" s="193" t="s">
        <v>1802</v>
      </c>
      <c r="AU425" s="111" t="s">
        <v>1803</v>
      </c>
    </row>
    <row r="426" spans="37:47" ht="15.05" hidden="1" customHeight="1">
      <c r="AK426" s="189" t="str">
        <f t="shared" si="25"/>
        <v xml:space="preserve">- </v>
      </c>
      <c r="AL426" s="87"/>
      <c r="AM426" s="190" t="str">
        <f t="shared" si="26"/>
        <v>-</v>
      </c>
      <c r="AN426" s="198" t="s">
        <v>609</v>
      </c>
      <c r="AO426" s="198" t="str">
        <f t="shared" si="24"/>
        <v/>
      </c>
      <c r="AP426" s="110">
        <v>404</v>
      </c>
      <c r="AQ426" s="191" t="s">
        <v>1804</v>
      </c>
      <c r="AR426" s="192" t="s">
        <v>1712</v>
      </c>
      <c r="AS426" s="111" t="s">
        <v>526</v>
      </c>
      <c r="AT426" s="193" t="s">
        <v>1805</v>
      </c>
      <c r="AU426" s="111" t="s">
        <v>1806</v>
      </c>
    </row>
    <row r="427" spans="37:47" ht="15.05" hidden="1" customHeight="1">
      <c r="AK427" s="189" t="str">
        <f t="shared" si="25"/>
        <v xml:space="preserve">- </v>
      </c>
      <c r="AL427" s="87"/>
      <c r="AM427" s="190" t="str">
        <f t="shared" si="26"/>
        <v>-</v>
      </c>
      <c r="AN427" s="198" t="s">
        <v>609</v>
      </c>
      <c r="AO427" s="198" t="str">
        <f t="shared" si="24"/>
        <v/>
      </c>
      <c r="AP427" s="110">
        <v>405</v>
      </c>
      <c r="AQ427" s="191" t="s">
        <v>1807</v>
      </c>
      <c r="AR427" s="192" t="s">
        <v>1712</v>
      </c>
      <c r="AS427" s="111" t="s">
        <v>526</v>
      </c>
      <c r="AT427" s="193" t="s">
        <v>1808</v>
      </c>
      <c r="AU427" s="111" t="s">
        <v>1809</v>
      </c>
    </row>
    <row r="428" spans="37:47" ht="15.05" hidden="1" customHeight="1">
      <c r="AK428" s="189" t="str">
        <f t="shared" si="25"/>
        <v xml:space="preserve">- </v>
      </c>
      <c r="AL428" s="87"/>
      <c r="AM428" s="190" t="str">
        <f t="shared" si="26"/>
        <v>-</v>
      </c>
      <c r="AN428" s="198" t="s">
        <v>609</v>
      </c>
      <c r="AO428" s="198" t="str">
        <f t="shared" si="24"/>
        <v/>
      </c>
      <c r="AP428" s="110">
        <v>406</v>
      </c>
      <c r="AQ428" s="191" t="s">
        <v>1810</v>
      </c>
      <c r="AR428" s="192" t="s">
        <v>1712</v>
      </c>
      <c r="AS428" s="111" t="s">
        <v>526</v>
      </c>
      <c r="AT428" s="193" t="s">
        <v>1811</v>
      </c>
      <c r="AU428" s="111" t="s">
        <v>1812</v>
      </c>
    </row>
    <row r="429" spans="37:47" ht="15.05" hidden="1" customHeight="1">
      <c r="AK429" s="189" t="str">
        <f t="shared" si="25"/>
        <v xml:space="preserve">- </v>
      </c>
      <c r="AL429" s="87"/>
      <c r="AM429" s="190" t="str">
        <f t="shared" si="26"/>
        <v>-</v>
      </c>
      <c r="AN429" s="198" t="s">
        <v>609</v>
      </c>
      <c r="AO429" s="198" t="str">
        <f t="shared" si="24"/>
        <v/>
      </c>
      <c r="AP429" s="110">
        <v>407</v>
      </c>
      <c r="AQ429" s="191" t="s">
        <v>1813</v>
      </c>
      <c r="AR429" s="192" t="s">
        <v>1712</v>
      </c>
      <c r="AS429" s="111" t="s">
        <v>526</v>
      </c>
      <c r="AT429" s="193" t="s">
        <v>1814</v>
      </c>
      <c r="AU429" s="111" t="s">
        <v>1815</v>
      </c>
    </row>
    <row r="430" spans="37:47" ht="15.05" hidden="1" customHeight="1">
      <c r="AK430" s="189" t="str">
        <f t="shared" si="25"/>
        <v xml:space="preserve">- </v>
      </c>
      <c r="AL430" s="87"/>
      <c r="AM430" s="190" t="str">
        <f t="shared" si="26"/>
        <v>-</v>
      </c>
      <c r="AN430" s="198" t="s">
        <v>609</v>
      </c>
      <c r="AO430" s="198" t="str">
        <f t="shared" si="24"/>
        <v/>
      </c>
      <c r="AP430" s="110">
        <v>408</v>
      </c>
      <c r="AQ430" s="191" t="s">
        <v>1816</v>
      </c>
      <c r="AR430" s="192" t="s">
        <v>1712</v>
      </c>
      <c r="AS430" s="111" t="s">
        <v>526</v>
      </c>
      <c r="AT430" s="193" t="s">
        <v>1817</v>
      </c>
      <c r="AU430" s="111" t="s">
        <v>1818</v>
      </c>
    </row>
    <row r="431" spans="37:47" ht="15.05" hidden="1" customHeight="1">
      <c r="AK431" s="189" t="str">
        <f t="shared" si="25"/>
        <v xml:space="preserve">- </v>
      </c>
      <c r="AL431" s="87"/>
      <c r="AM431" s="190" t="str">
        <f t="shared" si="26"/>
        <v>-</v>
      </c>
      <c r="AN431" s="198" t="s">
        <v>609</v>
      </c>
      <c r="AO431" s="198" t="str">
        <f t="shared" si="24"/>
        <v/>
      </c>
      <c r="AP431" s="110">
        <v>409</v>
      </c>
      <c r="AQ431" s="191" t="s">
        <v>1819</v>
      </c>
      <c r="AR431" s="192" t="s">
        <v>1712</v>
      </c>
      <c r="AS431" s="111" t="s">
        <v>526</v>
      </c>
      <c r="AT431" s="193" t="s">
        <v>1820</v>
      </c>
      <c r="AU431" s="111" t="s">
        <v>1821</v>
      </c>
    </row>
    <row r="432" spans="37:47" ht="15.05" hidden="1" customHeight="1">
      <c r="AK432" s="189" t="str">
        <f t="shared" si="25"/>
        <v xml:space="preserve">- </v>
      </c>
      <c r="AL432" s="87"/>
      <c r="AM432" s="190" t="str">
        <f t="shared" si="26"/>
        <v>-</v>
      </c>
      <c r="AN432" s="198" t="s">
        <v>609</v>
      </c>
      <c r="AO432" s="198" t="str">
        <f t="shared" si="24"/>
        <v/>
      </c>
      <c r="AP432" s="110">
        <v>410</v>
      </c>
      <c r="AQ432" s="191" t="s">
        <v>1822</v>
      </c>
      <c r="AR432" s="192" t="s">
        <v>1712</v>
      </c>
      <c r="AS432" s="111" t="s">
        <v>526</v>
      </c>
      <c r="AT432" s="193" t="s">
        <v>1823</v>
      </c>
      <c r="AU432" s="111" t="s">
        <v>1824</v>
      </c>
    </row>
    <row r="433" spans="37:47" ht="15.05" hidden="1" customHeight="1">
      <c r="AK433" s="189" t="str">
        <f t="shared" si="25"/>
        <v xml:space="preserve">- </v>
      </c>
      <c r="AL433" s="87"/>
      <c r="AM433" s="190" t="str">
        <f t="shared" si="26"/>
        <v>-</v>
      </c>
      <c r="AN433" s="198" t="s">
        <v>609</v>
      </c>
      <c r="AO433" s="198" t="str">
        <f t="shared" si="24"/>
        <v/>
      </c>
      <c r="AP433" s="110">
        <v>411</v>
      </c>
      <c r="AQ433" s="191" t="s">
        <v>1825</v>
      </c>
      <c r="AR433" s="192" t="s">
        <v>1712</v>
      </c>
      <c r="AS433" s="111" t="s">
        <v>526</v>
      </c>
      <c r="AT433" s="193" t="s">
        <v>1826</v>
      </c>
      <c r="AU433" s="111" t="s">
        <v>1827</v>
      </c>
    </row>
    <row r="434" spans="37:47" ht="15.05" hidden="1" customHeight="1">
      <c r="AK434" s="189" t="str">
        <f t="shared" si="25"/>
        <v xml:space="preserve">- </v>
      </c>
      <c r="AL434" s="87"/>
      <c r="AM434" s="190" t="str">
        <f t="shared" si="26"/>
        <v>-</v>
      </c>
      <c r="AN434" s="198" t="s">
        <v>609</v>
      </c>
      <c r="AO434" s="198" t="str">
        <f t="shared" si="24"/>
        <v/>
      </c>
      <c r="AP434" s="110">
        <v>412</v>
      </c>
      <c r="AQ434" s="191" t="s">
        <v>1828</v>
      </c>
      <c r="AR434" s="192" t="s">
        <v>1712</v>
      </c>
      <c r="AS434" s="111" t="s">
        <v>526</v>
      </c>
      <c r="AT434" s="193" t="s">
        <v>1829</v>
      </c>
      <c r="AU434" s="111" t="s">
        <v>1830</v>
      </c>
    </row>
    <row r="435" spans="37:47" ht="15.05" hidden="1" customHeight="1">
      <c r="AK435" s="189" t="str">
        <f t="shared" si="25"/>
        <v xml:space="preserve">- </v>
      </c>
      <c r="AL435" s="87"/>
      <c r="AM435" s="190" t="str">
        <f t="shared" si="26"/>
        <v>-</v>
      </c>
      <c r="AN435" s="198" t="s">
        <v>609</v>
      </c>
      <c r="AO435" s="198" t="str">
        <f t="shared" si="24"/>
        <v/>
      </c>
      <c r="AP435" s="110">
        <v>413</v>
      </c>
      <c r="AQ435" s="191" t="s">
        <v>1831</v>
      </c>
      <c r="AR435" s="192" t="s">
        <v>1712</v>
      </c>
      <c r="AS435" s="111" t="s">
        <v>526</v>
      </c>
      <c r="AT435" s="193" t="s">
        <v>1832</v>
      </c>
      <c r="AU435" s="111" t="s">
        <v>1833</v>
      </c>
    </row>
    <row r="436" spans="37:47" ht="15.05" hidden="1" customHeight="1">
      <c r="AK436" s="189" t="str">
        <f t="shared" si="25"/>
        <v xml:space="preserve">- </v>
      </c>
      <c r="AL436" s="87"/>
      <c r="AM436" s="190" t="str">
        <f t="shared" si="26"/>
        <v>-</v>
      </c>
      <c r="AN436" s="198" t="s">
        <v>609</v>
      </c>
      <c r="AO436" s="198" t="str">
        <f t="shared" si="24"/>
        <v/>
      </c>
      <c r="AP436" s="110">
        <v>414</v>
      </c>
      <c r="AQ436" s="191" t="s">
        <v>1834</v>
      </c>
      <c r="AR436" s="192" t="s">
        <v>1712</v>
      </c>
      <c r="AS436" s="111" t="s">
        <v>526</v>
      </c>
      <c r="AT436" s="193" t="s">
        <v>1835</v>
      </c>
      <c r="AU436" s="111" t="s">
        <v>1836</v>
      </c>
    </row>
    <row r="437" spans="37:47" ht="15.05" hidden="1" customHeight="1">
      <c r="AK437" s="189" t="str">
        <f t="shared" si="25"/>
        <v xml:space="preserve">- </v>
      </c>
      <c r="AL437" s="87"/>
      <c r="AM437" s="190" t="str">
        <f t="shared" si="26"/>
        <v>-</v>
      </c>
      <c r="AN437" s="198" t="s">
        <v>609</v>
      </c>
      <c r="AO437" s="198" t="str">
        <f t="shared" si="24"/>
        <v/>
      </c>
      <c r="AP437" s="110">
        <v>415</v>
      </c>
      <c r="AQ437" s="191" t="s">
        <v>1837</v>
      </c>
      <c r="AR437" s="192" t="s">
        <v>1712</v>
      </c>
      <c r="AS437" s="111" t="s">
        <v>526</v>
      </c>
      <c r="AT437" s="193" t="s">
        <v>1838</v>
      </c>
      <c r="AU437" s="111" t="s">
        <v>1839</v>
      </c>
    </row>
    <row r="438" spans="37:47" ht="15.05" hidden="1" customHeight="1">
      <c r="AK438" s="189" t="str">
        <f t="shared" si="25"/>
        <v xml:space="preserve">- </v>
      </c>
      <c r="AL438" s="87"/>
      <c r="AM438" s="190" t="str">
        <f t="shared" si="26"/>
        <v>-</v>
      </c>
      <c r="AN438" s="198" t="s">
        <v>609</v>
      </c>
      <c r="AO438" s="198" t="str">
        <f t="shared" si="24"/>
        <v/>
      </c>
      <c r="AP438" s="110">
        <v>416</v>
      </c>
      <c r="AQ438" s="191" t="s">
        <v>1840</v>
      </c>
      <c r="AR438" s="192" t="s">
        <v>1712</v>
      </c>
      <c r="AS438" s="111" t="s">
        <v>526</v>
      </c>
      <c r="AT438" s="193" t="s">
        <v>1841</v>
      </c>
      <c r="AU438" s="111" t="s">
        <v>1842</v>
      </c>
    </row>
    <row r="439" spans="37:47" ht="15.05" hidden="1" customHeight="1">
      <c r="AK439" s="189" t="str">
        <f t="shared" si="25"/>
        <v xml:space="preserve">- </v>
      </c>
      <c r="AL439" s="87"/>
      <c r="AM439" s="190" t="str">
        <f t="shared" si="26"/>
        <v>-</v>
      </c>
      <c r="AN439" s="198" t="s">
        <v>609</v>
      </c>
      <c r="AO439" s="198" t="str">
        <f t="shared" si="24"/>
        <v/>
      </c>
      <c r="AP439" s="110">
        <v>417</v>
      </c>
      <c r="AQ439" s="191" t="s">
        <v>1843</v>
      </c>
      <c r="AR439" s="192" t="s">
        <v>1712</v>
      </c>
      <c r="AS439" s="111" t="s">
        <v>526</v>
      </c>
      <c r="AT439" s="193" t="s">
        <v>1844</v>
      </c>
      <c r="AU439" s="111" t="s">
        <v>1845</v>
      </c>
    </row>
    <row r="440" spans="37:47" ht="15.05" hidden="1" customHeight="1">
      <c r="AK440" s="189" t="str">
        <f t="shared" si="25"/>
        <v xml:space="preserve">- </v>
      </c>
      <c r="AL440" s="87"/>
      <c r="AM440" s="190" t="str">
        <f t="shared" si="26"/>
        <v>-</v>
      </c>
      <c r="AN440" s="198" t="s">
        <v>609</v>
      </c>
      <c r="AO440" s="198" t="str">
        <f t="shared" si="24"/>
        <v/>
      </c>
      <c r="AP440" s="110">
        <v>418</v>
      </c>
      <c r="AQ440" s="191" t="s">
        <v>1846</v>
      </c>
      <c r="AR440" s="192" t="s">
        <v>1712</v>
      </c>
      <c r="AS440" s="111" t="s">
        <v>526</v>
      </c>
      <c r="AT440" s="193" t="s">
        <v>1847</v>
      </c>
      <c r="AU440" s="111" t="s">
        <v>1848</v>
      </c>
    </row>
    <row r="441" spans="37:47" ht="15.05" hidden="1" customHeight="1">
      <c r="AK441" s="189" t="str">
        <f t="shared" si="25"/>
        <v xml:space="preserve">- </v>
      </c>
      <c r="AL441" s="87"/>
      <c r="AM441" s="190" t="str">
        <f t="shared" si="26"/>
        <v>-</v>
      </c>
      <c r="AN441" s="198" t="s">
        <v>609</v>
      </c>
      <c r="AO441" s="198" t="str">
        <f t="shared" si="24"/>
        <v/>
      </c>
      <c r="AP441" s="110">
        <v>419</v>
      </c>
      <c r="AQ441" s="191" t="s">
        <v>1849</v>
      </c>
      <c r="AR441" s="192" t="s">
        <v>1712</v>
      </c>
      <c r="AS441" s="111" t="s">
        <v>526</v>
      </c>
      <c r="AT441" s="193" t="s">
        <v>1850</v>
      </c>
      <c r="AU441" s="111" t="s">
        <v>1851</v>
      </c>
    </row>
    <row r="442" spans="37:47" ht="15.05" hidden="1" customHeight="1">
      <c r="AK442" s="189" t="str">
        <f t="shared" si="25"/>
        <v xml:space="preserve">- </v>
      </c>
      <c r="AL442" s="87"/>
      <c r="AM442" s="190" t="str">
        <f t="shared" si="26"/>
        <v>-</v>
      </c>
      <c r="AN442" s="198" t="s">
        <v>609</v>
      </c>
      <c r="AO442" s="198" t="str">
        <f t="shared" si="24"/>
        <v/>
      </c>
      <c r="AP442" s="110">
        <v>420</v>
      </c>
      <c r="AQ442" s="191" t="s">
        <v>1852</v>
      </c>
      <c r="AR442" s="192" t="s">
        <v>1712</v>
      </c>
      <c r="AS442" s="111" t="s">
        <v>526</v>
      </c>
      <c r="AT442" s="193" t="s">
        <v>1853</v>
      </c>
      <c r="AU442" s="111" t="s">
        <v>1854</v>
      </c>
    </row>
    <row r="443" spans="37:47" ht="15.05" hidden="1" customHeight="1">
      <c r="AK443" s="189" t="str">
        <f t="shared" si="25"/>
        <v xml:space="preserve">- </v>
      </c>
      <c r="AL443" s="87"/>
      <c r="AM443" s="190" t="str">
        <f t="shared" si="26"/>
        <v>-</v>
      </c>
      <c r="AN443" s="198" t="s">
        <v>609</v>
      </c>
      <c r="AO443" s="198" t="str">
        <f t="shared" si="24"/>
        <v/>
      </c>
      <c r="AP443" s="110">
        <v>421</v>
      </c>
      <c r="AQ443" s="191" t="s">
        <v>1855</v>
      </c>
      <c r="AR443" s="192" t="s">
        <v>1712</v>
      </c>
      <c r="AS443" s="111" t="s">
        <v>526</v>
      </c>
      <c r="AT443" s="193" t="s">
        <v>1856</v>
      </c>
      <c r="AU443" s="111" t="s">
        <v>1857</v>
      </c>
    </row>
    <row r="444" spans="37:47" ht="15.05" hidden="1" customHeight="1">
      <c r="AK444" s="189" t="str">
        <f t="shared" si="25"/>
        <v xml:space="preserve">- </v>
      </c>
      <c r="AL444" s="87"/>
      <c r="AM444" s="190" t="str">
        <f t="shared" si="26"/>
        <v>-</v>
      </c>
      <c r="AN444" s="198" t="s">
        <v>609</v>
      </c>
      <c r="AO444" s="198" t="str">
        <f t="shared" si="24"/>
        <v/>
      </c>
      <c r="AP444" s="110">
        <v>422</v>
      </c>
      <c r="AQ444" s="191" t="s">
        <v>1858</v>
      </c>
      <c r="AR444" s="192" t="s">
        <v>1712</v>
      </c>
      <c r="AS444" s="111" t="s">
        <v>526</v>
      </c>
      <c r="AT444" s="193" t="s">
        <v>1859</v>
      </c>
      <c r="AU444" s="111" t="s">
        <v>1860</v>
      </c>
    </row>
    <row r="445" spans="37:47" ht="15.05" hidden="1" customHeight="1">
      <c r="AK445" s="189" t="str">
        <f t="shared" si="25"/>
        <v xml:space="preserve">- </v>
      </c>
      <c r="AL445" s="87"/>
      <c r="AM445" s="190" t="str">
        <f t="shared" si="26"/>
        <v>-</v>
      </c>
      <c r="AN445" s="198" t="s">
        <v>609</v>
      </c>
      <c r="AO445" s="198" t="str">
        <f t="shared" si="24"/>
        <v/>
      </c>
      <c r="AP445" s="110">
        <v>423</v>
      </c>
      <c r="AQ445" s="191" t="s">
        <v>1861</v>
      </c>
      <c r="AR445" s="192" t="s">
        <v>1712</v>
      </c>
      <c r="AS445" s="111" t="s">
        <v>526</v>
      </c>
      <c r="AT445" s="193" t="s">
        <v>1862</v>
      </c>
      <c r="AU445" s="111" t="s">
        <v>1863</v>
      </c>
    </row>
    <row r="446" spans="37:47" ht="15.05" hidden="1" customHeight="1">
      <c r="AK446" s="189" t="str">
        <f t="shared" si="25"/>
        <v xml:space="preserve">- </v>
      </c>
      <c r="AL446" s="87"/>
      <c r="AM446" s="190" t="str">
        <f t="shared" si="26"/>
        <v>-</v>
      </c>
      <c r="AN446" s="198" t="s">
        <v>609</v>
      </c>
      <c r="AO446" s="198" t="str">
        <f t="shared" si="24"/>
        <v/>
      </c>
      <c r="AP446" s="110">
        <v>424</v>
      </c>
      <c r="AQ446" s="191" t="s">
        <v>1864</v>
      </c>
      <c r="AR446" s="192" t="s">
        <v>1712</v>
      </c>
      <c r="AS446" s="111" t="s">
        <v>526</v>
      </c>
      <c r="AT446" s="193" t="s">
        <v>1865</v>
      </c>
      <c r="AU446" s="111" t="s">
        <v>1866</v>
      </c>
    </row>
    <row r="447" spans="37:47" ht="15.05" hidden="1" customHeight="1">
      <c r="AK447" s="189" t="str">
        <f t="shared" si="25"/>
        <v xml:space="preserve">- </v>
      </c>
      <c r="AL447" s="87"/>
      <c r="AM447" s="190" t="str">
        <f t="shared" si="26"/>
        <v>-</v>
      </c>
      <c r="AN447" s="198" t="s">
        <v>609</v>
      </c>
      <c r="AO447" s="198" t="str">
        <f t="shared" si="24"/>
        <v/>
      </c>
      <c r="AP447" s="110">
        <v>425</v>
      </c>
      <c r="AQ447" s="191" t="s">
        <v>1867</v>
      </c>
      <c r="AR447" s="192" t="s">
        <v>1712</v>
      </c>
      <c r="AS447" s="111" t="s">
        <v>526</v>
      </c>
      <c r="AT447" s="193" t="s">
        <v>1868</v>
      </c>
      <c r="AU447" s="111" t="s">
        <v>1869</v>
      </c>
    </row>
    <row r="448" spans="37:47" ht="15.05" hidden="1" customHeight="1">
      <c r="AK448" s="189" t="str">
        <f t="shared" si="25"/>
        <v xml:space="preserve">- </v>
      </c>
      <c r="AL448" s="87"/>
      <c r="AM448" s="190" t="str">
        <f t="shared" si="26"/>
        <v>-</v>
      </c>
      <c r="AN448" s="198" t="s">
        <v>609</v>
      </c>
      <c r="AO448" s="198" t="str">
        <f t="shared" si="24"/>
        <v/>
      </c>
      <c r="AP448" s="110">
        <v>426</v>
      </c>
      <c r="AQ448" s="191" t="s">
        <v>1870</v>
      </c>
      <c r="AR448" s="192" t="s">
        <v>1712</v>
      </c>
      <c r="AS448" s="111" t="s">
        <v>526</v>
      </c>
      <c r="AT448" s="193" t="s">
        <v>1871</v>
      </c>
      <c r="AU448" s="111" t="s">
        <v>1872</v>
      </c>
    </row>
    <row r="449" spans="37:47" ht="15.05" hidden="1" customHeight="1">
      <c r="AK449" s="189" t="str">
        <f t="shared" si="25"/>
        <v xml:space="preserve">- </v>
      </c>
      <c r="AL449" s="87"/>
      <c r="AM449" s="190" t="str">
        <f t="shared" si="26"/>
        <v>-</v>
      </c>
      <c r="AN449" s="198" t="s">
        <v>609</v>
      </c>
      <c r="AO449" s="198" t="str">
        <f t="shared" si="24"/>
        <v/>
      </c>
      <c r="AP449" s="110">
        <v>427</v>
      </c>
      <c r="AQ449" s="191" t="s">
        <v>1873</v>
      </c>
      <c r="AR449" s="192" t="s">
        <v>1712</v>
      </c>
      <c r="AS449" s="111" t="s">
        <v>526</v>
      </c>
      <c r="AT449" s="193" t="s">
        <v>1874</v>
      </c>
      <c r="AU449" s="111" t="s">
        <v>1875</v>
      </c>
    </row>
    <row r="450" spans="37:47" ht="15.05" hidden="1" customHeight="1">
      <c r="AK450" s="189" t="str">
        <f t="shared" si="25"/>
        <v xml:space="preserve">- </v>
      </c>
      <c r="AL450" s="87"/>
      <c r="AM450" s="190" t="str">
        <f t="shared" si="26"/>
        <v>-</v>
      </c>
      <c r="AN450" s="198" t="s">
        <v>609</v>
      </c>
      <c r="AO450" s="198" t="str">
        <f t="shared" si="24"/>
        <v/>
      </c>
      <c r="AP450" s="110">
        <v>428</v>
      </c>
      <c r="AQ450" s="191" t="s">
        <v>1876</v>
      </c>
      <c r="AR450" s="192" t="s">
        <v>1712</v>
      </c>
      <c r="AS450" s="111" t="s">
        <v>526</v>
      </c>
      <c r="AT450" s="193" t="s">
        <v>1877</v>
      </c>
      <c r="AU450" s="111" t="s">
        <v>1878</v>
      </c>
    </row>
    <row r="451" spans="37:47" ht="15.05" hidden="1" customHeight="1">
      <c r="AK451" s="189" t="str">
        <f t="shared" si="25"/>
        <v xml:space="preserve">- </v>
      </c>
      <c r="AL451" s="87"/>
      <c r="AM451" s="190" t="str">
        <f t="shared" si="26"/>
        <v>-</v>
      </c>
      <c r="AN451" s="198" t="s">
        <v>609</v>
      </c>
      <c r="AO451" s="198" t="str">
        <f t="shared" si="24"/>
        <v/>
      </c>
      <c r="AP451" s="110">
        <v>429</v>
      </c>
      <c r="AQ451" s="191" t="s">
        <v>1879</v>
      </c>
      <c r="AR451" s="192" t="s">
        <v>1712</v>
      </c>
      <c r="AS451" s="111" t="s">
        <v>526</v>
      </c>
      <c r="AT451" s="193" t="s">
        <v>1880</v>
      </c>
      <c r="AU451" s="111" t="s">
        <v>1881</v>
      </c>
    </row>
    <row r="452" spans="37:47" ht="15.05" hidden="1" customHeight="1">
      <c r="AK452" s="189" t="str">
        <f t="shared" si="25"/>
        <v xml:space="preserve">- </v>
      </c>
      <c r="AL452" s="87"/>
      <c r="AM452" s="190" t="str">
        <f t="shared" si="26"/>
        <v>-</v>
      </c>
      <c r="AN452" s="198" t="s">
        <v>609</v>
      </c>
      <c r="AO452" s="198" t="str">
        <f t="shared" si="24"/>
        <v/>
      </c>
      <c r="AP452" s="110">
        <v>430</v>
      </c>
      <c r="AQ452" s="191" t="s">
        <v>1882</v>
      </c>
      <c r="AR452" s="192" t="s">
        <v>1712</v>
      </c>
      <c r="AS452" s="111" t="s">
        <v>526</v>
      </c>
      <c r="AT452" s="193" t="s">
        <v>1883</v>
      </c>
      <c r="AU452" s="111" t="s">
        <v>1884</v>
      </c>
    </row>
    <row r="453" spans="37:47" ht="15.05" hidden="1" customHeight="1">
      <c r="AK453" s="189" t="str">
        <f t="shared" si="25"/>
        <v xml:space="preserve">- </v>
      </c>
      <c r="AL453" s="87"/>
      <c r="AM453" s="190" t="str">
        <f t="shared" si="26"/>
        <v>-</v>
      </c>
      <c r="AN453" s="198" t="s">
        <v>609</v>
      </c>
      <c r="AO453" s="198" t="str">
        <f t="shared" si="24"/>
        <v/>
      </c>
      <c r="AP453" s="110">
        <v>431</v>
      </c>
      <c r="AQ453" s="191" t="s">
        <v>1885</v>
      </c>
      <c r="AR453" s="192" t="s">
        <v>1712</v>
      </c>
      <c r="AS453" s="111" t="s">
        <v>526</v>
      </c>
      <c r="AT453" s="193" t="s">
        <v>1886</v>
      </c>
      <c r="AU453" s="111" t="s">
        <v>1887</v>
      </c>
    </row>
    <row r="454" spans="37:47" ht="15.05" hidden="1" customHeight="1">
      <c r="AK454" s="189" t="str">
        <f t="shared" si="25"/>
        <v xml:space="preserve">- </v>
      </c>
      <c r="AL454" s="87"/>
      <c r="AM454" s="190" t="str">
        <f t="shared" si="26"/>
        <v>-</v>
      </c>
      <c r="AN454" s="198" t="s">
        <v>609</v>
      </c>
      <c r="AO454" s="198" t="str">
        <f t="shared" si="24"/>
        <v/>
      </c>
      <c r="AP454" s="110">
        <v>432</v>
      </c>
      <c r="AQ454" s="191" t="s">
        <v>1888</v>
      </c>
      <c r="AR454" s="192" t="s">
        <v>1712</v>
      </c>
      <c r="AS454" s="111" t="s">
        <v>526</v>
      </c>
      <c r="AT454" s="193" t="s">
        <v>1889</v>
      </c>
      <c r="AU454" s="111" t="s">
        <v>1890</v>
      </c>
    </row>
    <row r="455" spans="37:47" ht="15.05" hidden="1" customHeight="1">
      <c r="AK455" s="189" t="str">
        <f t="shared" si="25"/>
        <v xml:space="preserve">- </v>
      </c>
      <c r="AL455" s="87"/>
      <c r="AM455" s="190" t="str">
        <f t="shared" si="26"/>
        <v>-</v>
      </c>
      <c r="AN455" s="198" t="s">
        <v>609</v>
      </c>
      <c r="AO455" s="198" t="str">
        <f t="shared" si="24"/>
        <v/>
      </c>
      <c r="AP455" s="110">
        <v>433</v>
      </c>
      <c r="AQ455" s="191" t="s">
        <v>1891</v>
      </c>
      <c r="AR455" s="192" t="s">
        <v>1712</v>
      </c>
      <c r="AS455" s="111" t="s">
        <v>526</v>
      </c>
      <c r="AT455" s="193" t="s">
        <v>1892</v>
      </c>
      <c r="AU455" s="111" t="s">
        <v>1893</v>
      </c>
    </row>
    <row r="456" spans="37:47" ht="15.05" hidden="1" customHeight="1">
      <c r="AK456" s="189" t="str">
        <f t="shared" si="25"/>
        <v xml:space="preserve">- </v>
      </c>
      <c r="AL456" s="87"/>
      <c r="AM456" s="190" t="str">
        <f t="shared" si="26"/>
        <v>-</v>
      </c>
      <c r="AN456" s="198" t="s">
        <v>609</v>
      </c>
      <c r="AO456" s="198" t="str">
        <f t="shared" si="24"/>
        <v/>
      </c>
      <c r="AP456" s="110">
        <v>434</v>
      </c>
      <c r="AQ456" s="191" t="s">
        <v>1894</v>
      </c>
      <c r="AR456" s="192" t="s">
        <v>1712</v>
      </c>
      <c r="AS456" s="111" t="s">
        <v>526</v>
      </c>
      <c r="AT456" s="193" t="s">
        <v>1895</v>
      </c>
      <c r="AU456" s="111" t="s">
        <v>1896</v>
      </c>
    </row>
    <row r="457" spans="37:47" ht="15.05" hidden="1" customHeight="1">
      <c r="AK457" s="189" t="str">
        <f t="shared" si="25"/>
        <v xml:space="preserve">- </v>
      </c>
      <c r="AL457" s="87"/>
      <c r="AM457" s="190" t="str">
        <f t="shared" si="26"/>
        <v>-</v>
      </c>
      <c r="AN457" s="198" t="s">
        <v>609</v>
      </c>
      <c r="AO457" s="198" t="str">
        <f t="shared" si="24"/>
        <v/>
      </c>
      <c r="AP457" s="110">
        <v>435</v>
      </c>
      <c r="AQ457" s="191" t="s">
        <v>1897</v>
      </c>
      <c r="AR457" s="192" t="s">
        <v>1712</v>
      </c>
      <c r="AS457" s="111" t="s">
        <v>526</v>
      </c>
      <c r="AT457" s="193" t="s">
        <v>1898</v>
      </c>
      <c r="AU457" s="111" t="s">
        <v>1899</v>
      </c>
    </row>
    <row r="458" spans="37:47" ht="15.05" hidden="1" customHeight="1">
      <c r="AK458" s="189" t="str">
        <f t="shared" si="25"/>
        <v xml:space="preserve">- </v>
      </c>
      <c r="AL458" s="87"/>
      <c r="AM458" s="190" t="str">
        <f t="shared" si="26"/>
        <v>-</v>
      </c>
      <c r="AN458" s="198" t="s">
        <v>609</v>
      </c>
      <c r="AO458" s="198" t="str">
        <f t="shared" si="24"/>
        <v/>
      </c>
      <c r="AP458" s="110">
        <v>436</v>
      </c>
      <c r="AQ458" s="191" t="s">
        <v>1900</v>
      </c>
      <c r="AR458" s="192" t="s">
        <v>1712</v>
      </c>
      <c r="AS458" s="111" t="s">
        <v>526</v>
      </c>
      <c r="AT458" s="193" t="s">
        <v>1901</v>
      </c>
      <c r="AU458" s="111" t="s">
        <v>1902</v>
      </c>
    </row>
    <row r="459" spans="37:47" ht="15.05" hidden="1" customHeight="1">
      <c r="AK459" s="189" t="str">
        <f t="shared" si="25"/>
        <v xml:space="preserve">- </v>
      </c>
      <c r="AL459" s="87"/>
      <c r="AM459" s="190" t="str">
        <f t="shared" si="26"/>
        <v>-</v>
      </c>
      <c r="AN459" s="198" t="s">
        <v>609</v>
      </c>
      <c r="AO459" s="198" t="str">
        <f t="shared" si="24"/>
        <v/>
      </c>
      <c r="AP459" s="110">
        <v>437</v>
      </c>
      <c r="AQ459" s="191" t="s">
        <v>1903</v>
      </c>
      <c r="AR459" s="192" t="s">
        <v>1712</v>
      </c>
      <c r="AS459" s="111" t="s">
        <v>526</v>
      </c>
      <c r="AT459" s="193" t="s">
        <v>1904</v>
      </c>
      <c r="AU459" s="111" t="s">
        <v>1905</v>
      </c>
    </row>
    <row r="460" spans="37:47" ht="15.05" hidden="1" customHeight="1">
      <c r="AK460" s="189" t="str">
        <f t="shared" si="25"/>
        <v xml:space="preserve">- </v>
      </c>
      <c r="AL460" s="87"/>
      <c r="AM460" s="190" t="str">
        <f t="shared" si="26"/>
        <v>-</v>
      </c>
      <c r="AN460" s="198" t="s">
        <v>609</v>
      </c>
      <c r="AO460" s="198" t="str">
        <f t="shared" si="24"/>
        <v/>
      </c>
      <c r="AP460" s="110">
        <v>438</v>
      </c>
      <c r="AQ460" s="191" t="s">
        <v>1906</v>
      </c>
      <c r="AR460" s="192" t="s">
        <v>1712</v>
      </c>
      <c r="AS460" s="111" t="s">
        <v>526</v>
      </c>
      <c r="AT460" s="193" t="s">
        <v>1907</v>
      </c>
      <c r="AU460" s="111" t="s">
        <v>1908</v>
      </c>
    </row>
    <row r="461" spans="37:47" ht="15.05" hidden="1" customHeight="1">
      <c r="AK461" s="189" t="str">
        <f t="shared" si="25"/>
        <v xml:space="preserve">- </v>
      </c>
      <c r="AL461" s="87"/>
      <c r="AM461" s="190" t="str">
        <f t="shared" si="26"/>
        <v>-</v>
      </c>
      <c r="AN461" s="198" t="s">
        <v>609</v>
      </c>
      <c r="AO461" s="198" t="str">
        <f t="shared" si="24"/>
        <v/>
      </c>
      <c r="AP461" s="110">
        <v>439</v>
      </c>
      <c r="AQ461" s="191" t="s">
        <v>1909</v>
      </c>
      <c r="AR461" s="192" t="s">
        <v>1712</v>
      </c>
      <c r="AS461" s="111" t="s">
        <v>526</v>
      </c>
      <c r="AT461" s="193" t="s">
        <v>1910</v>
      </c>
      <c r="AU461" s="111" t="s">
        <v>1911</v>
      </c>
    </row>
    <row r="462" spans="37:47" ht="15.05" hidden="1" customHeight="1">
      <c r="AK462" s="189" t="str">
        <f t="shared" si="25"/>
        <v xml:space="preserve">- </v>
      </c>
      <c r="AL462" s="87"/>
      <c r="AM462" s="190" t="str">
        <f t="shared" si="26"/>
        <v>-</v>
      </c>
      <c r="AN462" s="198" t="s">
        <v>609</v>
      </c>
      <c r="AO462" s="198" t="str">
        <f t="shared" si="24"/>
        <v/>
      </c>
      <c r="AP462" s="110">
        <v>440</v>
      </c>
      <c r="AQ462" s="191" t="s">
        <v>1912</v>
      </c>
      <c r="AR462" s="192" t="s">
        <v>1712</v>
      </c>
      <c r="AS462" s="111" t="s">
        <v>526</v>
      </c>
      <c r="AT462" s="193" t="s">
        <v>1913</v>
      </c>
      <c r="AU462" s="111" t="s">
        <v>1914</v>
      </c>
    </row>
    <row r="463" spans="37:47" ht="15.05" hidden="1" customHeight="1">
      <c r="AK463" s="189" t="str">
        <f t="shared" si="25"/>
        <v xml:space="preserve">- </v>
      </c>
      <c r="AL463" s="87"/>
      <c r="AM463" s="190" t="str">
        <f t="shared" si="26"/>
        <v>-</v>
      </c>
      <c r="AN463" s="198" t="s">
        <v>609</v>
      </c>
      <c r="AO463" s="198" t="str">
        <f t="shared" si="24"/>
        <v/>
      </c>
      <c r="AP463" s="110">
        <v>441</v>
      </c>
      <c r="AQ463" s="191" t="s">
        <v>1915</v>
      </c>
      <c r="AR463" s="192" t="s">
        <v>1712</v>
      </c>
      <c r="AS463" s="111" t="s">
        <v>526</v>
      </c>
      <c r="AT463" s="193" t="s">
        <v>1916</v>
      </c>
      <c r="AU463" s="111" t="s">
        <v>1917</v>
      </c>
    </row>
    <row r="464" spans="37:47" ht="15.05" hidden="1" customHeight="1">
      <c r="AK464" s="189" t="str">
        <f t="shared" si="25"/>
        <v xml:space="preserve">- </v>
      </c>
      <c r="AL464" s="87"/>
      <c r="AM464" s="190" t="str">
        <f t="shared" si="26"/>
        <v>-</v>
      </c>
      <c r="AN464" s="198" t="s">
        <v>609</v>
      </c>
      <c r="AO464" s="198" t="str">
        <f t="shared" si="24"/>
        <v/>
      </c>
      <c r="AP464" s="110">
        <v>442</v>
      </c>
      <c r="AQ464" s="191" t="s">
        <v>1918</v>
      </c>
      <c r="AR464" s="192" t="s">
        <v>1712</v>
      </c>
      <c r="AS464" s="111" t="s">
        <v>526</v>
      </c>
      <c r="AT464" s="193" t="s">
        <v>1919</v>
      </c>
      <c r="AU464" s="111" t="s">
        <v>1920</v>
      </c>
    </row>
    <row r="465" spans="37:47" ht="15.05" hidden="1" customHeight="1">
      <c r="AK465" s="189" t="str">
        <f t="shared" si="25"/>
        <v xml:space="preserve">- </v>
      </c>
      <c r="AL465" s="87"/>
      <c r="AM465" s="190" t="str">
        <f t="shared" si="26"/>
        <v>-</v>
      </c>
      <c r="AN465" s="198" t="s">
        <v>609</v>
      </c>
      <c r="AO465" s="198" t="str">
        <f t="shared" si="24"/>
        <v/>
      </c>
      <c r="AP465" s="110">
        <v>443</v>
      </c>
      <c r="AQ465" s="191" t="s">
        <v>1921</v>
      </c>
      <c r="AR465" s="192" t="s">
        <v>1712</v>
      </c>
      <c r="AS465" s="111" t="s">
        <v>526</v>
      </c>
      <c r="AT465" s="193" t="s">
        <v>1922</v>
      </c>
      <c r="AU465" s="111" t="s">
        <v>1923</v>
      </c>
    </row>
    <row r="466" spans="37:47" ht="15.05" hidden="1" customHeight="1">
      <c r="AK466" s="189" t="str">
        <f t="shared" si="25"/>
        <v xml:space="preserve">- </v>
      </c>
      <c r="AL466" s="87"/>
      <c r="AM466" s="190" t="str">
        <f t="shared" si="26"/>
        <v>-</v>
      </c>
      <c r="AN466" s="198" t="s">
        <v>609</v>
      </c>
      <c r="AO466" s="198" t="str">
        <f t="shared" si="24"/>
        <v/>
      </c>
      <c r="AP466" s="110">
        <v>444</v>
      </c>
      <c r="AQ466" s="191" t="s">
        <v>1924</v>
      </c>
      <c r="AR466" s="192" t="s">
        <v>1712</v>
      </c>
      <c r="AS466" s="111" t="s">
        <v>526</v>
      </c>
      <c r="AT466" s="193" t="s">
        <v>1925</v>
      </c>
      <c r="AU466" s="111" t="s">
        <v>1926</v>
      </c>
    </row>
    <row r="467" spans="37:47" ht="15.05" hidden="1" customHeight="1">
      <c r="AK467" s="189" t="str">
        <f t="shared" si="25"/>
        <v xml:space="preserve">- </v>
      </c>
      <c r="AL467" s="87"/>
      <c r="AM467" s="190" t="str">
        <f t="shared" si="26"/>
        <v>-</v>
      </c>
      <c r="AN467" s="198" t="s">
        <v>609</v>
      </c>
      <c r="AO467" s="198" t="str">
        <f t="shared" si="24"/>
        <v/>
      </c>
      <c r="AP467" s="110">
        <v>445</v>
      </c>
      <c r="AQ467" s="191" t="s">
        <v>1927</v>
      </c>
      <c r="AR467" s="192" t="s">
        <v>1712</v>
      </c>
      <c r="AS467" s="111" t="s">
        <v>526</v>
      </c>
      <c r="AT467" s="193" t="s">
        <v>1928</v>
      </c>
      <c r="AU467" s="111" t="s">
        <v>1929</v>
      </c>
    </row>
    <row r="468" spans="37:47" ht="15.05" hidden="1" customHeight="1">
      <c r="AK468" s="189" t="str">
        <f t="shared" si="25"/>
        <v xml:space="preserve">- </v>
      </c>
      <c r="AL468" s="87"/>
      <c r="AM468" s="190" t="str">
        <f t="shared" si="26"/>
        <v>-</v>
      </c>
      <c r="AN468" s="198" t="s">
        <v>609</v>
      </c>
      <c r="AO468" s="198" t="str">
        <f t="shared" si="24"/>
        <v/>
      </c>
      <c r="AP468" s="110">
        <v>446</v>
      </c>
      <c r="AQ468" s="191" t="s">
        <v>1930</v>
      </c>
      <c r="AR468" s="192" t="s">
        <v>1712</v>
      </c>
      <c r="AS468" s="111" t="s">
        <v>526</v>
      </c>
      <c r="AT468" s="193" t="s">
        <v>1931</v>
      </c>
      <c r="AU468" s="111" t="s">
        <v>1932</v>
      </c>
    </row>
    <row r="469" spans="37:47" ht="15.05" hidden="1" customHeight="1">
      <c r="AK469" s="189" t="str">
        <f t="shared" si="25"/>
        <v xml:space="preserve">- </v>
      </c>
      <c r="AL469" s="87"/>
      <c r="AM469" s="190" t="str">
        <f t="shared" si="26"/>
        <v>-</v>
      </c>
      <c r="AN469" s="198" t="s">
        <v>609</v>
      </c>
      <c r="AO469" s="198" t="str">
        <f t="shared" si="24"/>
        <v/>
      </c>
      <c r="AP469" s="110">
        <v>447</v>
      </c>
      <c r="AQ469" s="191" t="s">
        <v>1933</v>
      </c>
      <c r="AR469" s="192" t="s">
        <v>1712</v>
      </c>
      <c r="AS469" s="111" t="s">
        <v>526</v>
      </c>
      <c r="AT469" s="193" t="s">
        <v>1934</v>
      </c>
      <c r="AU469" s="111" t="s">
        <v>1935</v>
      </c>
    </row>
    <row r="470" spans="37:47" ht="15.05" hidden="1" customHeight="1">
      <c r="AK470" s="189" t="str">
        <f t="shared" si="25"/>
        <v xml:space="preserve">- </v>
      </c>
      <c r="AL470" s="87"/>
      <c r="AM470" s="190" t="str">
        <f t="shared" si="26"/>
        <v>-</v>
      </c>
      <c r="AN470" s="198" t="s">
        <v>609</v>
      </c>
      <c r="AO470" s="198" t="str">
        <f t="shared" si="24"/>
        <v/>
      </c>
      <c r="AP470" s="110">
        <v>448</v>
      </c>
      <c r="AQ470" s="191" t="s">
        <v>1936</v>
      </c>
      <c r="AR470" s="192" t="s">
        <v>1712</v>
      </c>
      <c r="AS470" s="111" t="s">
        <v>526</v>
      </c>
      <c r="AT470" s="193" t="s">
        <v>1937</v>
      </c>
      <c r="AU470" s="111" t="s">
        <v>1938</v>
      </c>
    </row>
    <row r="471" spans="37:47" ht="15.05" hidden="1" customHeight="1">
      <c r="AK471" s="189" t="str">
        <f t="shared" si="25"/>
        <v xml:space="preserve">- </v>
      </c>
      <c r="AL471" s="87"/>
      <c r="AM471" s="190" t="str">
        <f t="shared" si="26"/>
        <v>-</v>
      </c>
      <c r="AN471" s="198" t="s">
        <v>609</v>
      </c>
      <c r="AO471" s="198" t="str">
        <f t="shared" ref="AO471:AO534" si="27">IFERROR(VLOOKUP(AM471, $AT$23:$AU$2489, 2, 0), "")</f>
        <v/>
      </c>
      <c r="AP471" s="110">
        <v>449</v>
      </c>
      <c r="AQ471" s="191" t="s">
        <v>1939</v>
      </c>
      <c r="AR471" s="192" t="s">
        <v>1712</v>
      </c>
      <c r="AS471" s="111" t="s">
        <v>526</v>
      </c>
      <c r="AT471" s="193" t="s">
        <v>1940</v>
      </c>
      <c r="AU471" s="111" t="s">
        <v>1941</v>
      </c>
    </row>
    <row r="472" spans="37:47" ht="15.05" hidden="1" customHeight="1">
      <c r="AK472" s="189" t="str">
        <f t="shared" ref="AK472:AK535" si="28">CONCATENATE(AM472,AN472,AO472)</f>
        <v xml:space="preserve">- </v>
      </c>
      <c r="AL472" s="87"/>
      <c r="AM472" s="190" t="str">
        <f t="shared" ref="AM472:AM535" si="29">IFERROR(VLOOKUP(MID($N$10,2,2)&amp;"-"&amp;AP472, $AQ$23:$AU$2489, 4, 0), "-")</f>
        <v>-</v>
      </c>
      <c r="AN472" s="198" t="s">
        <v>609</v>
      </c>
      <c r="AO472" s="198" t="str">
        <f t="shared" si="27"/>
        <v/>
      </c>
      <c r="AP472" s="110">
        <v>450</v>
      </c>
      <c r="AQ472" s="191" t="s">
        <v>1942</v>
      </c>
      <c r="AR472" s="192" t="s">
        <v>1712</v>
      </c>
      <c r="AS472" s="111" t="s">
        <v>526</v>
      </c>
      <c r="AT472" s="193" t="s">
        <v>1943</v>
      </c>
      <c r="AU472" s="111" t="s">
        <v>1944</v>
      </c>
    </row>
    <row r="473" spans="37:47" ht="15.05" hidden="1" customHeight="1">
      <c r="AK473" s="189" t="str">
        <f t="shared" si="28"/>
        <v xml:space="preserve">- </v>
      </c>
      <c r="AL473" s="87"/>
      <c r="AM473" s="190" t="str">
        <f t="shared" si="29"/>
        <v>-</v>
      </c>
      <c r="AN473" s="198" t="s">
        <v>609</v>
      </c>
      <c r="AO473" s="198" t="str">
        <f t="shared" si="27"/>
        <v/>
      </c>
      <c r="AP473" s="110">
        <v>451</v>
      </c>
      <c r="AQ473" s="191" t="s">
        <v>1945</v>
      </c>
      <c r="AR473" s="192" t="s">
        <v>1712</v>
      </c>
      <c r="AS473" s="111" t="s">
        <v>526</v>
      </c>
      <c r="AT473" s="193" t="s">
        <v>1946</v>
      </c>
      <c r="AU473" s="111" t="s">
        <v>1947</v>
      </c>
    </row>
    <row r="474" spans="37:47" ht="15.05" hidden="1" customHeight="1">
      <c r="AK474" s="189" t="str">
        <f t="shared" si="28"/>
        <v xml:space="preserve">- </v>
      </c>
      <c r="AL474" s="87"/>
      <c r="AM474" s="190" t="str">
        <f t="shared" si="29"/>
        <v>-</v>
      </c>
      <c r="AN474" s="198" t="s">
        <v>609</v>
      </c>
      <c r="AO474" s="198" t="str">
        <f t="shared" si="27"/>
        <v/>
      </c>
      <c r="AP474" s="110">
        <v>452</v>
      </c>
      <c r="AQ474" s="191" t="s">
        <v>1948</v>
      </c>
      <c r="AR474" s="192" t="s">
        <v>1712</v>
      </c>
      <c r="AS474" s="111" t="s">
        <v>526</v>
      </c>
      <c r="AT474" s="193" t="s">
        <v>1949</v>
      </c>
      <c r="AU474" s="111" t="s">
        <v>1950</v>
      </c>
    </row>
    <row r="475" spans="37:47" ht="15.05" hidden="1" customHeight="1">
      <c r="AK475" s="189" t="str">
        <f t="shared" si="28"/>
        <v xml:space="preserve">- </v>
      </c>
      <c r="AL475" s="87"/>
      <c r="AM475" s="190" t="str">
        <f t="shared" si="29"/>
        <v>-</v>
      </c>
      <c r="AN475" s="198" t="s">
        <v>609</v>
      </c>
      <c r="AO475" s="198" t="str">
        <f t="shared" si="27"/>
        <v/>
      </c>
      <c r="AP475" s="110">
        <v>453</v>
      </c>
      <c r="AQ475" s="191" t="s">
        <v>1951</v>
      </c>
      <c r="AR475" s="192" t="s">
        <v>1712</v>
      </c>
      <c r="AS475" s="111" t="s">
        <v>526</v>
      </c>
      <c r="AT475" s="193" t="s">
        <v>1952</v>
      </c>
      <c r="AU475" s="111" t="s">
        <v>1953</v>
      </c>
    </row>
    <row r="476" spans="37:47" ht="15.05" hidden="1" customHeight="1">
      <c r="AK476" s="189" t="str">
        <f t="shared" si="28"/>
        <v xml:space="preserve">- </v>
      </c>
      <c r="AL476" s="87"/>
      <c r="AM476" s="190" t="str">
        <f t="shared" si="29"/>
        <v>-</v>
      </c>
      <c r="AN476" s="198" t="s">
        <v>609</v>
      </c>
      <c r="AO476" s="198" t="str">
        <f t="shared" si="27"/>
        <v/>
      </c>
      <c r="AP476" s="110">
        <v>454</v>
      </c>
      <c r="AQ476" s="191" t="s">
        <v>1954</v>
      </c>
      <c r="AR476" s="192" t="s">
        <v>1955</v>
      </c>
      <c r="AS476" s="111" t="s">
        <v>528</v>
      </c>
      <c r="AT476" s="193" t="s">
        <v>1956</v>
      </c>
      <c r="AU476" s="111" t="s">
        <v>1957</v>
      </c>
    </row>
    <row r="477" spans="37:47" ht="15.05" hidden="1" customHeight="1">
      <c r="AK477" s="189" t="str">
        <f t="shared" si="28"/>
        <v xml:space="preserve">- </v>
      </c>
      <c r="AL477" s="87"/>
      <c r="AM477" s="190" t="str">
        <f t="shared" si="29"/>
        <v>-</v>
      </c>
      <c r="AN477" s="198" t="s">
        <v>609</v>
      </c>
      <c r="AO477" s="198" t="str">
        <f t="shared" si="27"/>
        <v/>
      </c>
      <c r="AP477" s="110">
        <v>455</v>
      </c>
      <c r="AQ477" s="191" t="s">
        <v>1958</v>
      </c>
      <c r="AR477" s="192" t="s">
        <v>1955</v>
      </c>
      <c r="AS477" s="111" t="s">
        <v>528</v>
      </c>
      <c r="AT477" s="193" t="s">
        <v>1959</v>
      </c>
      <c r="AU477" s="111" t="s">
        <v>1960</v>
      </c>
    </row>
    <row r="478" spans="37:47" ht="15.05" hidden="1" customHeight="1">
      <c r="AK478" s="189" t="str">
        <f t="shared" si="28"/>
        <v xml:space="preserve">- </v>
      </c>
      <c r="AL478" s="87"/>
      <c r="AM478" s="190" t="str">
        <f t="shared" si="29"/>
        <v>-</v>
      </c>
      <c r="AN478" s="198" t="s">
        <v>609</v>
      </c>
      <c r="AO478" s="198" t="str">
        <f t="shared" si="27"/>
        <v/>
      </c>
      <c r="AP478" s="110">
        <v>456</v>
      </c>
      <c r="AQ478" s="191" t="s">
        <v>1961</v>
      </c>
      <c r="AR478" s="192" t="s">
        <v>1955</v>
      </c>
      <c r="AS478" s="111" t="s">
        <v>528</v>
      </c>
      <c r="AT478" s="193" t="s">
        <v>1962</v>
      </c>
      <c r="AU478" s="111" t="s">
        <v>1963</v>
      </c>
    </row>
    <row r="479" spans="37:47" ht="15.05" hidden="1" customHeight="1">
      <c r="AK479" s="189" t="str">
        <f t="shared" si="28"/>
        <v xml:space="preserve">- </v>
      </c>
      <c r="AL479" s="87"/>
      <c r="AM479" s="190" t="str">
        <f t="shared" si="29"/>
        <v>-</v>
      </c>
      <c r="AN479" s="198" t="s">
        <v>609</v>
      </c>
      <c r="AO479" s="198" t="str">
        <f t="shared" si="27"/>
        <v/>
      </c>
      <c r="AP479" s="110">
        <v>457</v>
      </c>
      <c r="AQ479" s="191" t="s">
        <v>1964</v>
      </c>
      <c r="AR479" s="192" t="s">
        <v>1955</v>
      </c>
      <c r="AS479" s="111" t="s">
        <v>528</v>
      </c>
      <c r="AT479" s="193" t="s">
        <v>1965</v>
      </c>
      <c r="AU479" s="111" t="s">
        <v>1966</v>
      </c>
    </row>
    <row r="480" spans="37:47" ht="15.05" hidden="1" customHeight="1">
      <c r="AK480" s="189" t="str">
        <f t="shared" si="28"/>
        <v xml:space="preserve">- </v>
      </c>
      <c r="AL480" s="87"/>
      <c r="AM480" s="190" t="str">
        <f t="shared" si="29"/>
        <v>-</v>
      </c>
      <c r="AN480" s="198" t="s">
        <v>609</v>
      </c>
      <c r="AO480" s="198" t="str">
        <f t="shared" si="27"/>
        <v/>
      </c>
      <c r="AP480" s="110">
        <v>458</v>
      </c>
      <c r="AQ480" s="191" t="s">
        <v>1967</v>
      </c>
      <c r="AR480" s="192" t="s">
        <v>1955</v>
      </c>
      <c r="AS480" s="111" t="s">
        <v>528</v>
      </c>
      <c r="AT480" s="193" t="s">
        <v>1968</v>
      </c>
      <c r="AU480" s="111" t="s">
        <v>1969</v>
      </c>
    </row>
    <row r="481" spans="37:47" ht="15.05" hidden="1" customHeight="1">
      <c r="AK481" s="189" t="str">
        <f t="shared" si="28"/>
        <v xml:space="preserve">- </v>
      </c>
      <c r="AL481" s="87"/>
      <c r="AM481" s="190" t="str">
        <f t="shared" si="29"/>
        <v>-</v>
      </c>
      <c r="AN481" s="198" t="s">
        <v>609</v>
      </c>
      <c r="AO481" s="198" t="str">
        <f t="shared" si="27"/>
        <v/>
      </c>
      <c r="AP481" s="110">
        <v>459</v>
      </c>
      <c r="AQ481" s="191" t="s">
        <v>1970</v>
      </c>
      <c r="AR481" s="192" t="s">
        <v>1955</v>
      </c>
      <c r="AS481" s="111" t="s">
        <v>528</v>
      </c>
      <c r="AT481" s="193" t="s">
        <v>1971</v>
      </c>
      <c r="AU481" s="111" t="s">
        <v>1972</v>
      </c>
    </row>
    <row r="482" spans="37:47" ht="15.05" hidden="1" customHeight="1">
      <c r="AK482" s="189" t="str">
        <f t="shared" si="28"/>
        <v xml:space="preserve">- </v>
      </c>
      <c r="AL482" s="87"/>
      <c r="AM482" s="190" t="str">
        <f t="shared" si="29"/>
        <v>-</v>
      </c>
      <c r="AN482" s="198" t="s">
        <v>609</v>
      </c>
      <c r="AO482" s="198" t="str">
        <f t="shared" si="27"/>
        <v/>
      </c>
      <c r="AP482" s="110">
        <v>460</v>
      </c>
      <c r="AQ482" s="191" t="s">
        <v>1973</v>
      </c>
      <c r="AR482" s="192" t="s">
        <v>1955</v>
      </c>
      <c r="AS482" s="111" t="s">
        <v>528</v>
      </c>
      <c r="AT482" s="193" t="s">
        <v>1974</v>
      </c>
      <c r="AU482" s="111" t="s">
        <v>1975</v>
      </c>
    </row>
    <row r="483" spans="37:47" ht="15.05" hidden="1" customHeight="1">
      <c r="AK483" s="189" t="str">
        <f t="shared" si="28"/>
        <v xml:space="preserve">- </v>
      </c>
      <c r="AL483" s="87"/>
      <c r="AM483" s="190" t="str">
        <f t="shared" si="29"/>
        <v>-</v>
      </c>
      <c r="AN483" s="198" t="s">
        <v>609</v>
      </c>
      <c r="AO483" s="198" t="str">
        <f t="shared" si="27"/>
        <v/>
      </c>
      <c r="AP483" s="110">
        <v>461</v>
      </c>
      <c r="AQ483" s="191" t="s">
        <v>1976</v>
      </c>
      <c r="AR483" s="192" t="s">
        <v>1955</v>
      </c>
      <c r="AS483" s="111" t="s">
        <v>528</v>
      </c>
      <c r="AT483" s="193" t="s">
        <v>1977</v>
      </c>
      <c r="AU483" s="111" t="s">
        <v>1978</v>
      </c>
    </row>
    <row r="484" spans="37:47" ht="15.05" hidden="1" customHeight="1">
      <c r="AK484" s="189" t="str">
        <f t="shared" si="28"/>
        <v xml:space="preserve">- </v>
      </c>
      <c r="AL484" s="87"/>
      <c r="AM484" s="190" t="str">
        <f t="shared" si="29"/>
        <v>-</v>
      </c>
      <c r="AN484" s="198" t="s">
        <v>609</v>
      </c>
      <c r="AO484" s="198" t="str">
        <f t="shared" si="27"/>
        <v/>
      </c>
      <c r="AP484" s="110">
        <v>462</v>
      </c>
      <c r="AQ484" s="191" t="s">
        <v>1979</v>
      </c>
      <c r="AR484" s="192" t="s">
        <v>1955</v>
      </c>
      <c r="AS484" s="111" t="s">
        <v>528</v>
      </c>
      <c r="AT484" s="193" t="s">
        <v>1980</v>
      </c>
      <c r="AU484" s="111" t="s">
        <v>1981</v>
      </c>
    </row>
    <row r="485" spans="37:47" ht="15.05" hidden="1" customHeight="1">
      <c r="AK485" s="189" t="str">
        <f t="shared" si="28"/>
        <v xml:space="preserve">- </v>
      </c>
      <c r="AL485" s="87"/>
      <c r="AM485" s="190" t="str">
        <f t="shared" si="29"/>
        <v>-</v>
      </c>
      <c r="AN485" s="198" t="s">
        <v>609</v>
      </c>
      <c r="AO485" s="198" t="str">
        <f t="shared" si="27"/>
        <v/>
      </c>
      <c r="AP485" s="110">
        <v>463</v>
      </c>
      <c r="AQ485" s="191" t="s">
        <v>1982</v>
      </c>
      <c r="AR485" s="192" t="s">
        <v>1955</v>
      </c>
      <c r="AS485" s="111" t="s">
        <v>528</v>
      </c>
      <c r="AT485" s="193" t="s">
        <v>1983</v>
      </c>
      <c r="AU485" s="111" t="s">
        <v>1984</v>
      </c>
    </row>
    <row r="486" spans="37:47" ht="15.05" hidden="1" customHeight="1">
      <c r="AK486" s="189" t="str">
        <f t="shared" si="28"/>
        <v xml:space="preserve">- </v>
      </c>
      <c r="AL486" s="87"/>
      <c r="AM486" s="190" t="str">
        <f t="shared" si="29"/>
        <v>-</v>
      </c>
      <c r="AN486" s="198" t="s">
        <v>609</v>
      </c>
      <c r="AO486" s="198" t="str">
        <f t="shared" si="27"/>
        <v/>
      </c>
      <c r="AP486" s="110">
        <v>464</v>
      </c>
      <c r="AQ486" s="191" t="s">
        <v>1985</v>
      </c>
      <c r="AR486" s="192" t="s">
        <v>1955</v>
      </c>
      <c r="AS486" s="111" t="s">
        <v>528</v>
      </c>
      <c r="AT486" s="193" t="s">
        <v>1986</v>
      </c>
      <c r="AU486" s="111" t="s">
        <v>1987</v>
      </c>
    </row>
    <row r="487" spans="37:47" ht="15.05" hidden="1" customHeight="1">
      <c r="AK487" s="189" t="str">
        <f t="shared" si="28"/>
        <v xml:space="preserve">- </v>
      </c>
      <c r="AL487" s="87"/>
      <c r="AM487" s="190" t="str">
        <f t="shared" si="29"/>
        <v>-</v>
      </c>
      <c r="AN487" s="198" t="s">
        <v>609</v>
      </c>
      <c r="AO487" s="198" t="str">
        <f t="shared" si="27"/>
        <v/>
      </c>
      <c r="AP487" s="110">
        <v>465</v>
      </c>
      <c r="AQ487" s="191" t="s">
        <v>1988</v>
      </c>
      <c r="AR487" s="192" t="s">
        <v>1955</v>
      </c>
      <c r="AS487" s="111" t="s">
        <v>528</v>
      </c>
      <c r="AT487" s="193" t="s">
        <v>1989</v>
      </c>
      <c r="AU487" s="111" t="s">
        <v>1990</v>
      </c>
    </row>
    <row r="488" spans="37:47" ht="15.05" hidden="1" customHeight="1">
      <c r="AK488" s="189" t="str">
        <f t="shared" si="28"/>
        <v xml:space="preserve">- </v>
      </c>
      <c r="AL488" s="87"/>
      <c r="AM488" s="190" t="str">
        <f t="shared" si="29"/>
        <v>-</v>
      </c>
      <c r="AN488" s="198" t="s">
        <v>609</v>
      </c>
      <c r="AO488" s="198" t="str">
        <f t="shared" si="27"/>
        <v/>
      </c>
      <c r="AP488" s="110">
        <v>466</v>
      </c>
      <c r="AQ488" s="191" t="s">
        <v>1991</v>
      </c>
      <c r="AR488" s="192" t="s">
        <v>1955</v>
      </c>
      <c r="AS488" s="111" t="s">
        <v>528</v>
      </c>
      <c r="AT488" s="193" t="s">
        <v>1992</v>
      </c>
      <c r="AU488" s="111" t="s">
        <v>1993</v>
      </c>
    </row>
    <row r="489" spans="37:47" ht="15.05" hidden="1" customHeight="1">
      <c r="AK489" s="189" t="str">
        <f t="shared" si="28"/>
        <v xml:space="preserve">- </v>
      </c>
      <c r="AL489" s="87"/>
      <c r="AM489" s="190" t="str">
        <f t="shared" si="29"/>
        <v>-</v>
      </c>
      <c r="AN489" s="198" t="s">
        <v>609</v>
      </c>
      <c r="AO489" s="198" t="str">
        <f t="shared" si="27"/>
        <v/>
      </c>
      <c r="AP489" s="110">
        <v>467</v>
      </c>
      <c r="AQ489" s="191" t="s">
        <v>1994</v>
      </c>
      <c r="AR489" s="192" t="s">
        <v>1955</v>
      </c>
      <c r="AS489" s="111" t="s">
        <v>528</v>
      </c>
      <c r="AT489" s="193" t="s">
        <v>1995</v>
      </c>
      <c r="AU489" s="111" t="s">
        <v>1996</v>
      </c>
    </row>
    <row r="490" spans="37:47" ht="15.05" hidden="1" customHeight="1">
      <c r="AK490" s="189" t="str">
        <f t="shared" si="28"/>
        <v xml:space="preserve">- </v>
      </c>
      <c r="AL490" s="87"/>
      <c r="AM490" s="190" t="str">
        <f t="shared" si="29"/>
        <v>-</v>
      </c>
      <c r="AN490" s="198" t="s">
        <v>609</v>
      </c>
      <c r="AO490" s="198" t="str">
        <f t="shared" si="27"/>
        <v/>
      </c>
      <c r="AP490" s="110">
        <v>468</v>
      </c>
      <c r="AQ490" s="191" t="s">
        <v>1997</v>
      </c>
      <c r="AR490" s="192" t="s">
        <v>1955</v>
      </c>
      <c r="AS490" s="111" t="s">
        <v>528</v>
      </c>
      <c r="AT490" s="193" t="s">
        <v>1998</v>
      </c>
      <c r="AU490" s="111" t="s">
        <v>1999</v>
      </c>
    </row>
    <row r="491" spans="37:47" ht="15.05" hidden="1" customHeight="1">
      <c r="AK491" s="189" t="str">
        <f t="shared" si="28"/>
        <v xml:space="preserve">- </v>
      </c>
      <c r="AL491" s="87"/>
      <c r="AM491" s="190" t="str">
        <f t="shared" si="29"/>
        <v>-</v>
      </c>
      <c r="AN491" s="198" t="s">
        <v>609</v>
      </c>
      <c r="AO491" s="198" t="str">
        <f t="shared" si="27"/>
        <v/>
      </c>
      <c r="AP491" s="110">
        <v>469</v>
      </c>
      <c r="AQ491" s="191" t="s">
        <v>2000</v>
      </c>
      <c r="AR491" s="192" t="s">
        <v>1955</v>
      </c>
      <c r="AS491" s="111" t="s">
        <v>528</v>
      </c>
      <c r="AT491" s="193" t="s">
        <v>2001</v>
      </c>
      <c r="AU491" s="111" t="s">
        <v>2002</v>
      </c>
    </row>
    <row r="492" spans="37:47" ht="15.05" hidden="1" customHeight="1">
      <c r="AK492" s="189" t="str">
        <f t="shared" si="28"/>
        <v xml:space="preserve">- </v>
      </c>
      <c r="AL492" s="87"/>
      <c r="AM492" s="190" t="str">
        <f t="shared" si="29"/>
        <v>-</v>
      </c>
      <c r="AN492" s="198" t="s">
        <v>609</v>
      </c>
      <c r="AO492" s="198" t="str">
        <f t="shared" si="27"/>
        <v/>
      </c>
      <c r="AP492" s="110">
        <v>470</v>
      </c>
      <c r="AQ492" s="191" t="s">
        <v>2003</v>
      </c>
      <c r="AR492" s="192" t="s">
        <v>1955</v>
      </c>
      <c r="AS492" s="111" t="s">
        <v>528</v>
      </c>
      <c r="AT492" s="193" t="s">
        <v>2004</v>
      </c>
      <c r="AU492" s="111" t="s">
        <v>2005</v>
      </c>
    </row>
    <row r="493" spans="37:47" ht="15.05" hidden="1" customHeight="1">
      <c r="AK493" s="189" t="str">
        <f t="shared" si="28"/>
        <v xml:space="preserve">- </v>
      </c>
      <c r="AL493" s="87"/>
      <c r="AM493" s="190" t="str">
        <f t="shared" si="29"/>
        <v>-</v>
      </c>
      <c r="AN493" s="198" t="s">
        <v>609</v>
      </c>
      <c r="AO493" s="198" t="str">
        <f t="shared" si="27"/>
        <v/>
      </c>
      <c r="AP493" s="110">
        <v>471</v>
      </c>
      <c r="AQ493" s="191" t="s">
        <v>2006</v>
      </c>
      <c r="AR493" s="192" t="s">
        <v>1955</v>
      </c>
      <c r="AS493" s="111" t="s">
        <v>528</v>
      </c>
      <c r="AT493" s="193" t="s">
        <v>2007</v>
      </c>
      <c r="AU493" s="111" t="s">
        <v>2008</v>
      </c>
    </row>
    <row r="494" spans="37:47" ht="15.05" hidden="1" customHeight="1">
      <c r="AK494" s="189" t="str">
        <f t="shared" si="28"/>
        <v xml:space="preserve">- </v>
      </c>
      <c r="AL494" s="87"/>
      <c r="AM494" s="190" t="str">
        <f t="shared" si="29"/>
        <v>-</v>
      </c>
      <c r="AN494" s="198" t="s">
        <v>609</v>
      </c>
      <c r="AO494" s="198" t="str">
        <f t="shared" si="27"/>
        <v/>
      </c>
      <c r="AP494" s="110">
        <v>472</v>
      </c>
      <c r="AQ494" s="191" t="s">
        <v>2009</v>
      </c>
      <c r="AR494" s="192" t="s">
        <v>1955</v>
      </c>
      <c r="AS494" s="111" t="s">
        <v>528</v>
      </c>
      <c r="AT494" s="193" t="s">
        <v>2010</v>
      </c>
      <c r="AU494" s="111" t="s">
        <v>2011</v>
      </c>
    </row>
    <row r="495" spans="37:47" ht="15.05" hidden="1" customHeight="1">
      <c r="AK495" s="189" t="str">
        <f t="shared" si="28"/>
        <v xml:space="preserve">- </v>
      </c>
      <c r="AL495" s="87"/>
      <c r="AM495" s="190" t="str">
        <f t="shared" si="29"/>
        <v>-</v>
      </c>
      <c r="AN495" s="198" t="s">
        <v>609</v>
      </c>
      <c r="AO495" s="198" t="str">
        <f t="shared" si="27"/>
        <v/>
      </c>
      <c r="AP495" s="110">
        <v>473</v>
      </c>
      <c r="AQ495" s="191" t="s">
        <v>2012</v>
      </c>
      <c r="AR495" s="192" t="s">
        <v>1955</v>
      </c>
      <c r="AS495" s="111" t="s">
        <v>528</v>
      </c>
      <c r="AT495" s="193" t="s">
        <v>2013</v>
      </c>
      <c r="AU495" s="111" t="s">
        <v>2014</v>
      </c>
    </row>
    <row r="496" spans="37:47" ht="15.05" hidden="1" customHeight="1">
      <c r="AK496" s="189" t="str">
        <f t="shared" si="28"/>
        <v xml:space="preserve">- </v>
      </c>
      <c r="AL496" s="87"/>
      <c r="AM496" s="190" t="str">
        <f t="shared" si="29"/>
        <v>-</v>
      </c>
      <c r="AN496" s="198" t="s">
        <v>609</v>
      </c>
      <c r="AO496" s="198" t="str">
        <f t="shared" si="27"/>
        <v/>
      </c>
      <c r="AP496" s="110">
        <v>474</v>
      </c>
      <c r="AQ496" s="191" t="s">
        <v>2015</v>
      </c>
      <c r="AR496" s="192" t="s">
        <v>1955</v>
      </c>
      <c r="AS496" s="111" t="s">
        <v>528</v>
      </c>
      <c r="AT496" s="193" t="s">
        <v>2016</v>
      </c>
      <c r="AU496" s="111" t="s">
        <v>2017</v>
      </c>
    </row>
    <row r="497" spans="37:47" ht="15.05" hidden="1" customHeight="1">
      <c r="AK497" s="189" t="str">
        <f t="shared" si="28"/>
        <v xml:space="preserve">- </v>
      </c>
      <c r="AL497" s="87"/>
      <c r="AM497" s="190" t="str">
        <f t="shared" si="29"/>
        <v>-</v>
      </c>
      <c r="AN497" s="198" t="s">
        <v>609</v>
      </c>
      <c r="AO497" s="198" t="str">
        <f t="shared" si="27"/>
        <v/>
      </c>
      <c r="AP497" s="110">
        <v>475</v>
      </c>
      <c r="AQ497" s="191" t="s">
        <v>2018</v>
      </c>
      <c r="AR497" s="192" t="s">
        <v>1955</v>
      </c>
      <c r="AS497" s="111" t="s">
        <v>528</v>
      </c>
      <c r="AT497" s="193" t="s">
        <v>2019</v>
      </c>
      <c r="AU497" s="111" t="s">
        <v>2020</v>
      </c>
    </row>
    <row r="498" spans="37:47" ht="15.05" hidden="1" customHeight="1">
      <c r="AK498" s="189" t="str">
        <f t="shared" si="28"/>
        <v xml:space="preserve">- </v>
      </c>
      <c r="AL498" s="87"/>
      <c r="AM498" s="190" t="str">
        <f t="shared" si="29"/>
        <v>-</v>
      </c>
      <c r="AN498" s="198" t="s">
        <v>609</v>
      </c>
      <c r="AO498" s="198" t="str">
        <f t="shared" si="27"/>
        <v/>
      </c>
      <c r="AP498" s="110">
        <v>476</v>
      </c>
      <c r="AQ498" s="191" t="s">
        <v>2021</v>
      </c>
      <c r="AR498" s="192" t="s">
        <v>1955</v>
      </c>
      <c r="AS498" s="111" t="s">
        <v>528</v>
      </c>
      <c r="AT498" s="193" t="s">
        <v>2022</v>
      </c>
      <c r="AU498" s="111" t="s">
        <v>735</v>
      </c>
    </row>
    <row r="499" spans="37:47" ht="15.05" hidden="1" customHeight="1">
      <c r="AK499" s="189" t="str">
        <f t="shared" si="28"/>
        <v xml:space="preserve">- </v>
      </c>
      <c r="AL499" s="87"/>
      <c r="AM499" s="190" t="str">
        <f t="shared" si="29"/>
        <v>-</v>
      </c>
      <c r="AN499" s="198" t="s">
        <v>609</v>
      </c>
      <c r="AO499" s="198" t="str">
        <f t="shared" si="27"/>
        <v/>
      </c>
      <c r="AP499" s="110">
        <v>477</v>
      </c>
      <c r="AQ499" s="191" t="s">
        <v>2023</v>
      </c>
      <c r="AR499" s="192" t="s">
        <v>1955</v>
      </c>
      <c r="AS499" s="111" t="s">
        <v>528</v>
      </c>
      <c r="AT499" s="193" t="s">
        <v>2024</v>
      </c>
      <c r="AU499" s="111" t="s">
        <v>2025</v>
      </c>
    </row>
    <row r="500" spans="37:47" ht="15.05" hidden="1" customHeight="1">
      <c r="AK500" s="189" t="str">
        <f t="shared" si="28"/>
        <v xml:space="preserve">- </v>
      </c>
      <c r="AL500" s="87"/>
      <c r="AM500" s="190" t="str">
        <f t="shared" si="29"/>
        <v>-</v>
      </c>
      <c r="AN500" s="198" t="s">
        <v>609</v>
      </c>
      <c r="AO500" s="198" t="str">
        <f t="shared" si="27"/>
        <v/>
      </c>
      <c r="AP500" s="110">
        <v>478</v>
      </c>
      <c r="AQ500" s="191" t="s">
        <v>2026</v>
      </c>
      <c r="AR500" s="192" t="s">
        <v>1955</v>
      </c>
      <c r="AS500" s="111" t="s">
        <v>528</v>
      </c>
      <c r="AT500" s="193" t="s">
        <v>2027</v>
      </c>
      <c r="AU500" s="111" t="s">
        <v>2028</v>
      </c>
    </row>
    <row r="501" spans="37:47" ht="15.05" hidden="1" customHeight="1">
      <c r="AK501" s="189" t="str">
        <f t="shared" si="28"/>
        <v xml:space="preserve">- </v>
      </c>
      <c r="AL501" s="87"/>
      <c r="AM501" s="190" t="str">
        <f t="shared" si="29"/>
        <v>-</v>
      </c>
      <c r="AN501" s="198" t="s">
        <v>609</v>
      </c>
      <c r="AO501" s="198" t="str">
        <f t="shared" si="27"/>
        <v/>
      </c>
      <c r="AP501" s="110">
        <v>479</v>
      </c>
      <c r="AQ501" s="191" t="s">
        <v>2029</v>
      </c>
      <c r="AR501" s="192" t="s">
        <v>1955</v>
      </c>
      <c r="AS501" s="111" t="s">
        <v>528</v>
      </c>
      <c r="AT501" s="193" t="s">
        <v>2030</v>
      </c>
      <c r="AU501" s="111" t="s">
        <v>2031</v>
      </c>
    </row>
    <row r="502" spans="37:47" ht="15.05" hidden="1" customHeight="1">
      <c r="AK502" s="189" t="str">
        <f t="shared" si="28"/>
        <v xml:space="preserve">- </v>
      </c>
      <c r="AL502" s="87"/>
      <c r="AM502" s="190" t="str">
        <f t="shared" si="29"/>
        <v>-</v>
      </c>
      <c r="AN502" s="198" t="s">
        <v>609</v>
      </c>
      <c r="AO502" s="198" t="str">
        <f t="shared" si="27"/>
        <v/>
      </c>
      <c r="AP502" s="110">
        <v>480</v>
      </c>
      <c r="AQ502" s="191" t="s">
        <v>2032</v>
      </c>
      <c r="AR502" s="192" t="s">
        <v>1955</v>
      </c>
      <c r="AS502" s="111" t="s">
        <v>528</v>
      </c>
      <c r="AT502" s="193" t="s">
        <v>2033</v>
      </c>
      <c r="AU502" s="111" t="s">
        <v>2034</v>
      </c>
    </row>
    <row r="503" spans="37:47" ht="15.05" hidden="1" customHeight="1">
      <c r="AK503" s="189" t="str">
        <f t="shared" si="28"/>
        <v xml:space="preserve">- </v>
      </c>
      <c r="AL503" s="87"/>
      <c r="AM503" s="190" t="str">
        <f t="shared" si="29"/>
        <v>-</v>
      </c>
      <c r="AN503" s="198" t="s">
        <v>609</v>
      </c>
      <c r="AO503" s="198" t="str">
        <f t="shared" si="27"/>
        <v/>
      </c>
      <c r="AP503" s="110">
        <v>481</v>
      </c>
      <c r="AQ503" s="191" t="s">
        <v>2035</v>
      </c>
      <c r="AR503" s="192" t="s">
        <v>1955</v>
      </c>
      <c r="AS503" s="111" t="s">
        <v>528</v>
      </c>
      <c r="AT503" s="193" t="s">
        <v>2036</v>
      </c>
      <c r="AU503" s="111" t="s">
        <v>2037</v>
      </c>
    </row>
    <row r="504" spans="37:47" ht="15.05" hidden="1" customHeight="1">
      <c r="AK504" s="189" t="str">
        <f t="shared" si="28"/>
        <v xml:space="preserve">- </v>
      </c>
      <c r="AL504" s="87"/>
      <c r="AM504" s="190" t="str">
        <f t="shared" si="29"/>
        <v>-</v>
      </c>
      <c r="AN504" s="198" t="s">
        <v>609</v>
      </c>
      <c r="AO504" s="198" t="str">
        <f t="shared" si="27"/>
        <v/>
      </c>
      <c r="AP504" s="110">
        <v>482</v>
      </c>
      <c r="AQ504" s="191" t="s">
        <v>2038</v>
      </c>
      <c r="AR504" s="192" t="s">
        <v>1955</v>
      </c>
      <c r="AS504" s="111" t="s">
        <v>528</v>
      </c>
      <c r="AT504" s="193" t="s">
        <v>2039</v>
      </c>
      <c r="AU504" s="111" t="s">
        <v>2040</v>
      </c>
    </row>
    <row r="505" spans="37:47" ht="15.05" hidden="1" customHeight="1">
      <c r="AK505" s="189" t="str">
        <f t="shared" si="28"/>
        <v xml:space="preserve">- </v>
      </c>
      <c r="AL505" s="87"/>
      <c r="AM505" s="190" t="str">
        <f t="shared" si="29"/>
        <v>-</v>
      </c>
      <c r="AN505" s="198" t="s">
        <v>609</v>
      </c>
      <c r="AO505" s="198" t="str">
        <f t="shared" si="27"/>
        <v/>
      </c>
      <c r="AP505" s="110">
        <v>483</v>
      </c>
      <c r="AQ505" s="191" t="s">
        <v>2041</v>
      </c>
      <c r="AR505" s="192" t="s">
        <v>1955</v>
      </c>
      <c r="AS505" s="111" t="s">
        <v>528</v>
      </c>
      <c r="AT505" s="193" t="s">
        <v>2042</v>
      </c>
      <c r="AU505" s="111" t="s">
        <v>2043</v>
      </c>
    </row>
    <row r="506" spans="37:47" ht="15.05" hidden="1" customHeight="1">
      <c r="AK506" s="189" t="str">
        <f t="shared" si="28"/>
        <v xml:space="preserve">- </v>
      </c>
      <c r="AL506" s="87"/>
      <c r="AM506" s="190" t="str">
        <f t="shared" si="29"/>
        <v>-</v>
      </c>
      <c r="AN506" s="198" t="s">
        <v>609</v>
      </c>
      <c r="AO506" s="198" t="str">
        <f t="shared" si="27"/>
        <v/>
      </c>
      <c r="AP506" s="110">
        <v>484</v>
      </c>
      <c r="AQ506" s="191" t="s">
        <v>2044</v>
      </c>
      <c r="AR506" s="192" t="s">
        <v>1955</v>
      </c>
      <c r="AS506" s="111" t="s">
        <v>528</v>
      </c>
      <c r="AT506" s="193" t="s">
        <v>2045</v>
      </c>
      <c r="AU506" s="111" t="s">
        <v>2046</v>
      </c>
    </row>
    <row r="507" spans="37:47" ht="15.05" hidden="1" customHeight="1">
      <c r="AK507" s="189" t="str">
        <f t="shared" si="28"/>
        <v xml:space="preserve">- </v>
      </c>
      <c r="AL507" s="87"/>
      <c r="AM507" s="190" t="str">
        <f t="shared" si="29"/>
        <v>-</v>
      </c>
      <c r="AN507" s="198" t="s">
        <v>609</v>
      </c>
      <c r="AO507" s="198" t="str">
        <f t="shared" si="27"/>
        <v/>
      </c>
      <c r="AP507" s="110">
        <v>485</v>
      </c>
      <c r="AQ507" s="191" t="s">
        <v>2047</v>
      </c>
      <c r="AR507" s="192" t="s">
        <v>1955</v>
      </c>
      <c r="AS507" s="111" t="s">
        <v>528</v>
      </c>
      <c r="AT507" s="193" t="s">
        <v>2048</v>
      </c>
      <c r="AU507" s="111" t="s">
        <v>2049</v>
      </c>
    </row>
    <row r="508" spans="37:47" ht="15.05" hidden="1" customHeight="1">
      <c r="AK508" s="189" t="str">
        <f t="shared" si="28"/>
        <v xml:space="preserve">- </v>
      </c>
      <c r="AL508" s="87"/>
      <c r="AM508" s="190" t="str">
        <f t="shared" si="29"/>
        <v>-</v>
      </c>
      <c r="AN508" s="198" t="s">
        <v>609</v>
      </c>
      <c r="AO508" s="198" t="str">
        <f t="shared" si="27"/>
        <v/>
      </c>
      <c r="AP508" s="110">
        <v>486</v>
      </c>
      <c r="AQ508" s="191" t="s">
        <v>2050</v>
      </c>
      <c r="AR508" s="192" t="s">
        <v>1955</v>
      </c>
      <c r="AS508" s="111" t="s">
        <v>528</v>
      </c>
      <c r="AT508" s="193" t="s">
        <v>2051</v>
      </c>
      <c r="AU508" s="111" t="s">
        <v>2052</v>
      </c>
    </row>
    <row r="509" spans="37:47" ht="15.05" hidden="1" customHeight="1">
      <c r="AK509" s="189" t="str">
        <f t="shared" si="28"/>
        <v xml:space="preserve">- </v>
      </c>
      <c r="AL509" s="87"/>
      <c r="AM509" s="190" t="str">
        <f t="shared" si="29"/>
        <v>-</v>
      </c>
      <c r="AN509" s="198" t="s">
        <v>609</v>
      </c>
      <c r="AO509" s="198" t="str">
        <f t="shared" si="27"/>
        <v/>
      </c>
      <c r="AP509" s="110">
        <v>487</v>
      </c>
      <c r="AQ509" s="191" t="s">
        <v>2053</v>
      </c>
      <c r="AR509" s="192" t="s">
        <v>1955</v>
      </c>
      <c r="AS509" s="111" t="s">
        <v>528</v>
      </c>
      <c r="AT509" s="193" t="s">
        <v>2054</v>
      </c>
      <c r="AU509" s="111" t="s">
        <v>2055</v>
      </c>
    </row>
    <row r="510" spans="37:47" ht="15.05" hidden="1" customHeight="1">
      <c r="AK510" s="189" t="str">
        <f t="shared" si="28"/>
        <v xml:space="preserve">- </v>
      </c>
      <c r="AL510" s="87"/>
      <c r="AM510" s="190" t="str">
        <f t="shared" si="29"/>
        <v>-</v>
      </c>
      <c r="AN510" s="198" t="s">
        <v>609</v>
      </c>
      <c r="AO510" s="198" t="str">
        <f t="shared" si="27"/>
        <v/>
      </c>
      <c r="AP510" s="110">
        <v>488</v>
      </c>
      <c r="AQ510" s="191" t="s">
        <v>2056</v>
      </c>
      <c r="AR510" s="192" t="s">
        <v>1955</v>
      </c>
      <c r="AS510" s="111" t="s">
        <v>528</v>
      </c>
      <c r="AT510" s="193" t="s">
        <v>2057</v>
      </c>
      <c r="AU510" s="111" t="s">
        <v>2058</v>
      </c>
    </row>
    <row r="511" spans="37:47" ht="15.05" hidden="1" customHeight="1">
      <c r="AK511" s="189" t="str">
        <f t="shared" si="28"/>
        <v xml:space="preserve">- </v>
      </c>
      <c r="AL511" s="87"/>
      <c r="AM511" s="190" t="str">
        <f t="shared" si="29"/>
        <v>-</v>
      </c>
      <c r="AN511" s="198" t="s">
        <v>609</v>
      </c>
      <c r="AO511" s="198" t="str">
        <f t="shared" si="27"/>
        <v/>
      </c>
      <c r="AP511" s="110">
        <v>489</v>
      </c>
      <c r="AQ511" s="191" t="s">
        <v>2059</v>
      </c>
      <c r="AR511" s="192" t="s">
        <v>1955</v>
      </c>
      <c r="AS511" s="111" t="s">
        <v>528</v>
      </c>
      <c r="AT511" s="193" t="s">
        <v>2060</v>
      </c>
      <c r="AU511" s="111" t="s">
        <v>2061</v>
      </c>
    </row>
    <row r="512" spans="37:47" ht="15.05" hidden="1" customHeight="1">
      <c r="AK512" s="189" t="str">
        <f t="shared" si="28"/>
        <v xml:space="preserve">- </v>
      </c>
      <c r="AL512" s="87"/>
      <c r="AM512" s="190" t="str">
        <f t="shared" si="29"/>
        <v>-</v>
      </c>
      <c r="AN512" s="198" t="s">
        <v>609</v>
      </c>
      <c r="AO512" s="198" t="str">
        <f t="shared" si="27"/>
        <v/>
      </c>
      <c r="AP512" s="110">
        <v>490</v>
      </c>
      <c r="AQ512" s="191" t="s">
        <v>2062</v>
      </c>
      <c r="AR512" s="192" t="s">
        <v>1955</v>
      </c>
      <c r="AS512" s="111" t="s">
        <v>528</v>
      </c>
      <c r="AT512" s="193" t="s">
        <v>2063</v>
      </c>
      <c r="AU512" s="111" t="s">
        <v>2064</v>
      </c>
    </row>
    <row r="513" spans="37:47" ht="15.05" hidden="1" customHeight="1">
      <c r="AK513" s="189" t="str">
        <f t="shared" si="28"/>
        <v xml:space="preserve">- </v>
      </c>
      <c r="AL513" s="87"/>
      <c r="AM513" s="190" t="str">
        <f t="shared" si="29"/>
        <v>-</v>
      </c>
      <c r="AN513" s="198" t="s">
        <v>609</v>
      </c>
      <c r="AO513" s="198" t="str">
        <f t="shared" si="27"/>
        <v/>
      </c>
      <c r="AP513" s="110">
        <v>491</v>
      </c>
      <c r="AQ513" s="191" t="s">
        <v>2065</v>
      </c>
      <c r="AR513" s="192" t="s">
        <v>1955</v>
      </c>
      <c r="AS513" s="111" t="s">
        <v>528</v>
      </c>
      <c r="AT513" s="193" t="s">
        <v>2066</v>
      </c>
      <c r="AU513" s="111" t="s">
        <v>2067</v>
      </c>
    </row>
    <row r="514" spans="37:47" ht="15.05" hidden="1" customHeight="1">
      <c r="AK514" s="189" t="str">
        <f t="shared" si="28"/>
        <v xml:space="preserve">- </v>
      </c>
      <c r="AL514" s="87"/>
      <c r="AM514" s="190" t="str">
        <f t="shared" si="29"/>
        <v>-</v>
      </c>
      <c r="AN514" s="198" t="s">
        <v>609</v>
      </c>
      <c r="AO514" s="198" t="str">
        <f t="shared" si="27"/>
        <v/>
      </c>
      <c r="AP514" s="110">
        <v>492</v>
      </c>
      <c r="AQ514" s="191" t="s">
        <v>2068</v>
      </c>
      <c r="AR514" s="192" t="s">
        <v>1955</v>
      </c>
      <c r="AS514" s="111" t="s">
        <v>528</v>
      </c>
      <c r="AT514" s="193" t="s">
        <v>2069</v>
      </c>
      <c r="AU514" s="111" t="s">
        <v>2070</v>
      </c>
    </row>
    <row r="515" spans="37:47" ht="15.05" hidden="1" customHeight="1">
      <c r="AK515" s="189" t="str">
        <f t="shared" si="28"/>
        <v xml:space="preserve">- </v>
      </c>
      <c r="AL515" s="87"/>
      <c r="AM515" s="190" t="str">
        <f t="shared" si="29"/>
        <v>-</v>
      </c>
      <c r="AN515" s="198" t="s">
        <v>609</v>
      </c>
      <c r="AO515" s="198" t="str">
        <f t="shared" si="27"/>
        <v/>
      </c>
      <c r="AP515" s="110">
        <v>493</v>
      </c>
      <c r="AQ515" s="191" t="s">
        <v>2071</v>
      </c>
      <c r="AR515" s="192" t="s">
        <v>1955</v>
      </c>
      <c r="AS515" s="111" t="s">
        <v>528</v>
      </c>
      <c r="AT515" s="193" t="s">
        <v>2072</v>
      </c>
      <c r="AU515" s="111" t="s">
        <v>2073</v>
      </c>
    </row>
    <row r="516" spans="37:47" ht="15.05" hidden="1" customHeight="1">
      <c r="AK516" s="189" t="str">
        <f t="shared" si="28"/>
        <v xml:space="preserve">- </v>
      </c>
      <c r="AL516" s="87"/>
      <c r="AM516" s="190" t="str">
        <f t="shared" si="29"/>
        <v>-</v>
      </c>
      <c r="AN516" s="198" t="s">
        <v>609</v>
      </c>
      <c r="AO516" s="198" t="str">
        <f t="shared" si="27"/>
        <v/>
      </c>
      <c r="AP516" s="110">
        <v>494</v>
      </c>
      <c r="AQ516" s="191" t="s">
        <v>2074</v>
      </c>
      <c r="AR516" s="192" t="s">
        <v>1955</v>
      </c>
      <c r="AS516" s="111" t="s">
        <v>528</v>
      </c>
      <c r="AT516" s="193" t="s">
        <v>2075</v>
      </c>
      <c r="AU516" s="111" t="s">
        <v>2076</v>
      </c>
    </row>
    <row r="517" spans="37:47" ht="15.05" hidden="1" customHeight="1">
      <c r="AK517" s="189" t="str">
        <f t="shared" si="28"/>
        <v xml:space="preserve">- </v>
      </c>
      <c r="AL517" s="87"/>
      <c r="AM517" s="190" t="str">
        <f t="shared" si="29"/>
        <v>-</v>
      </c>
      <c r="AN517" s="198" t="s">
        <v>609</v>
      </c>
      <c r="AO517" s="198" t="str">
        <f t="shared" si="27"/>
        <v/>
      </c>
      <c r="AP517" s="110">
        <v>495</v>
      </c>
      <c r="AQ517" s="191" t="s">
        <v>2077</v>
      </c>
      <c r="AR517" s="192" t="s">
        <v>1955</v>
      </c>
      <c r="AS517" s="111" t="s">
        <v>528</v>
      </c>
      <c r="AT517" s="193" t="s">
        <v>2078</v>
      </c>
      <c r="AU517" s="111" t="s">
        <v>2079</v>
      </c>
    </row>
    <row r="518" spans="37:47" ht="15.05" hidden="1" customHeight="1">
      <c r="AK518" s="189" t="str">
        <f t="shared" si="28"/>
        <v xml:space="preserve">- </v>
      </c>
      <c r="AL518" s="87"/>
      <c r="AM518" s="190" t="str">
        <f t="shared" si="29"/>
        <v>-</v>
      </c>
      <c r="AN518" s="198" t="s">
        <v>609</v>
      </c>
      <c r="AO518" s="198" t="str">
        <f t="shared" si="27"/>
        <v/>
      </c>
      <c r="AP518" s="110">
        <v>496</v>
      </c>
      <c r="AQ518" s="191" t="s">
        <v>2080</v>
      </c>
      <c r="AR518" s="192" t="s">
        <v>1955</v>
      </c>
      <c r="AS518" s="111" t="s">
        <v>528</v>
      </c>
      <c r="AT518" s="193" t="s">
        <v>2081</v>
      </c>
      <c r="AU518" s="111" t="s">
        <v>2082</v>
      </c>
    </row>
    <row r="519" spans="37:47" ht="15.05" hidden="1" customHeight="1">
      <c r="AK519" s="189" t="str">
        <f t="shared" si="28"/>
        <v xml:space="preserve">- </v>
      </c>
      <c r="AL519" s="87"/>
      <c r="AM519" s="190" t="str">
        <f t="shared" si="29"/>
        <v>-</v>
      </c>
      <c r="AN519" s="198" t="s">
        <v>609</v>
      </c>
      <c r="AO519" s="198" t="str">
        <f t="shared" si="27"/>
        <v/>
      </c>
      <c r="AP519" s="110">
        <v>497</v>
      </c>
      <c r="AQ519" s="191" t="s">
        <v>2083</v>
      </c>
      <c r="AR519" s="192" t="s">
        <v>1955</v>
      </c>
      <c r="AS519" s="111" t="s">
        <v>528</v>
      </c>
      <c r="AT519" s="193" t="s">
        <v>2084</v>
      </c>
      <c r="AU519" s="111" t="s">
        <v>2085</v>
      </c>
    </row>
    <row r="520" spans="37:47" ht="15.05" hidden="1" customHeight="1">
      <c r="AK520" s="189" t="str">
        <f t="shared" si="28"/>
        <v xml:space="preserve">- </v>
      </c>
      <c r="AL520" s="87"/>
      <c r="AM520" s="190" t="str">
        <f t="shared" si="29"/>
        <v>-</v>
      </c>
      <c r="AN520" s="198" t="s">
        <v>609</v>
      </c>
      <c r="AO520" s="198" t="str">
        <f t="shared" si="27"/>
        <v/>
      </c>
      <c r="AP520" s="110">
        <v>498</v>
      </c>
      <c r="AQ520" s="191" t="s">
        <v>2086</v>
      </c>
      <c r="AR520" s="192" t="s">
        <v>1955</v>
      </c>
      <c r="AS520" s="111" t="s">
        <v>528</v>
      </c>
      <c r="AT520" s="193" t="s">
        <v>2087</v>
      </c>
      <c r="AU520" s="111" t="s">
        <v>2088</v>
      </c>
    </row>
    <row r="521" spans="37:47" ht="15.05" hidden="1" customHeight="1">
      <c r="AK521" s="189" t="str">
        <f t="shared" si="28"/>
        <v xml:space="preserve">- </v>
      </c>
      <c r="AL521" s="87"/>
      <c r="AM521" s="190" t="str">
        <f t="shared" si="29"/>
        <v>-</v>
      </c>
      <c r="AN521" s="198" t="s">
        <v>609</v>
      </c>
      <c r="AO521" s="198" t="str">
        <f t="shared" si="27"/>
        <v/>
      </c>
      <c r="AP521" s="110">
        <v>499</v>
      </c>
      <c r="AQ521" s="191" t="s">
        <v>2089</v>
      </c>
      <c r="AR521" s="192" t="s">
        <v>1955</v>
      </c>
      <c r="AS521" s="111" t="s">
        <v>528</v>
      </c>
      <c r="AT521" s="193" t="s">
        <v>2090</v>
      </c>
      <c r="AU521" s="111" t="s">
        <v>2091</v>
      </c>
    </row>
    <row r="522" spans="37:47" ht="15.05" hidden="1" customHeight="1">
      <c r="AK522" s="189" t="str">
        <f t="shared" si="28"/>
        <v xml:space="preserve">- </v>
      </c>
      <c r="AL522" s="87"/>
      <c r="AM522" s="190" t="str">
        <f t="shared" si="29"/>
        <v>-</v>
      </c>
      <c r="AN522" s="198" t="s">
        <v>609</v>
      </c>
      <c r="AO522" s="198" t="str">
        <f t="shared" si="27"/>
        <v/>
      </c>
      <c r="AP522" s="110">
        <v>500</v>
      </c>
      <c r="AQ522" s="191" t="s">
        <v>2092</v>
      </c>
      <c r="AR522" s="192" t="s">
        <v>1955</v>
      </c>
      <c r="AS522" s="111" t="s">
        <v>528</v>
      </c>
      <c r="AT522" s="193" t="s">
        <v>2093</v>
      </c>
      <c r="AU522" s="111" t="s">
        <v>2094</v>
      </c>
    </row>
    <row r="523" spans="37:47" ht="15.05" hidden="1" customHeight="1">
      <c r="AK523" s="189" t="str">
        <f t="shared" si="28"/>
        <v xml:space="preserve">- </v>
      </c>
      <c r="AL523" s="87"/>
      <c r="AM523" s="190" t="str">
        <f t="shared" si="29"/>
        <v>-</v>
      </c>
      <c r="AN523" s="198" t="s">
        <v>609</v>
      </c>
      <c r="AO523" s="198" t="str">
        <f t="shared" si="27"/>
        <v/>
      </c>
      <c r="AP523" s="110">
        <v>501</v>
      </c>
      <c r="AQ523" s="191" t="s">
        <v>2095</v>
      </c>
      <c r="AR523" s="192" t="s">
        <v>1955</v>
      </c>
      <c r="AS523" s="111" t="s">
        <v>528</v>
      </c>
      <c r="AT523" s="193" t="s">
        <v>2096</v>
      </c>
      <c r="AU523" s="111" t="s">
        <v>2097</v>
      </c>
    </row>
    <row r="524" spans="37:47" ht="15.05" hidden="1" customHeight="1">
      <c r="AK524" s="189" t="str">
        <f t="shared" si="28"/>
        <v xml:space="preserve">- </v>
      </c>
      <c r="AL524" s="87"/>
      <c r="AM524" s="190" t="str">
        <f t="shared" si="29"/>
        <v>-</v>
      </c>
      <c r="AN524" s="198" t="s">
        <v>609</v>
      </c>
      <c r="AO524" s="198" t="str">
        <f t="shared" si="27"/>
        <v/>
      </c>
      <c r="AP524" s="110">
        <v>502</v>
      </c>
      <c r="AQ524" s="191" t="s">
        <v>2098</v>
      </c>
      <c r="AR524" s="192" t="s">
        <v>1955</v>
      </c>
      <c r="AS524" s="111" t="s">
        <v>528</v>
      </c>
      <c r="AT524" s="193" t="s">
        <v>2099</v>
      </c>
      <c r="AU524" s="111" t="s">
        <v>2100</v>
      </c>
    </row>
    <row r="525" spans="37:47" ht="15.05" hidden="1" customHeight="1">
      <c r="AK525" s="189" t="str">
        <f t="shared" si="28"/>
        <v xml:space="preserve">- </v>
      </c>
      <c r="AL525" s="87"/>
      <c r="AM525" s="190" t="str">
        <f t="shared" si="29"/>
        <v>-</v>
      </c>
      <c r="AN525" s="198" t="s">
        <v>609</v>
      </c>
      <c r="AO525" s="198" t="str">
        <f t="shared" si="27"/>
        <v/>
      </c>
      <c r="AP525" s="110">
        <v>503</v>
      </c>
      <c r="AQ525" s="191" t="s">
        <v>2101</v>
      </c>
      <c r="AR525" s="192" t="s">
        <v>1955</v>
      </c>
      <c r="AS525" s="111" t="s">
        <v>528</v>
      </c>
      <c r="AT525" s="193" t="s">
        <v>2102</v>
      </c>
      <c r="AU525" s="111" t="s">
        <v>2103</v>
      </c>
    </row>
    <row r="526" spans="37:47" ht="15.05" hidden="1" customHeight="1">
      <c r="AK526" s="189" t="str">
        <f t="shared" si="28"/>
        <v xml:space="preserve">- </v>
      </c>
      <c r="AL526" s="87"/>
      <c r="AM526" s="190" t="str">
        <f t="shared" si="29"/>
        <v>-</v>
      </c>
      <c r="AN526" s="198" t="s">
        <v>609</v>
      </c>
      <c r="AO526" s="198" t="str">
        <f t="shared" si="27"/>
        <v/>
      </c>
      <c r="AP526" s="110">
        <v>504</v>
      </c>
      <c r="AQ526" s="191" t="s">
        <v>2104</v>
      </c>
      <c r="AR526" s="192" t="s">
        <v>1955</v>
      </c>
      <c r="AS526" s="111" t="s">
        <v>528</v>
      </c>
      <c r="AT526" s="193" t="s">
        <v>2105</v>
      </c>
      <c r="AU526" s="111" t="s">
        <v>2106</v>
      </c>
    </row>
    <row r="527" spans="37:47" ht="15.05" hidden="1" customHeight="1">
      <c r="AK527" s="189" t="str">
        <f t="shared" si="28"/>
        <v xml:space="preserve">- </v>
      </c>
      <c r="AL527" s="87"/>
      <c r="AM527" s="190" t="str">
        <f t="shared" si="29"/>
        <v>-</v>
      </c>
      <c r="AN527" s="198" t="s">
        <v>609</v>
      </c>
      <c r="AO527" s="198" t="str">
        <f t="shared" si="27"/>
        <v/>
      </c>
      <c r="AP527" s="110">
        <v>505</v>
      </c>
      <c r="AQ527" s="191" t="s">
        <v>2107</v>
      </c>
      <c r="AR527" s="192" t="s">
        <v>1955</v>
      </c>
      <c r="AS527" s="111" t="s">
        <v>528</v>
      </c>
      <c r="AT527" s="193" t="s">
        <v>2108</v>
      </c>
      <c r="AU527" s="111" t="s">
        <v>2109</v>
      </c>
    </row>
    <row r="528" spans="37:47" ht="15.05" hidden="1" customHeight="1">
      <c r="AK528" s="189" t="str">
        <f t="shared" si="28"/>
        <v xml:space="preserve">- </v>
      </c>
      <c r="AL528" s="87"/>
      <c r="AM528" s="190" t="str">
        <f t="shared" si="29"/>
        <v>-</v>
      </c>
      <c r="AN528" s="198" t="s">
        <v>609</v>
      </c>
      <c r="AO528" s="198" t="str">
        <f t="shared" si="27"/>
        <v/>
      </c>
      <c r="AP528" s="110">
        <v>506</v>
      </c>
      <c r="AQ528" s="191" t="s">
        <v>2110</v>
      </c>
      <c r="AR528" s="192" t="s">
        <v>1955</v>
      </c>
      <c r="AS528" s="111" t="s">
        <v>528</v>
      </c>
      <c r="AT528" s="193" t="s">
        <v>2111</v>
      </c>
      <c r="AU528" s="111" t="s">
        <v>2112</v>
      </c>
    </row>
    <row r="529" spans="37:47" ht="15.05" hidden="1" customHeight="1">
      <c r="AK529" s="189" t="str">
        <f t="shared" si="28"/>
        <v xml:space="preserve">- </v>
      </c>
      <c r="AL529" s="204"/>
      <c r="AM529" s="190" t="str">
        <f t="shared" si="29"/>
        <v>-</v>
      </c>
      <c r="AN529" s="198" t="s">
        <v>609</v>
      </c>
      <c r="AO529" s="198" t="str">
        <f t="shared" si="27"/>
        <v/>
      </c>
      <c r="AP529" s="110">
        <v>507</v>
      </c>
      <c r="AQ529" s="191" t="s">
        <v>2113</v>
      </c>
      <c r="AR529" s="192" t="s">
        <v>1955</v>
      </c>
      <c r="AS529" s="111" t="s">
        <v>528</v>
      </c>
      <c r="AT529" s="193" t="s">
        <v>2114</v>
      </c>
      <c r="AU529" s="111" t="s">
        <v>2115</v>
      </c>
    </row>
    <row r="530" spans="37:47" ht="15.05" hidden="1" customHeight="1">
      <c r="AK530" s="189" t="str">
        <f t="shared" si="28"/>
        <v xml:space="preserve">- </v>
      </c>
      <c r="AL530" s="204"/>
      <c r="AM530" s="190" t="str">
        <f t="shared" si="29"/>
        <v>-</v>
      </c>
      <c r="AN530" s="198" t="s">
        <v>609</v>
      </c>
      <c r="AO530" s="198" t="str">
        <f t="shared" si="27"/>
        <v/>
      </c>
      <c r="AP530" s="110">
        <v>508</v>
      </c>
      <c r="AQ530" s="191" t="s">
        <v>2116</v>
      </c>
      <c r="AR530" s="192" t="s">
        <v>1955</v>
      </c>
      <c r="AS530" s="111" t="s">
        <v>528</v>
      </c>
      <c r="AT530" s="193" t="s">
        <v>2117</v>
      </c>
      <c r="AU530" s="111" t="s">
        <v>2118</v>
      </c>
    </row>
    <row r="531" spans="37:47" ht="15.05" hidden="1" customHeight="1">
      <c r="AK531" s="189" t="str">
        <f t="shared" si="28"/>
        <v xml:space="preserve">- </v>
      </c>
      <c r="AL531" s="204"/>
      <c r="AM531" s="190" t="str">
        <f t="shared" si="29"/>
        <v>-</v>
      </c>
      <c r="AN531" s="198" t="s">
        <v>609</v>
      </c>
      <c r="AO531" s="198" t="str">
        <f t="shared" si="27"/>
        <v/>
      </c>
      <c r="AP531" s="110">
        <v>509</v>
      </c>
      <c r="AQ531" s="191" t="s">
        <v>2119</v>
      </c>
      <c r="AR531" s="192" t="s">
        <v>1955</v>
      </c>
      <c r="AS531" s="111" t="s">
        <v>528</v>
      </c>
      <c r="AT531" s="193" t="s">
        <v>2120</v>
      </c>
      <c r="AU531" s="111" t="s">
        <v>2121</v>
      </c>
    </row>
    <row r="532" spans="37:47" ht="15.05" hidden="1" customHeight="1">
      <c r="AK532" s="189" t="str">
        <f t="shared" si="28"/>
        <v xml:space="preserve">- </v>
      </c>
      <c r="AL532" s="204"/>
      <c r="AM532" s="190" t="str">
        <f t="shared" si="29"/>
        <v>-</v>
      </c>
      <c r="AN532" s="198" t="s">
        <v>609</v>
      </c>
      <c r="AO532" s="198" t="str">
        <f t="shared" si="27"/>
        <v/>
      </c>
      <c r="AP532" s="110">
        <v>510</v>
      </c>
      <c r="AQ532" s="191" t="s">
        <v>2122</v>
      </c>
      <c r="AR532" s="192" t="s">
        <v>1955</v>
      </c>
      <c r="AS532" s="111" t="s">
        <v>528</v>
      </c>
      <c r="AT532" s="193" t="s">
        <v>2123</v>
      </c>
      <c r="AU532" s="111" t="s">
        <v>2124</v>
      </c>
    </row>
    <row r="533" spans="37:47" ht="15.05" hidden="1" customHeight="1">
      <c r="AK533" s="189" t="str">
        <f t="shared" si="28"/>
        <v xml:space="preserve">- </v>
      </c>
      <c r="AL533" s="204"/>
      <c r="AM533" s="190" t="str">
        <f t="shared" si="29"/>
        <v>-</v>
      </c>
      <c r="AN533" s="198" t="s">
        <v>609</v>
      </c>
      <c r="AO533" s="198" t="str">
        <f t="shared" si="27"/>
        <v/>
      </c>
      <c r="AP533" s="110">
        <v>511</v>
      </c>
      <c r="AQ533" s="191" t="s">
        <v>2125</v>
      </c>
      <c r="AR533" s="192" t="s">
        <v>1955</v>
      </c>
      <c r="AS533" s="111" t="s">
        <v>528</v>
      </c>
      <c r="AT533" s="193" t="s">
        <v>2126</v>
      </c>
      <c r="AU533" s="111" t="s">
        <v>2127</v>
      </c>
    </row>
    <row r="534" spans="37:47" ht="15.05" hidden="1" customHeight="1">
      <c r="AK534" s="189" t="str">
        <f t="shared" si="28"/>
        <v xml:space="preserve">- </v>
      </c>
      <c r="AL534" s="204"/>
      <c r="AM534" s="190" t="str">
        <f t="shared" si="29"/>
        <v>-</v>
      </c>
      <c r="AN534" s="198" t="s">
        <v>609</v>
      </c>
      <c r="AO534" s="198" t="str">
        <f t="shared" si="27"/>
        <v/>
      </c>
      <c r="AP534" s="110">
        <v>512</v>
      </c>
      <c r="AQ534" s="191" t="s">
        <v>2128</v>
      </c>
      <c r="AR534" s="192" t="s">
        <v>1955</v>
      </c>
      <c r="AS534" s="111" t="s">
        <v>528</v>
      </c>
      <c r="AT534" s="193" t="s">
        <v>2129</v>
      </c>
      <c r="AU534" s="111" t="s">
        <v>2130</v>
      </c>
    </row>
    <row r="535" spans="37:47" ht="15.05" hidden="1" customHeight="1">
      <c r="AK535" s="189" t="str">
        <f t="shared" si="28"/>
        <v xml:space="preserve">- </v>
      </c>
      <c r="AL535" s="204"/>
      <c r="AM535" s="190" t="str">
        <f t="shared" si="29"/>
        <v>-</v>
      </c>
      <c r="AN535" s="198" t="s">
        <v>609</v>
      </c>
      <c r="AO535" s="198" t="str">
        <f t="shared" ref="AO535:AO598" si="30">IFERROR(VLOOKUP(AM535, $AT$23:$AU$2489, 2, 0), "")</f>
        <v/>
      </c>
      <c r="AP535" s="110">
        <v>513</v>
      </c>
      <c r="AQ535" s="191" t="s">
        <v>2131</v>
      </c>
      <c r="AR535" s="192" t="s">
        <v>1955</v>
      </c>
      <c r="AS535" s="111" t="s">
        <v>528</v>
      </c>
      <c r="AT535" s="193" t="s">
        <v>2132</v>
      </c>
      <c r="AU535" s="111" t="s">
        <v>2133</v>
      </c>
    </row>
    <row r="536" spans="37:47" ht="15.05" hidden="1" customHeight="1">
      <c r="AK536" s="189" t="str">
        <f t="shared" ref="AK536:AK599" si="31">CONCATENATE(AM536,AN536,AO536)</f>
        <v xml:space="preserve">- </v>
      </c>
      <c r="AL536" s="204"/>
      <c r="AM536" s="190" t="str">
        <f t="shared" ref="AM536:AM599" si="32">IFERROR(VLOOKUP(MID($N$10,2,2)&amp;"-"&amp;AP536, $AQ$23:$AU$2489, 4, 0), "-")</f>
        <v>-</v>
      </c>
      <c r="AN536" s="198" t="s">
        <v>609</v>
      </c>
      <c r="AO536" s="198" t="str">
        <f t="shared" si="30"/>
        <v/>
      </c>
      <c r="AP536" s="110">
        <v>514</v>
      </c>
      <c r="AQ536" s="191" t="s">
        <v>2134</v>
      </c>
      <c r="AR536" s="192" t="s">
        <v>1955</v>
      </c>
      <c r="AS536" s="111" t="s">
        <v>528</v>
      </c>
      <c r="AT536" s="193" t="s">
        <v>2135</v>
      </c>
      <c r="AU536" s="111" t="s">
        <v>2136</v>
      </c>
    </row>
    <row r="537" spans="37:47" ht="15.05" hidden="1" customHeight="1">
      <c r="AK537" s="189" t="str">
        <f t="shared" si="31"/>
        <v xml:space="preserve">- </v>
      </c>
      <c r="AL537" s="204"/>
      <c r="AM537" s="190" t="str">
        <f t="shared" si="32"/>
        <v>-</v>
      </c>
      <c r="AN537" s="198" t="s">
        <v>609</v>
      </c>
      <c r="AO537" s="198" t="str">
        <f t="shared" si="30"/>
        <v/>
      </c>
      <c r="AP537" s="110">
        <v>515</v>
      </c>
      <c r="AQ537" s="191" t="s">
        <v>2137</v>
      </c>
      <c r="AR537" s="192" t="s">
        <v>1955</v>
      </c>
      <c r="AS537" s="111" t="s">
        <v>528</v>
      </c>
      <c r="AT537" s="193" t="s">
        <v>2138</v>
      </c>
      <c r="AU537" s="111" t="s">
        <v>2139</v>
      </c>
    </row>
    <row r="538" spans="37:47" ht="15.05" hidden="1" customHeight="1">
      <c r="AK538" s="189" t="str">
        <f t="shared" si="31"/>
        <v xml:space="preserve">- </v>
      </c>
      <c r="AL538" s="204"/>
      <c r="AM538" s="190" t="str">
        <f t="shared" si="32"/>
        <v>-</v>
      </c>
      <c r="AN538" s="198" t="s">
        <v>609</v>
      </c>
      <c r="AO538" s="198" t="str">
        <f t="shared" si="30"/>
        <v/>
      </c>
      <c r="AP538" s="110">
        <v>516</v>
      </c>
      <c r="AQ538" s="191" t="s">
        <v>2140</v>
      </c>
      <c r="AR538" s="192" t="s">
        <v>1955</v>
      </c>
      <c r="AS538" s="111" t="s">
        <v>528</v>
      </c>
      <c r="AT538" s="193" t="s">
        <v>2141</v>
      </c>
      <c r="AU538" s="111" t="s">
        <v>2142</v>
      </c>
    </row>
    <row r="539" spans="37:47" ht="15.05" hidden="1" customHeight="1">
      <c r="AK539" s="189" t="str">
        <f t="shared" si="31"/>
        <v xml:space="preserve">- </v>
      </c>
      <c r="AL539" s="204"/>
      <c r="AM539" s="190" t="str">
        <f t="shared" si="32"/>
        <v>-</v>
      </c>
      <c r="AN539" s="198" t="s">
        <v>609</v>
      </c>
      <c r="AO539" s="198" t="str">
        <f t="shared" si="30"/>
        <v/>
      </c>
      <c r="AP539" s="110">
        <v>517</v>
      </c>
      <c r="AQ539" s="191" t="s">
        <v>2143</v>
      </c>
      <c r="AR539" s="192" t="s">
        <v>1955</v>
      </c>
      <c r="AS539" s="111" t="s">
        <v>528</v>
      </c>
      <c r="AT539" s="193" t="s">
        <v>2144</v>
      </c>
      <c r="AU539" s="111" t="s">
        <v>2145</v>
      </c>
    </row>
    <row r="540" spans="37:47" ht="15.05" hidden="1" customHeight="1">
      <c r="AK540" s="189" t="str">
        <f t="shared" si="31"/>
        <v xml:space="preserve">- </v>
      </c>
      <c r="AL540" s="204"/>
      <c r="AM540" s="190" t="str">
        <f t="shared" si="32"/>
        <v>-</v>
      </c>
      <c r="AN540" s="198" t="s">
        <v>609</v>
      </c>
      <c r="AO540" s="198" t="str">
        <f t="shared" si="30"/>
        <v/>
      </c>
      <c r="AP540" s="110">
        <v>518</v>
      </c>
      <c r="AQ540" s="191" t="s">
        <v>2146</v>
      </c>
      <c r="AR540" s="192" t="s">
        <v>1955</v>
      </c>
      <c r="AS540" s="111" t="s">
        <v>528</v>
      </c>
      <c r="AT540" s="193" t="s">
        <v>2147</v>
      </c>
      <c r="AU540" s="111" t="s">
        <v>2148</v>
      </c>
    </row>
    <row r="541" spans="37:47" ht="15.05" hidden="1" customHeight="1">
      <c r="AK541" s="189" t="str">
        <f t="shared" si="31"/>
        <v xml:space="preserve">- </v>
      </c>
      <c r="AL541" s="204"/>
      <c r="AM541" s="190" t="str">
        <f t="shared" si="32"/>
        <v>-</v>
      </c>
      <c r="AN541" s="198" t="s">
        <v>609</v>
      </c>
      <c r="AO541" s="198" t="str">
        <f t="shared" si="30"/>
        <v/>
      </c>
      <c r="AP541" s="110">
        <v>519</v>
      </c>
      <c r="AQ541" s="191" t="s">
        <v>2149</v>
      </c>
      <c r="AR541" s="192" t="s">
        <v>1955</v>
      </c>
      <c r="AS541" s="111" t="s">
        <v>528</v>
      </c>
      <c r="AT541" s="193" t="s">
        <v>2150</v>
      </c>
      <c r="AU541" s="111" t="s">
        <v>2151</v>
      </c>
    </row>
    <row r="542" spans="37:47" ht="15.05" hidden="1" customHeight="1">
      <c r="AK542" s="189" t="str">
        <f t="shared" si="31"/>
        <v xml:space="preserve">- </v>
      </c>
      <c r="AL542" s="204"/>
      <c r="AM542" s="190" t="str">
        <f t="shared" si="32"/>
        <v>-</v>
      </c>
      <c r="AN542" s="198" t="s">
        <v>609</v>
      </c>
      <c r="AO542" s="198" t="str">
        <f t="shared" si="30"/>
        <v/>
      </c>
      <c r="AP542" s="110">
        <v>520</v>
      </c>
      <c r="AQ542" s="191" t="s">
        <v>2152</v>
      </c>
      <c r="AR542" s="192" t="s">
        <v>1955</v>
      </c>
      <c r="AS542" s="111" t="s">
        <v>528</v>
      </c>
      <c r="AT542" s="193" t="s">
        <v>2153</v>
      </c>
      <c r="AU542" s="111" t="s">
        <v>2154</v>
      </c>
    </row>
    <row r="543" spans="37:47" ht="15.05" hidden="1" customHeight="1">
      <c r="AK543" s="189" t="str">
        <f t="shared" si="31"/>
        <v xml:space="preserve">- </v>
      </c>
      <c r="AL543" s="204"/>
      <c r="AM543" s="190" t="str">
        <f t="shared" si="32"/>
        <v>-</v>
      </c>
      <c r="AN543" s="198" t="s">
        <v>609</v>
      </c>
      <c r="AO543" s="198" t="str">
        <f t="shared" si="30"/>
        <v/>
      </c>
      <c r="AP543" s="110">
        <v>521</v>
      </c>
      <c r="AQ543" s="191" t="s">
        <v>2155</v>
      </c>
      <c r="AR543" s="192" t="s">
        <v>1955</v>
      </c>
      <c r="AS543" s="111" t="s">
        <v>528</v>
      </c>
      <c r="AT543" s="193" t="s">
        <v>2156</v>
      </c>
      <c r="AU543" s="111" t="s">
        <v>2157</v>
      </c>
    </row>
    <row r="544" spans="37:47" ht="15.05" hidden="1" customHeight="1">
      <c r="AK544" s="189" t="str">
        <f t="shared" si="31"/>
        <v xml:space="preserve">- </v>
      </c>
      <c r="AL544" s="204"/>
      <c r="AM544" s="190" t="str">
        <f t="shared" si="32"/>
        <v>-</v>
      </c>
      <c r="AN544" s="198" t="s">
        <v>609</v>
      </c>
      <c r="AO544" s="198" t="str">
        <f t="shared" si="30"/>
        <v/>
      </c>
      <c r="AP544" s="110">
        <v>522</v>
      </c>
      <c r="AQ544" s="191" t="s">
        <v>2158</v>
      </c>
      <c r="AR544" s="192" t="s">
        <v>1955</v>
      </c>
      <c r="AS544" s="111" t="s">
        <v>528</v>
      </c>
      <c r="AT544" s="193" t="s">
        <v>2159</v>
      </c>
      <c r="AU544" s="111" t="s">
        <v>2160</v>
      </c>
    </row>
    <row r="545" spans="37:47" ht="15.05" hidden="1" customHeight="1">
      <c r="AK545" s="189" t="str">
        <f t="shared" si="31"/>
        <v xml:space="preserve">- </v>
      </c>
      <c r="AL545" s="204"/>
      <c r="AM545" s="190" t="str">
        <f t="shared" si="32"/>
        <v>-</v>
      </c>
      <c r="AN545" s="198" t="s">
        <v>609</v>
      </c>
      <c r="AO545" s="198" t="str">
        <f t="shared" si="30"/>
        <v/>
      </c>
      <c r="AP545" s="110">
        <v>523</v>
      </c>
      <c r="AQ545" s="191" t="s">
        <v>2161</v>
      </c>
      <c r="AR545" s="192" t="s">
        <v>1955</v>
      </c>
      <c r="AS545" s="111" t="s">
        <v>528</v>
      </c>
      <c r="AT545" s="193" t="s">
        <v>2162</v>
      </c>
      <c r="AU545" s="111" t="s">
        <v>2163</v>
      </c>
    </row>
    <row r="546" spans="37:47" ht="15.05" hidden="1" customHeight="1">
      <c r="AK546" s="189" t="str">
        <f t="shared" si="31"/>
        <v xml:space="preserve">- </v>
      </c>
      <c r="AL546" s="204"/>
      <c r="AM546" s="190" t="str">
        <f t="shared" si="32"/>
        <v>-</v>
      </c>
      <c r="AN546" s="198" t="s">
        <v>609</v>
      </c>
      <c r="AO546" s="198" t="str">
        <f t="shared" si="30"/>
        <v/>
      </c>
      <c r="AP546" s="110">
        <v>524</v>
      </c>
      <c r="AQ546" s="191" t="s">
        <v>2164</v>
      </c>
      <c r="AR546" s="192" t="s">
        <v>1955</v>
      </c>
      <c r="AS546" s="111" t="s">
        <v>528</v>
      </c>
      <c r="AT546" s="193" t="s">
        <v>2165</v>
      </c>
      <c r="AU546" s="111" t="s">
        <v>2166</v>
      </c>
    </row>
    <row r="547" spans="37:47" ht="15.05" hidden="1" customHeight="1">
      <c r="AK547" s="189" t="str">
        <f t="shared" si="31"/>
        <v xml:space="preserve">- </v>
      </c>
      <c r="AL547" s="204"/>
      <c r="AM547" s="190" t="str">
        <f t="shared" si="32"/>
        <v>-</v>
      </c>
      <c r="AN547" s="198" t="s">
        <v>609</v>
      </c>
      <c r="AO547" s="198" t="str">
        <f t="shared" si="30"/>
        <v/>
      </c>
      <c r="AP547" s="110">
        <v>525</v>
      </c>
      <c r="AQ547" s="191" t="s">
        <v>2167</v>
      </c>
      <c r="AR547" s="192" t="s">
        <v>1955</v>
      </c>
      <c r="AS547" s="111" t="s">
        <v>528</v>
      </c>
      <c r="AT547" s="193" t="s">
        <v>2168</v>
      </c>
      <c r="AU547" s="111" t="s">
        <v>2169</v>
      </c>
    </row>
    <row r="548" spans="37:47" ht="15.05" hidden="1" customHeight="1">
      <c r="AK548" s="189" t="str">
        <f t="shared" si="31"/>
        <v xml:space="preserve">- </v>
      </c>
      <c r="AL548" s="204"/>
      <c r="AM548" s="190" t="str">
        <f t="shared" si="32"/>
        <v>-</v>
      </c>
      <c r="AN548" s="198" t="s">
        <v>609</v>
      </c>
      <c r="AO548" s="198" t="str">
        <f t="shared" si="30"/>
        <v/>
      </c>
      <c r="AP548" s="110">
        <v>526</v>
      </c>
      <c r="AQ548" s="191" t="s">
        <v>2170</v>
      </c>
      <c r="AR548" s="192" t="s">
        <v>1955</v>
      </c>
      <c r="AS548" s="111" t="s">
        <v>528</v>
      </c>
      <c r="AT548" s="193" t="s">
        <v>2171</v>
      </c>
      <c r="AU548" s="111" t="s">
        <v>2172</v>
      </c>
    </row>
    <row r="549" spans="37:47" ht="15.05" hidden="1" customHeight="1">
      <c r="AK549" s="189" t="str">
        <f t="shared" si="31"/>
        <v xml:space="preserve">- </v>
      </c>
      <c r="AL549" s="204"/>
      <c r="AM549" s="190" t="str">
        <f t="shared" si="32"/>
        <v>-</v>
      </c>
      <c r="AN549" s="198" t="s">
        <v>609</v>
      </c>
      <c r="AO549" s="198" t="str">
        <f t="shared" si="30"/>
        <v/>
      </c>
      <c r="AP549" s="110">
        <v>527</v>
      </c>
      <c r="AQ549" s="191" t="s">
        <v>2173</v>
      </c>
      <c r="AR549" s="192" t="s">
        <v>1955</v>
      </c>
      <c r="AS549" s="111" t="s">
        <v>528</v>
      </c>
      <c r="AT549" s="193" t="s">
        <v>2174</v>
      </c>
      <c r="AU549" s="111" t="s">
        <v>2175</v>
      </c>
    </row>
    <row r="550" spans="37:47" ht="15.05" hidden="1" customHeight="1">
      <c r="AK550" s="189" t="str">
        <f t="shared" si="31"/>
        <v xml:space="preserve">- </v>
      </c>
      <c r="AL550" s="204"/>
      <c r="AM550" s="190" t="str">
        <f t="shared" si="32"/>
        <v>-</v>
      </c>
      <c r="AN550" s="198" t="s">
        <v>609</v>
      </c>
      <c r="AO550" s="198" t="str">
        <f t="shared" si="30"/>
        <v/>
      </c>
      <c r="AP550" s="110">
        <v>528</v>
      </c>
      <c r="AQ550" s="191" t="s">
        <v>2176</v>
      </c>
      <c r="AR550" s="192" t="s">
        <v>1955</v>
      </c>
      <c r="AS550" s="111" t="s">
        <v>528</v>
      </c>
      <c r="AT550" s="193" t="s">
        <v>2177</v>
      </c>
      <c r="AU550" s="111" t="s">
        <v>2178</v>
      </c>
    </row>
    <row r="551" spans="37:47" ht="15.05" hidden="1" customHeight="1">
      <c r="AK551" s="189" t="str">
        <f t="shared" si="31"/>
        <v xml:space="preserve">- </v>
      </c>
      <c r="AL551" s="204"/>
      <c r="AM551" s="190" t="str">
        <f t="shared" si="32"/>
        <v>-</v>
      </c>
      <c r="AN551" s="198" t="s">
        <v>609</v>
      </c>
      <c r="AO551" s="198" t="str">
        <f t="shared" si="30"/>
        <v/>
      </c>
      <c r="AP551" s="110">
        <v>529</v>
      </c>
      <c r="AQ551" s="191" t="s">
        <v>2179</v>
      </c>
      <c r="AR551" s="192" t="s">
        <v>1955</v>
      </c>
      <c r="AS551" s="111" t="s">
        <v>528</v>
      </c>
      <c r="AT551" s="193" t="s">
        <v>2180</v>
      </c>
      <c r="AU551" s="111" t="s">
        <v>2181</v>
      </c>
    </row>
    <row r="552" spans="37:47" ht="15.05" hidden="1" customHeight="1">
      <c r="AK552" s="189" t="str">
        <f t="shared" si="31"/>
        <v xml:space="preserve">- </v>
      </c>
      <c r="AL552" s="204"/>
      <c r="AM552" s="190" t="str">
        <f t="shared" si="32"/>
        <v>-</v>
      </c>
      <c r="AN552" s="198" t="s">
        <v>609</v>
      </c>
      <c r="AO552" s="198" t="str">
        <f t="shared" si="30"/>
        <v/>
      </c>
      <c r="AP552" s="110">
        <v>530</v>
      </c>
      <c r="AQ552" s="191" t="s">
        <v>2182</v>
      </c>
      <c r="AR552" s="192" t="s">
        <v>1955</v>
      </c>
      <c r="AS552" s="111" t="s">
        <v>528</v>
      </c>
      <c r="AT552" s="193" t="s">
        <v>2183</v>
      </c>
      <c r="AU552" s="111" t="s">
        <v>2184</v>
      </c>
    </row>
    <row r="553" spans="37:47" ht="15.05" hidden="1" customHeight="1">
      <c r="AK553" s="189" t="str">
        <f t="shared" si="31"/>
        <v xml:space="preserve">- </v>
      </c>
      <c r="AL553" s="204"/>
      <c r="AM553" s="190" t="str">
        <f t="shared" si="32"/>
        <v>-</v>
      </c>
      <c r="AN553" s="198" t="s">
        <v>609</v>
      </c>
      <c r="AO553" s="198" t="str">
        <f t="shared" si="30"/>
        <v/>
      </c>
      <c r="AP553" s="110">
        <v>531</v>
      </c>
      <c r="AQ553" s="191" t="s">
        <v>2185</v>
      </c>
      <c r="AR553" s="192" t="s">
        <v>1955</v>
      </c>
      <c r="AS553" s="111" t="s">
        <v>528</v>
      </c>
      <c r="AT553" s="193" t="s">
        <v>2186</v>
      </c>
      <c r="AU553" s="111" t="s">
        <v>2187</v>
      </c>
    </row>
    <row r="554" spans="37:47" ht="15.05" hidden="1" customHeight="1">
      <c r="AK554" s="189" t="str">
        <f t="shared" si="31"/>
        <v xml:space="preserve">- </v>
      </c>
      <c r="AL554" s="204"/>
      <c r="AM554" s="190" t="str">
        <f t="shared" si="32"/>
        <v>-</v>
      </c>
      <c r="AN554" s="198" t="s">
        <v>609</v>
      </c>
      <c r="AO554" s="198" t="str">
        <f t="shared" si="30"/>
        <v/>
      </c>
      <c r="AP554" s="110">
        <v>532</v>
      </c>
      <c r="AQ554" s="191" t="s">
        <v>2188</v>
      </c>
      <c r="AR554" s="192" t="s">
        <v>1955</v>
      </c>
      <c r="AS554" s="111" t="s">
        <v>528</v>
      </c>
      <c r="AT554" s="193" t="s">
        <v>2189</v>
      </c>
      <c r="AU554" s="111" t="s">
        <v>2190</v>
      </c>
    </row>
    <row r="555" spans="37:47" ht="15.05" hidden="1" customHeight="1">
      <c r="AK555" s="189" t="str">
        <f t="shared" si="31"/>
        <v xml:space="preserve">- </v>
      </c>
      <c r="AL555" s="204"/>
      <c r="AM555" s="190" t="str">
        <f t="shared" si="32"/>
        <v>-</v>
      </c>
      <c r="AN555" s="198" t="s">
        <v>609</v>
      </c>
      <c r="AO555" s="198" t="str">
        <f t="shared" si="30"/>
        <v/>
      </c>
      <c r="AP555" s="110">
        <v>533</v>
      </c>
      <c r="AQ555" s="191" t="s">
        <v>2191</v>
      </c>
      <c r="AR555" s="192" t="s">
        <v>1955</v>
      </c>
      <c r="AS555" s="111" t="s">
        <v>528</v>
      </c>
      <c r="AT555" s="193" t="s">
        <v>2192</v>
      </c>
      <c r="AU555" s="111" t="s">
        <v>2193</v>
      </c>
    </row>
    <row r="556" spans="37:47" ht="15.05" hidden="1" customHeight="1">
      <c r="AK556" s="189" t="str">
        <f t="shared" si="31"/>
        <v xml:space="preserve">- </v>
      </c>
      <c r="AL556" s="204"/>
      <c r="AM556" s="190" t="str">
        <f t="shared" si="32"/>
        <v>-</v>
      </c>
      <c r="AN556" s="198" t="s">
        <v>609</v>
      </c>
      <c r="AO556" s="198" t="str">
        <f t="shared" si="30"/>
        <v/>
      </c>
      <c r="AP556" s="110">
        <v>534</v>
      </c>
      <c r="AQ556" s="191" t="s">
        <v>2194</v>
      </c>
      <c r="AR556" s="192" t="s">
        <v>1955</v>
      </c>
      <c r="AS556" s="111" t="s">
        <v>528</v>
      </c>
      <c r="AT556" s="193" t="s">
        <v>2195</v>
      </c>
      <c r="AU556" s="111" t="s">
        <v>2196</v>
      </c>
    </row>
    <row r="557" spans="37:47" ht="15.05" hidden="1" customHeight="1">
      <c r="AK557" s="189" t="str">
        <f t="shared" si="31"/>
        <v xml:space="preserve">- </v>
      </c>
      <c r="AL557" s="204"/>
      <c r="AM557" s="190" t="str">
        <f t="shared" si="32"/>
        <v>-</v>
      </c>
      <c r="AN557" s="198" t="s">
        <v>609</v>
      </c>
      <c r="AO557" s="198" t="str">
        <f t="shared" si="30"/>
        <v/>
      </c>
      <c r="AP557" s="110">
        <v>535</v>
      </c>
      <c r="AQ557" s="191" t="s">
        <v>2197</v>
      </c>
      <c r="AR557" s="192" t="s">
        <v>1955</v>
      </c>
      <c r="AS557" s="111" t="s">
        <v>528</v>
      </c>
      <c r="AT557" s="193" t="s">
        <v>2198</v>
      </c>
      <c r="AU557" s="111" t="s">
        <v>2199</v>
      </c>
    </row>
    <row r="558" spans="37:47" ht="15.05" hidden="1" customHeight="1">
      <c r="AK558" s="189" t="str">
        <f t="shared" si="31"/>
        <v xml:space="preserve">- </v>
      </c>
      <c r="AL558" s="204"/>
      <c r="AM558" s="190" t="str">
        <f t="shared" si="32"/>
        <v>-</v>
      </c>
      <c r="AN558" s="198" t="s">
        <v>609</v>
      </c>
      <c r="AO558" s="198" t="str">
        <f t="shared" si="30"/>
        <v/>
      </c>
      <c r="AP558" s="110">
        <v>536</v>
      </c>
      <c r="AQ558" s="191" t="s">
        <v>2200</v>
      </c>
      <c r="AR558" s="192" t="s">
        <v>1955</v>
      </c>
      <c r="AS558" s="111" t="s">
        <v>528</v>
      </c>
      <c r="AT558" s="193" t="s">
        <v>2201</v>
      </c>
      <c r="AU558" s="111" t="s">
        <v>2202</v>
      </c>
    </row>
    <row r="559" spans="37:47" ht="15.05" hidden="1" customHeight="1">
      <c r="AK559" s="189" t="str">
        <f t="shared" si="31"/>
        <v xml:space="preserve">- </v>
      </c>
      <c r="AL559" s="204"/>
      <c r="AM559" s="190" t="str">
        <f t="shared" si="32"/>
        <v>-</v>
      </c>
      <c r="AN559" s="198" t="s">
        <v>609</v>
      </c>
      <c r="AO559" s="198" t="str">
        <f t="shared" si="30"/>
        <v/>
      </c>
      <c r="AP559" s="110">
        <v>537</v>
      </c>
      <c r="AQ559" s="191" t="s">
        <v>2203</v>
      </c>
      <c r="AR559" s="192" t="s">
        <v>1955</v>
      </c>
      <c r="AS559" s="111" t="s">
        <v>528</v>
      </c>
      <c r="AT559" s="193" t="s">
        <v>2204</v>
      </c>
      <c r="AU559" s="111" t="s">
        <v>2205</v>
      </c>
    </row>
    <row r="560" spans="37:47" ht="15.05" hidden="1" customHeight="1">
      <c r="AK560" s="189" t="str">
        <f t="shared" si="31"/>
        <v xml:space="preserve">- </v>
      </c>
      <c r="AL560" s="204"/>
      <c r="AM560" s="190" t="str">
        <f t="shared" si="32"/>
        <v>-</v>
      </c>
      <c r="AN560" s="198" t="s">
        <v>609</v>
      </c>
      <c r="AO560" s="198" t="str">
        <f t="shared" si="30"/>
        <v/>
      </c>
      <c r="AP560" s="110">
        <v>538</v>
      </c>
      <c r="AQ560" s="191" t="s">
        <v>2206</v>
      </c>
      <c r="AR560" s="192" t="s">
        <v>2207</v>
      </c>
      <c r="AS560" s="111" t="s">
        <v>530</v>
      </c>
      <c r="AT560" s="193" t="s">
        <v>2208</v>
      </c>
      <c r="AU560" s="111" t="s">
        <v>2209</v>
      </c>
    </row>
    <row r="561" spans="37:47" ht="15.05" hidden="1" customHeight="1">
      <c r="AK561" s="189" t="str">
        <f t="shared" si="31"/>
        <v xml:space="preserve">- </v>
      </c>
      <c r="AL561" s="204"/>
      <c r="AM561" s="190" t="str">
        <f t="shared" si="32"/>
        <v>-</v>
      </c>
      <c r="AN561" s="198" t="s">
        <v>609</v>
      </c>
      <c r="AO561" s="198" t="str">
        <f t="shared" si="30"/>
        <v/>
      </c>
      <c r="AP561" s="110">
        <v>539</v>
      </c>
      <c r="AQ561" s="191" t="s">
        <v>2210</v>
      </c>
      <c r="AR561" s="192" t="s">
        <v>2207</v>
      </c>
      <c r="AS561" s="111" t="s">
        <v>530</v>
      </c>
      <c r="AT561" s="193" t="s">
        <v>2211</v>
      </c>
      <c r="AU561" s="111" t="s">
        <v>2212</v>
      </c>
    </row>
    <row r="562" spans="37:47" ht="15.05" hidden="1" customHeight="1">
      <c r="AK562" s="189" t="str">
        <f t="shared" si="31"/>
        <v xml:space="preserve">- </v>
      </c>
      <c r="AL562" s="204"/>
      <c r="AM562" s="190" t="str">
        <f t="shared" si="32"/>
        <v>-</v>
      </c>
      <c r="AN562" s="198" t="s">
        <v>609</v>
      </c>
      <c r="AO562" s="198" t="str">
        <f t="shared" si="30"/>
        <v/>
      </c>
      <c r="AP562" s="110">
        <v>540</v>
      </c>
      <c r="AQ562" s="191" t="s">
        <v>2213</v>
      </c>
      <c r="AR562" s="192" t="s">
        <v>2207</v>
      </c>
      <c r="AS562" s="111" t="s">
        <v>530</v>
      </c>
      <c r="AT562" s="193" t="s">
        <v>2214</v>
      </c>
      <c r="AU562" s="111" t="s">
        <v>2215</v>
      </c>
    </row>
    <row r="563" spans="37:47" ht="15.05" hidden="1" customHeight="1">
      <c r="AK563" s="189" t="str">
        <f t="shared" si="31"/>
        <v xml:space="preserve">- </v>
      </c>
      <c r="AL563" s="204"/>
      <c r="AM563" s="190" t="str">
        <f t="shared" si="32"/>
        <v>-</v>
      </c>
      <c r="AN563" s="198" t="s">
        <v>609</v>
      </c>
      <c r="AO563" s="198" t="str">
        <f t="shared" si="30"/>
        <v/>
      </c>
      <c r="AP563" s="110">
        <v>541</v>
      </c>
      <c r="AQ563" s="191" t="s">
        <v>2216</v>
      </c>
      <c r="AR563" s="192" t="s">
        <v>2207</v>
      </c>
      <c r="AS563" s="111" t="s">
        <v>530</v>
      </c>
      <c r="AT563" s="193" t="s">
        <v>2217</v>
      </c>
      <c r="AU563" s="111" t="s">
        <v>2218</v>
      </c>
    </row>
    <row r="564" spans="37:47" ht="15.05" hidden="1" customHeight="1">
      <c r="AK564" s="189" t="str">
        <f t="shared" si="31"/>
        <v xml:space="preserve">- </v>
      </c>
      <c r="AL564" s="204"/>
      <c r="AM564" s="190" t="str">
        <f t="shared" si="32"/>
        <v>-</v>
      </c>
      <c r="AN564" s="198" t="s">
        <v>609</v>
      </c>
      <c r="AO564" s="198" t="str">
        <f t="shared" si="30"/>
        <v/>
      </c>
      <c r="AP564" s="110">
        <v>542</v>
      </c>
      <c r="AQ564" s="191" t="s">
        <v>2219</v>
      </c>
      <c r="AR564" s="192" t="s">
        <v>2207</v>
      </c>
      <c r="AS564" s="111" t="s">
        <v>530</v>
      </c>
      <c r="AT564" s="193" t="s">
        <v>2220</v>
      </c>
      <c r="AU564" s="111" t="s">
        <v>2221</v>
      </c>
    </row>
    <row r="565" spans="37:47" ht="15.05" hidden="1" customHeight="1">
      <c r="AK565" s="189" t="str">
        <f t="shared" si="31"/>
        <v xml:space="preserve">- </v>
      </c>
      <c r="AL565" s="204"/>
      <c r="AM565" s="190" t="str">
        <f t="shared" si="32"/>
        <v>-</v>
      </c>
      <c r="AN565" s="198" t="s">
        <v>609</v>
      </c>
      <c r="AO565" s="198" t="str">
        <f t="shared" si="30"/>
        <v/>
      </c>
      <c r="AP565" s="110">
        <v>543</v>
      </c>
      <c r="AQ565" s="191" t="s">
        <v>2222</v>
      </c>
      <c r="AR565" s="192" t="s">
        <v>2207</v>
      </c>
      <c r="AS565" s="111" t="s">
        <v>530</v>
      </c>
      <c r="AT565" s="193" t="s">
        <v>2223</v>
      </c>
      <c r="AU565" s="111" t="s">
        <v>2224</v>
      </c>
    </row>
    <row r="566" spans="37:47" ht="15.05" hidden="1" customHeight="1">
      <c r="AK566" s="189" t="str">
        <f t="shared" si="31"/>
        <v xml:space="preserve">- </v>
      </c>
      <c r="AL566" s="204"/>
      <c r="AM566" s="190" t="str">
        <f t="shared" si="32"/>
        <v>-</v>
      </c>
      <c r="AN566" s="198" t="s">
        <v>609</v>
      </c>
      <c r="AO566" s="198" t="str">
        <f t="shared" si="30"/>
        <v/>
      </c>
      <c r="AP566" s="110">
        <v>544</v>
      </c>
      <c r="AQ566" s="191" t="s">
        <v>2225</v>
      </c>
      <c r="AR566" s="192" t="s">
        <v>2207</v>
      </c>
      <c r="AS566" s="111" t="s">
        <v>530</v>
      </c>
      <c r="AT566" s="193" t="s">
        <v>2226</v>
      </c>
      <c r="AU566" s="111" t="s">
        <v>2227</v>
      </c>
    </row>
    <row r="567" spans="37:47" ht="15.05" hidden="1" customHeight="1">
      <c r="AK567" s="189" t="str">
        <f t="shared" si="31"/>
        <v xml:space="preserve">- </v>
      </c>
      <c r="AL567" s="204"/>
      <c r="AM567" s="190" t="str">
        <f t="shared" si="32"/>
        <v>-</v>
      </c>
      <c r="AN567" s="198" t="s">
        <v>609</v>
      </c>
      <c r="AO567" s="198" t="str">
        <f t="shared" si="30"/>
        <v/>
      </c>
      <c r="AP567" s="110">
        <v>545</v>
      </c>
      <c r="AQ567" s="191" t="s">
        <v>2228</v>
      </c>
      <c r="AR567" s="192" t="s">
        <v>2207</v>
      </c>
      <c r="AS567" s="111" t="s">
        <v>530</v>
      </c>
      <c r="AT567" s="193" t="s">
        <v>2229</v>
      </c>
      <c r="AU567" s="111" t="s">
        <v>2230</v>
      </c>
    </row>
    <row r="568" spans="37:47" ht="15.05" hidden="1" customHeight="1">
      <c r="AK568" s="189" t="str">
        <f t="shared" si="31"/>
        <v xml:space="preserve">- </v>
      </c>
      <c r="AL568" s="204"/>
      <c r="AM568" s="190" t="str">
        <f t="shared" si="32"/>
        <v>-</v>
      </c>
      <c r="AN568" s="198" t="s">
        <v>609</v>
      </c>
      <c r="AO568" s="198" t="str">
        <f t="shared" si="30"/>
        <v/>
      </c>
      <c r="AP568" s="110">
        <v>546</v>
      </c>
      <c r="AQ568" s="191" t="s">
        <v>2231</v>
      </c>
      <c r="AR568" s="192" t="s">
        <v>2207</v>
      </c>
      <c r="AS568" s="111" t="s">
        <v>530</v>
      </c>
      <c r="AT568" s="193" t="s">
        <v>2232</v>
      </c>
      <c r="AU568" s="111" t="s">
        <v>1981</v>
      </c>
    </row>
    <row r="569" spans="37:47" ht="15.05" hidden="1" customHeight="1">
      <c r="AK569" s="189" t="str">
        <f t="shared" si="31"/>
        <v xml:space="preserve">- </v>
      </c>
      <c r="AL569" s="204"/>
      <c r="AM569" s="190" t="str">
        <f t="shared" si="32"/>
        <v>-</v>
      </c>
      <c r="AN569" s="198" t="s">
        <v>609</v>
      </c>
      <c r="AO569" s="198" t="str">
        <f t="shared" si="30"/>
        <v/>
      </c>
      <c r="AP569" s="110">
        <v>547</v>
      </c>
      <c r="AQ569" s="191" t="s">
        <v>2233</v>
      </c>
      <c r="AR569" s="192" t="s">
        <v>2207</v>
      </c>
      <c r="AS569" s="111" t="s">
        <v>530</v>
      </c>
      <c r="AT569" s="193" t="s">
        <v>2234</v>
      </c>
      <c r="AU569" s="111" t="s">
        <v>2235</v>
      </c>
    </row>
    <row r="570" spans="37:47" ht="15.05" hidden="1" customHeight="1">
      <c r="AK570" s="189" t="str">
        <f t="shared" si="31"/>
        <v xml:space="preserve">- </v>
      </c>
      <c r="AL570" s="204"/>
      <c r="AM570" s="190" t="str">
        <f t="shared" si="32"/>
        <v>-</v>
      </c>
      <c r="AN570" s="198" t="s">
        <v>609</v>
      </c>
      <c r="AO570" s="198" t="str">
        <f t="shared" si="30"/>
        <v/>
      </c>
      <c r="AP570" s="110">
        <v>548</v>
      </c>
      <c r="AQ570" s="191" t="s">
        <v>2236</v>
      </c>
      <c r="AR570" s="192" t="s">
        <v>2207</v>
      </c>
      <c r="AS570" s="111" t="s">
        <v>530</v>
      </c>
      <c r="AT570" s="193" t="s">
        <v>2237</v>
      </c>
      <c r="AU570" s="111" t="s">
        <v>2238</v>
      </c>
    </row>
    <row r="571" spans="37:47" ht="15.05" hidden="1" customHeight="1">
      <c r="AK571" s="189" t="str">
        <f t="shared" si="31"/>
        <v xml:space="preserve">- </v>
      </c>
      <c r="AL571" s="204"/>
      <c r="AM571" s="190" t="str">
        <f t="shared" si="32"/>
        <v>-</v>
      </c>
      <c r="AN571" s="198" t="s">
        <v>609</v>
      </c>
      <c r="AO571" s="198" t="str">
        <f t="shared" si="30"/>
        <v/>
      </c>
      <c r="AP571" s="110">
        <v>549</v>
      </c>
      <c r="AQ571" s="191" t="s">
        <v>2239</v>
      </c>
      <c r="AR571" s="192" t="s">
        <v>2207</v>
      </c>
      <c r="AS571" s="111" t="s">
        <v>530</v>
      </c>
      <c r="AT571" s="193" t="s">
        <v>2240</v>
      </c>
      <c r="AU571" s="111" t="s">
        <v>2241</v>
      </c>
    </row>
    <row r="572" spans="37:47" ht="15.05" hidden="1" customHeight="1">
      <c r="AK572" s="189" t="str">
        <f t="shared" si="31"/>
        <v xml:space="preserve">- </v>
      </c>
      <c r="AL572" s="204"/>
      <c r="AM572" s="190" t="str">
        <f t="shared" si="32"/>
        <v>-</v>
      </c>
      <c r="AN572" s="198" t="s">
        <v>609</v>
      </c>
      <c r="AO572" s="198" t="str">
        <f t="shared" si="30"/>
        <v/>
      </c>
      <c r="AP572" s="110">
        <v>550</v>
      </c>
      <c r="AQ572" s="191" t="s">
        <v>2242</v>
      </c>
      <c r="AR572" s="192" t="s">
        <v>2207</v>
      </c>
      <c r="AS572" s="111" t="s">
        <v>530</v>
      </c>
      <c r="AT572" s="193" t="s">
        <v>2243</v>
      </c>
      <c r="AU572" s="111" t="s">
        <v>2244</v>
      </c>
    </row>
    <row r="573" spans="37:47" ht="15.05" hidden="1" customHeight="1">
      <c r="AK573" s="189" t="str">
        <f t="shared" si="31"/>
        <v xml:space="preserve">- </v>
      </c>
      <c r="AL573" s="204"/>
      <c r="AM573" s="190" t="str">
        <f t="shared" si="32"/>
        <v>-</v>
      </c>
      <c r="AN573" s="198" t="s">
        <v>609</v>
      </c>
      <c r="AO573" s="198" t="str">
        <f t="shared" si="30"/>
        <v/>
      </c>
      <c r="AP573" s="110">
        <v>551</v>
      </c>
      <c r="AQ573" s="191" t="s">
        <v>2245</v>
      </c>
      <c r="AR573" s="192" t="s">
        <v>2207</v>
      </c>
      <c r="AS573" s="111" t="s">
        <v>530</v>
      </c>
      <c r="AT573" s="193" t="s">
        <v>2246</v>
      </c>
      <c r="AU573" s="111" t="s">
        <v>2247</v>
      </c>
    </row>
    <row r="574" spans="37:47" ht="15.05" hidden="1" customHeight="1">
      <c r="AK574" s="189" t="str">
        <f t="shared" si="31"/>
        <v xml:space="preserve">- </v>
      </c>
      <c r="AL574" s="181"/>
      <c r="AM574" s="190" t="str">
        <f t="shared" si="32"/>
        <v>-</v>
      </c>
      <c r="AN574" s="198" t="s">
        <v>609</v>
      </c>
      <c r="AO574" s="198" t="str">
        <f t="shared" si="30"/>
        <v/>
      </c>
      <c r="AP574" s="110">
        <v>552</v>
      </c>
      <c r="AQ574" s="191" t="s">
        <v>2248</v>
      </c>
      <c r="AR574" s="192" t="s">
        <v>2207</v>
      </c>
      <c r="AS574" s="111" t="s">
        <v>530</v>
      </c>
      <c r="AT574" s="193" t="s">
        <v>2249</v>
      </c>
      <c r="AU574" s="111" t="s">
        <v>2250</v>
      </c>
    </row>
    <row r="575" spans="37:47" ht="15.05" hidden="1" customHeight="1">
      <c r="AK575" s="189" t="str">
        <f t="shared" si="31"/>
        <v xml:space="preserve">- </v>
      </c>
      <c r="AL575" s="181"/>
      <c r="AM575" s="190" t="str">
        <f t="shared" si="32"/>
        <v>-</v>
      </c>
      <c r="AN575" s="198" t="s">
        <v>609</v>
      </c>
      <c r="AO575" s="198" t="str">
        <f t="shared" si="30"/>
        <v/>
      </c>
      <c r="AP575" s="110">
        <v>553</v>
      </c>
      <c r="AQ575" s="191" t="s">
        <v>2251</v>
      </c>
      <c r="AR575" s="192" t="s">
        <v>2207</v>
      </c>
      <c r="AS575" s="111" t="s">
        <v>530</v>
      </c>
      <c r="AT575" s="193" t="s">
        <v>2252</v>
      </c>
      <c r="AU575" s="111" t="s">
        <v>2253</v>
      </c>
    </row>
    <row r="576" spans="37:47" ht="15.05" hidden="1" customHeight="1">
      <c r="AK576" s="189" t="str">
        <f t="shared" si="31"/>
        <v xml:space="preserve">- </v>
      </c>
      <c r="AL576" s="181"/>
      <c r="AM576" s="190" t="str">
        <f t="shared" si="32"/>
        <v>-</v>
      </c>
      <c r="AN576" s="198" t="s">
        <v>609</v>
      </c>
      <c r="AO576" s="198" t="str">
        <f t="shared" si="30"/>
        <v/>
      </c>
      <c r="AP576" s="110">
        <v>554</v>
      </c>
      <c r="AQ576" s="191" t="s">
        <v>2254</v>
      </c>
      <c r="AR576" s="192" t="s">
        <v>2207</v>
      </c>
      <c r="AS576" s="111" t="s">
        <v>530</v>
      </c>
      <c r="AT576" s="193" t="s">
        <v>2255</v>
      </c>
      <c r="AU576" s="111" t="s">
        <v>2256</v>
      </c>
    </row>
    <row r="577" spans="37:47" ht="15.05" hidden="1" customHeight="1">
      <c r="AK577" s="189" t="str">
        <f t="shared" si="31"/>
        <v xml:space="preserve">- </v>
      </c>
      <c r="AL577" s="181"/>
      <c r="AM577" s="190" t="str">
        <f t="shared" si="32"/>
        <v>-</v>
      </c>
      <c r="AN577" s="198" t="s">
        <v>609</v>
      </c>
      <c r="AO577" s="198" t="str">
        <f t="shared" si="30"/>
        <v/>
      </c>
      <c r="AP577" s="110">
        <v>555</v>
      </c>
      <c r="AQ577" s="191" t="s">
        <v>2257</v>
      </c>
      <c r="AR577" s="192" t="s">
        <v>2207</v>
      </c>
      <c r="AS577" s="111" t="s">
        <v>530</v>
      </c>
      <c r="AT577" s="193" t="s">
        <v>2258</v>
      </c>
      <c r="AU577" s="111" t="s">
        <v>2259</v>
      </c>
    </row>
    <row r="578" spans="37:47" ht="15.05" hidden="1" customHeight="1">
      <c r="AK578" s="189" t="str">
        <f t="shared" si="31"/>
        <v xml:space="preserve">- </v>
      </c>
      <c r="AL578" s="181"/>
      <c r="AM578" s="190" t="str">
        <f t="shared" si="32"/>
        <v>-</v>
      </c>
      <c r="AN578" s="198" t="s">
        <v>609</v>
      </c>
      <c r="AO578" s="198" t="str">
        <f t="shared" si="30"/>
        <v/>
      </c>
      <c r="AP578" s="110">
        <v>556</v>
      </c>
      <c r="AQ578" s="191" t="s">
        <v>2260</v>
      </c>
      <c r="AR578" s="192" t="s">
        <v>2207</v>
      </c>
      <c r="AS578" s="111" t="s">
        <v>530</v>
      </c>
      <c r="AT578" s="193" t="s">
        <v>2261</v>
      </c>
      <c r="AU578" s="111" t="s">
        <v>2262</v>
      </c>
    </row>
    <row r="579" spans="37:47" ht="15.05" hidden="1" customHeight="1">
      <c r="AK579" s="189" t="str">
        <f t="shared" si="31"/>
        <v xml:space="preserve">- </v>
      </c>
      <c r="AL579" s="181"/>
      <c r="AM579" s="190" t="str">
        <f t="shared" si="32"/>
        <v>-</v>
      </c>
      <c r="AN579" s="198" t="s">
        <v>609</v>
      </c>
      <c r="AO579" s="198" t="str">
        <f t="shared" si="30"/>
        <v/>
      </c>
      <c r="AP579" s="110">
        <v>557</v>
      </c>
      <c r="AQ579" s="191" t="s">
        <v>2263</v>
      </c>
      <c r="AR579" s="192" t="s">
        <v>2207</v>
      </c>
      <c r="AS579" s="111" t="s">
        <v>530</v>
      </c>
      <c r="AT579" s="193" t="s">
        <v>2264</v>
      </c>
      <c r="AU579" s="111" t="s">
        <v>2265</v>
      </c>
    </row>
    <row r="580" spans="37:47" ht="15.05" hidden="1" customHeight="1">
      <c r="AK580" s="189" t="str">
        <f t="shared" si="31"/>
        <v xml:space="preserve">- </v>
      </c>
      <c r="AL580" s="181"/>
      <c r="AM580" s="190" t="str">
        <f t="shared" si="32"/>
        <v>-</v>
      </c>
      <c r="AN580" s="198" t="s">
        <v>609</v>
      </c>
      <c r="AO580" s="198" t="str">
        <f t="shared" si="30"/>
        <v/>
      </c>
      <c r="AP580" s="110">
        <v>558</v>
      </c>
      <c r="AQ580" s="191" t="s">
        <v>2266</v>
      </c>
      <c r="AR580" s="192" t="s">
        <v>2207</v>
      </c>
      <c r="AS580" s="111" t="s">
        <v>530</v>
      </c>
      <c r="AT580" s="193" t="s">
        <v>2267</v>
      </c>
      <c r="AU580" s="111" t="s">
        <v>2268</v>
      </c>
    </row>
    <row r="581" spans="37:47" ht="15.05" hidden="1" customHeight="1">
      <c r="AK581" s="189" t="str">
        <f t="shared" si="31"/>
        <v xml:space="preserve">- </v>
      </c>
      <c r="AL581" s="181"/>
      <c r="AM581" s="190" t="str">
        <f t="shared" si="32"/>
        <v>-</v>
      </c>
      <c r="AN581" s="198" t="s">
        <v>609</v>
      </c>
      <c r="AO581" s="198" t="str">
        <f t="shared" si="30"/>
        <v/>
      </c>
      <c r="AP581" s="110">
        <v>559</v>
      </c>
      <c r="AQ581" s="191" t="s">
        <v>2269</v>
      </c>
      <c r="AR581" s="192" t="s">
        <v>2207</v>
      </c>
      <c r="AS581" s="111" t="s">
        <v>530</v>
      </c>
      <c r="AT581" s="193" t="s">
        <v>2270</v>
      </c>
      <c r="AU581" s="111" t="s">
        <v>2271</v>
      </c>
    </row>
    <row r="582" spans="37:47" ht="15.05" hidden="1" customHeight="1">
      <c r="AK582" s="189" t="str">
        <f t="shared" si="31"/>
        <v xml:space="preserve">- </v>
      </c>
      <c r="AL582" s="181"/>
      <c r="AM582" s="190" t="str">
        <f t="shared" si="32"/>
        <v>-</v>
      </c>
      <c r="AN582" s="198" t="s">
        <v>609</v>
      </c>
      <c r="AO582" s="198" t="str">
        <f t="shared" si="30"/>
        <v/>
      </c>
      <c r="AP582" s="110">
        <v>560</v>
      </c>
      <c r="AQ582" s="191" t="s">
        <v>2272</v>
      </c>
      <c r="AR582" s="192" t="s">
        <v>2207</v>
      </c>
      <c r="AS582" s="111" t="s">
        <v>530</v>
      </c>
      <c r="AT582" s="193" t="s">
        <v>2273</v>
      </c>
      <c r="AU582" s="111" t="s">
        <v>2274</v>
      </c>
    </row>
    <row r="583" spans="37:47" ht="15.05" hidden="1" customHeight="1">
      <c r="AK583" s="189" t="str">
        <f t="shared" si="31"/>
        <v xml:space="preserve">- </v>
      </c>
      <c r="AL583" s="181"/>
      <c r="AM583" s="190" t="str">
        <f t="shared" si="32"/>
        <v>-</v>
      </c>
      <c r="AN583" s="198" t="s">
        <v>609</v>
      </c>
      <c r="AO583" s="198" t="str">
        <f t="shared" si="30"/>
        <v/>
      </c>
      <c r="AP583" s="110">
        <v>561</v>
      </c>
      <c r="AQ583" s="191" t="s">
        <v>2275</v>
      </c>
      <c r="AR583" s="192" t="s">
        <v>2207</v>
      </c>
      <c r="AS583" s="111" t="s">
        <v>530</v>
      </c>
      <c r="AT583" s="193" t="s">
        <v>2276</v>
      </c>
      <c r="AU583" s="111" t="s">
        <v>1761</v>
      </c>
    </row>
    <row r="584" spans="37:47" ht="15.05" hidden="1" customHeight="1">
      <c r="AK584" s="189" t="str">
        <f t="shared" si="31"/>
        <v xml:space="preserve">- </v>
      </c>
      <c r="AL584" s="181"/>
      <c r="AM584" s="190" t="str">
        <f t="shared" si="32"/>
        <v>-</v>
      </c>
      <c r="AN584" s="198" t="s">
        <v>609</v>
      </c>
      <c r="AO584" s="198" t="str">
        <f t="shared" si="30"/>
        <v/>
      </c>
      <c r="AP584" s="110">
        <v>562</v>
      </c>
      <c r="AQ584" s="191" t="s">
        <v>2277</v>
      </c>
      <c r="AR584" s="192" t="s">
        <v>2207</v>
      </c>
      <c r="AS584" s="111" t="s">
        <v>530</v>
      </c>
      <c r="AT584" s="193" t="s">
        <v>2278</v>
      </c>
      <c r="AU584" s="111" t="s">
        <v>2279</v>
      </c>
    </row>
    <row r="585" spans="37:47" ht="15.05" hidden="1" customHeight="1">
      <c r="AK585" s="189" t="str">
        <f t="shared" si="31"/>
        <v xml:space="preserve">- </v>
      </c>
      <c r="AL585" s="181"/>
      <c r="AM585" s="190" t="str">
        <f t="shared" si="32"/>
        <v>-</v>
      </c>
      <c r="AN585" s="198" t="s">
        <v>609</v>
      </c>
      <c r="AO585" s="198" t="str">
        <f t="shared" si="30"/>
        <v/>
      </c>
      <c r="AP585" s="110">
        <v>563</v>
      </c>
      <c r="AQ585" s="191" t="s">
        <v>2280</v>
      </c>
      <c r="AR585" s="192" t="s">
        <v>2207</v>
      </c>
      <c r="AS585" s="111" t="s">
        <v>530</v>
      </c>
      <c r="AT585" s="193" t="s">
        <v>2281</v>
      </c>
      <c r="AU585" s="111" t="s">
        <v>2282</v>
      </c>
    </row>
    <row r="586" spans="37:47" ht="15.05" hidden="1" customHeight="1">
      <c r="AK586" s="189" t="str">
        <f t="shared" si="31"/>
        <v xml:space="preserve">- </v>
      </c>
      <c r="AL586" s="181"/>
      <c r="AM586" s="190" t="str">
        <f t="shared" si="32"/>
        <v>-</v>
      </c>
      <c r="AN586" s="198" t="s">
        <v>609</v>
      </c>
      <c r="AO586" s="198" t="str">
        <f t="shared" si="30"/>
        <v/>
      </c>
      <c r="AP586" s="110">
        <v>564</v>
      </c>
      <c r="AQ586" s="191" t="s">
        <v>2283</v>
      </c>
      <c r="AR586" s="192" t="s">
        <v>2207</v>
      </c>
      <c r="AS586" s="111" t="s">
        <v>530</v>
      </c>
      <c r="AT586" s="193" t="s">
        <v>2284</v>
      </c>
      <c r="AU586" s="111" t="s">
        <v>2285</v>
      </c>
    </row>
    <row r="587" spans="37:47" ht="15.05" hidden="1" customHeight="1">
      <c r="AK587" s="189" t="str">
        <f t="shared" si="31"/>
        <v xml:space="preserve">- </v>
      </c>
      <c r="AL587" s="181"/>
      <c r="AM587" s="190" t="str">
        <f t="shared" si="32"/>
        <v>-</v>
      </c>
      <c r="AN587" s="198" t="s">
        <v>609</v>
      </c>
      <c r="AO587" s="198" t="str">
        <f t="shared" si="30"/>
        <v/>
      </c>
      <c r="AP587" s="110">
        <v>565</v>
      </c>
      <c r="AQ587" s="191" t="s">
        <v>2286</v>
      </c>
      <c r="AR587" s="192" t="s">
        <v>2207</v>
      </c>
      <c r="AS587" s="111" t="s">
        <v>530</v>
      </c>
      <c r="AT587" s="193" t="s">
        <v>2287</v>
      </c>
      <c r="AU587" s="111" t="s">
        <v>2288</v>
      </c>
    </row>
    <row r="588" spans="37:47" ht="15.05" hidden="1" customHeight="1">
      <c r="AK588" s="189" t="str">
        <f t="shared" si="31"/>
        <v xml:space="preserve">- </v>
      </c>
      <c r="AL588" s="181"/>
      <c r="AM588" s="190" t="str">
        <f t="shared" si="32"/>
        <v>-</v>
      </c>
      <c r="AN588" s="198" t="s">
        <v>609</v>
      </c>
      <c r="AO588" s="198" t="str">
        <f t="shared" si="30"/>
        <v/>
      </c>
      <c r="AP588" s="110">
        <v>566</v>
      </c>
      <c r="AQ588" s="191" t="s">
        <v>2289</v>
      </c>
      <c r="AR588" s="192" t="s">
        <v>2207</v>
      </c>
      <c r="AS588" s="111" t="s">
        <v>530</v>
      </c>
      <c r="AT588" s="193" t="s">
        <v>2290</v>
      </c>
      <c r="AU588" s="111" t="s">
        <v>2291</v>
      </c>
    </row>
    <row r="589" spans="37:47" ht="15.05" hidden="1" customHeight="1">
      <c r="AK589" s="189" t="str">
        <f t="shared" si="31"/>
        <v xml:space="preserve">- </v>
      </c>
      <c r="AL589" s="181"/>
      <c r="AM589" s="190" t="str">
        <f t="shared" si="32"/>
        <v>-</v>
      </c>
      <c r="AN589" s="198" t="s">
        <v>609</v>
      </c>
      <c r="AO589" s="198" t="str">
        <f t="shared" si="30"/>
        <v/>
      </c>
      <c r="AP589" s="110">
        <v>567</v>
      </c>
      <c r="AQ589" s="191" t="s">
        <v>2292</v>
      </c>
      <c r="AR589" s="192" t="s">
        <v>2207</v>
      </c>
      <c r="AS589" s="111" t="s">
        <v>530</v>
      </c>
      <c r="AT589" s="193" t="s">
        <v>2293</v>
      </c>
      <c r="AU589" s="111" t="s">
        <v>2294</v>
      </c>
    </row>
    <row r="590" spans="37:47" ht="15.05" hidden="1" customHeight="1">
      <c r="AK590" s="189" t="str">
        <f t="shared" si="31"/>
        <v xml:space="preserve">- </v>
      </c>
      <c r="AL590" s="181"/>
      <c r="AM590" s="190" t="str">
        <f t="shared" si="32"/>
        <v>-</v>
      </c>
      <c r="AN590" s="198" t="s">
        <v>609</v>
      </c>
      <c r="AO590" s="198" t="str">
        <f t="shared" si="30"/>
        <v/>
      </c>
      <c r="AP590" s="110">
        <v>568</v>
      </c>
      <c r="AQ590" s="191" t="s">
        <v>2295</v>
      </c>
      <c r="AR590" s="192" t="s">
        <v>2207</v>
      </c>
      <c r="AS590" s="111" t="s">
        <v>530</v>
      </c>
      <c r="AT590" s="193" t="s">
        <v>2296</v>
      </c>
      <c r="AU590" s="111" t="s">
        <v>2297</v>
      </c>
    </row>
    <row r="591" spans="37:47" ht="15.05" hidden="1" customHeight="1">
      <c r="AK591" s="189" t="str">
        <f t="shared" si="31"/>
        <v xml:space="preserve">- </v>
      </c>
      <c r="AL591" s="181"/>
      <c r="AM591" s="190" t="str">
        <f t="shared" si="32"/>
        <v>-</v>
      </c>
      <c r="AN591" s="198" t="s">
        <v>609</v>
      </c>
      <c r="AO591" s="198" t="str">
        <f t="shared" si="30"/>
        <v/>
      </c>
      <c r="AP591" s="110">
        <v>569</v>
      </c>
      <c r="AQ591" s="191" t="s">
        <v>2298</v>
      </c>
      <c r="AR591" s="192" t="s">
        <v>2207</v>
      </c>
      <c r="AS591" s="111" t="s">
        <v>530</v>
      </c>
      <c r="AT591" s="193" t="s">
        <v>2299</v>
      </c>
      <c r="AU591" s="111" t="s">
        <v>2300</v>
      </c>
    </row>
    <row r="592" spans="37:47" ht="15.05" hidden="1" customHeight="1">
      <c r="AK592" s="189" t="str">
        <f t="shared" si="31"/>
        <v xml:space="preserve">- </v>
      </c>
      <c r="AL592" s="181"/>
      <c r="AM592" s="190" t="str">
        <f t="shared" si="32"/>
        <v>-</v>
      </c>
      <c r="AN592" s="198" t="s">
        <v>609</v>
      </c>
      <c r="AO592" s="198" t="str">
        <f t="shared" si="30"/>
        <v/>
      </c>
      <c r="AP592" s="110">
        <v>570</v>
      </c>
      <c r="AQ592" s="191" t="s">
        <v>2301</v>
      </c>
      <c r="AR592" s="192" t="s">
        <v>2207</v>
      </c>
      <c r="AS592" s="111" t="s">
        <v>530</v>
      </c>
      <c r="AT592" s="193" t="s">
        <v>2302</v>
      </c>
      <c r="AU592" s="111" t="s">
        <v>2303</v>
      </c>
    </row>
    <row r="593" spans="37:47" ht="15.05" hidden="1" customHeight="1">
      <c r="AK593" s="189" t="str">
        <f t="shared" si="31"/>
        <v xml:space="preserve">- </v>
      </c>
      <c r="AL593" s="181"/>
      <c r="AM593" s="190" t="str">
        <f t="shared" si="32"/>
        <v>-</v>
      </c>
      <c r="AN593" s="198" t="s">
        <v>609</v>
      </c>
      <c r="AO593" s="198" t="str">
        <f t="shared" si="30"/>
        <v/>
      </c>
      <c r="AP593" s="110">
        <v>571</v>
      </c>
      <c r="AQ593" s="191" t="s">
        <v>2304</v>
      </c>
      <c r="AR593" s="192" t="s">
        <v>2207</v>
      </c>
      <c r="AS593" s="111" t="s">
        <v>530</v>
      </c>
      <c r="AT593" s="193" t="s">
        <v>2305</v>
      </c>
      <c r="AU593" s="111" t="s">
        <v>2306</v>
      </c>
    </row>
    <row r="594" spans="37:47" ht="15.05" hidden="1" customHeight="1">
      <c r="AK594" s="189" t="str">
        <f t="shared" si="31"/>
        <v xml:space="preserve">- </v>
      </c>
      <c r="AL594" s="181"/>
      <c r="AM594" s="190" t="str">
        <f t="shared" si="32"/>
        <v>-</v>
      </c>
      <c r="AN594" s="198" t="s">
        <v>609</v>
      </c>
      <c r="AO594" s="198" t="str">
        <f t="shared" si="30"/>
        <v/>
      </c>
      <c r="AP594" s="110">
        <v>572</v>
      </c>
      <c r="AQ594" s="191" t="s">
        <v>2307</v>
      </c>
      <c r="AR594" s="192" t="s">
        <v>2207</v>
      </c>
      <c r="AS594" s="111" t="s">
        <v>530</v>
      </c>
      <c r="AT594" s="193" t="s">
        <v>2308</v>
      </c>
      <c r="AU594" s="111" t="s">
        <v>2309</v>
      </c>
    </row>
    <row r="595" spans="37:47" ht="15.05" hidden="1" customHeight="1">
      <c r="AK595" s="189" t="str">
        <f t="shared" si="31"/>
        <v xml:space="preserve">- </v>
      </c>
      <c r="AL595" s="181"/>
      <c r="AM595" s="190" t="str">
        <f t="shared" si="32"/>
        <v>-</v>
      </c>
      <c r="AN595" s="198" t="s">
        <v>609</v>
      </c>
      <c r="AO595" s="198" t="str">
        <f t="shared" si="30"/>
        <v/>
      </c>
      <c r="AP595" s="110">
        <v>573</v>
      </c>
      <c r="AQ595" s="191" t="s">
        <v>2310</v>
      </c>
      <c r="AR595" s="192" t="s">
        <v>2207</v>
      </c>
      <c r="AS595" s="111" t="s">
        <v>530</v>
      </c>
      <c r="AT595" s="193" t="s">
        <v>2311</v>
      </c>
      <c r="AU595" s="111" t="s">
        <v>2312</v>
      </c>
    </row>
    <row r="596" spans="37:47" ht="15.05" hidden="1" customHeight="1">
      <c r="AK596" s="189" t="str">
        <f t="shared" si="31"/>
        <v xml:space="preserve">- </v>
      </c>
      <c r="AL596" s="181"/>
      <c r="AM596" s="190" t="str">
        <f t="shared" si="32"/>
        <v>-</v>
      </c>
      <c r="AN596" s="198" t="s">
        <v>609</v>
      </c>
      <c r="AO596" s="198" t="str">
        <f t="shared" si="30"/>
        <v/>
      </c>
      <c r="AP596" s="110">
        <v>574</v>
      </c>
      <c r="AQ596" s="191" t="s">
        <v>2313</v>
      </c>
      <c r="AR596" s="192" t="s">
        <v>2207</v>
      </c>
      <c r="AS596" s="111" t="s">
        <v>530</v>
      </c>
      <c r="AT596" s="193" t="s">
        <v>2314</v>
      </c>
      <c r="AU596" s="111" t="s">
        <v>2315</v>
      </c>
    </row>
    <row r="597" spans="37:47" ht="15.05" hidden="1" customHeight="1">
      <c r="AK597" s="189" t="str">
        <f t="shared" si="31"/>
        <v xml:space="preserve">- </v>
      </c>
      <c r="AL597" s="181"/>
      <c r="AM597" s="190" t="str">
        <f t="shared" si="32"/>
        <v>-</v>
      </c>
      <c r="AN597" s="198" t="s">
        <v>609</v>
      </c>
      <c r="AO597" s="198" t="str">
        <f t="shared" si="30"/>
        <v/>
      </c>
      <c r="AP597" s="110">
        <v>575</v>
      </c>
      <c r="AQ597" s="191" t="s">
        <v>2316</v>
      </c>
      <c r="AR597" s="192" t="s">
        <v>2207</v>
      </c>
      <c r="AS597" s="111" t="s">
        <v>530</v>
      </c>
      <c r="AT597" s="193" t="s">
        <v>2317</v>
      </c>
      <c r="AU597" s="111" t="s">
        <v>2318</v>
      </c>
    </row>
    <row r="598" spans="37:47" ht="15.05" hidden="1" customHeight="1">
      <c r="AK598" s="189" t="str">
        <f t="shared" si="31"/>
        <v xml:space="preserve">- </v>
      </c>
      <c r="AL598" s="181"/>
      <c r="AM598" s="190" t="str">
        <f t="shared" si="32"/>
        <v>-</v>
      </c>
      <c r="AN598" s="198" t="s">
        <v>609</v>
      </c>
      <c r="AO598" s="198" t="str">
        <f t="shared" si="30"/>
        <v/>
      </c>
      <c r="AP598" s="110">
        <v>576</v>
      </c>
      <c r="AQ598" s="191" t="s">
        <v>2319</v>
      </c>
      <c r="AR598" s="192" t="s">
        <v>2207</v>
      </c>
      <c r="AS598" s="111" t="s">
        <v>530</v>
      </c>
      <c r="AT598" s="193" t="s">
        <v>2320</v>
      </c>
      <c r="AU598" s="111" t="s">
        <v>2321</v>
      </c>
    </row>
    <row r="599" spans="37:47" ht="15.05" hidden="1" customHeight="1">
      <c r="AK599" s="189" t="str">
        <f t="shared" si="31"/>
        <v xml:space="preserve">- </v>
      </c>
      <c r="AL599" s="181"/>
      <c r="AM599" s="190" t="str">
        <f t="shared" si="32"/>
        <v>-</v>
      </c>
      <c r="AN599" s="198" t="s">
        <v>609</v>
      </c>
      <c r="AO599" s="198" t="str">
        <f t="shared" ref="AO599:AO622" si="33">IFERROR(VLOOKUP(AM599, $AT$23:$AU$2489, 2, 0), "")</f>
        <v/>
      </c>
      <c r="AP599" s="110">
        <v>577</v>
      </c>
      <c r="AQ599" s="191" t="s">
        <v>2322</v>
      </c>
      <c r="AR599" s="192" t="s">
        <v>2207</v>
      </c>
      <c r="AS599" s="111" t="s">
        <v>530</v>
      </c>
      <c r="AT599" s="193" t="s">
        <v>2323</v>
      </c>
      <c r="AU599" s="111" t="s">
        <v>2324</v>
      </c>
    </row>
    <row r="600" spans="37:47" ht="15.05" hidden="1" customHeight="1">
      <c r="AK600" s="189" t="str">
        <f t="shared" ref="AK600:AK622" si="34">CONCATENATE(AM600,AN600,AO600)</f>
        <v xml:space="preserve">- </v>
      </c>
      <c r="AL600" s="181"/>
      <c r="AM600" s="190" t="str">
        <f t="shared" ref="AM600:AM622" si="35">IFERROR(VLOOKUP(MID($N$10,2,2)&amp;"-"&amp;AP600, $AQ$23:$AU$2489, 4, 0), "-")</f>
        <v>-</v>
      </c>
      <c r="AN600" s="198" t="s">
        <v>609</v>
      </c>
      <c r="AO600" s="198" t="str">
        <f t="shared" si="33"/>
        <v/>
      </c>
      <c r="AP600" s="110">
        <v>578</v>
      </c>
      <c r="AQ600" s="191" t="s">
        <v>2325</v>
      </c>
      <c r="AR600" s="192" t="s">
        <v>2207</v>
      </c>
      <c r="AS600" s="111" t="s">
        <v>530</v>
      </c>
      <c r="AT600" s="193" t="s">
        <v>2326</v>
      </c>
      <c r="AU600" s="111" t="s">
        <v>2327</v>
      </c>
    </row>
    <row r="601" spans="37:47" ht="15.05" hidden="1" customHeight="1">
      <c r="AK601" s="189" t="str">
        <f t="shared" si="34"/>
        <v xml:space="preserve">- </v>
      </c>
      <c r="AL601" s="181"/>
      <c r="AM601" s="190" t="str">
        <f t="shared" si="35"/>
        <v>-</v>
      </c>
      <c r="AN601" s="198" t="s">
        <v>609</v>
      </c>
      <c r="AO601" s="198" t="str">
        <f t="shared" si="33"/>
        <v/>
      </c>
      <c r="AP601" s="110">
        <v>579</v>
      </c>
      <c r="AQ601" s="191" t="s">
        <v>2328</v>
      </c>
      <c r="AR601" s="192" t="s">
        <v>2207</v>
      </c>
      <c r="AS601" s="111" t="s">
        <v>530</v>
      </c>
      <c r="AT601" s="193" t="s">
        <v>2329</v>
      </c>
      <c r="AU601" s="111" t="s">
        <v>2330</v>
      </c>
    </row>
    <row r="602" spans="37:47" ht="15.05" hidden="1" customHeight="1">
      <c r="AK602" s="189" t="str">
        <f t="shared" si="34"/>
        <v xml:space="preserve">- </v>
      </c>
      <c r="AL602" s="181"/>
      <c r="AM602" s="190" t="str">
        <f t="shared" si="35"/>
        <v>-</v>
      </c>
      <c r="AN602" s="198" t="s">
        <v>609</v>
      </c>
      <c r="AO602" s="198" t="str">
        <f t="shared" si="33"/>
        <v/>
      </c>
      <c r="AP602" s="110">
        <v>580</v>
      </c>
      <c r="AQ602" s="191" t="s">
        <v>2331</v>
      </c>
      <c r="AR602" s="192" t="s">
        <v>2207</v>
      </c>
      <c r="AS602" s="111" t="s">
        <v>530</v>
      </c>
      <c r="AT602" s="193" t="s">
        <v>2332</v>
      </c>
      <c r="AU602" s="111" t="s">
        <v>2333</v>
      </c>
    </row>
    <row r="603" spans="37:47" ht="15.05" hidden="1" customHeight="1">
      <c r="AK603" s="189" t="str">
        <f t="shared" si="34"/>
        <v xml:space="preserve">- </v>
      </c>
      <c r="AL603" s="181"/>
      <c r="AM603" s="190" t="str">
        <f t="shared" si="35"/>
        <v>-</v>
      </c>
      <c r="AN603" s="198" t="s">
        <v>609</v>
      </c>
      <c r="AO603" s="198" t="str">
        <f t="shared" si="33"/>
        <v/>
      </c>
      <c r="AP603" s="110">
        <v>581</v>
      </c>
      <c r="AQ603" s="191" t="s">
        <v>2334</v>
      </c>
      <c r="AR603" s="192" t="s">
        <v>2207</v>
      </c>
      <c r="AS603" s="111" t="s">
        <v>530</v>
      </c>
      <c r="AT603" s="193" t="s">
        <v>2335</v>
      </c>
      <c r="AU603" s="111" t="s">
        <v>2336</v>
      </c>
    </row>
    <row r="604" spans="37:47" ht="15.05" hidden="1" customHeight="1">
      <c r="AK604" s="189" t="str">
        <f t="shared" si="34"/>
        <v xml:space="preserve">- </v>
      </c>
      <c r="AL604" s="181"/>
      <c r="AM604" s="190" t="str">
        <f t="shared" si="35"/>
        <v>-</v>
      </c>
      <c r="AN604" s="198" t="s">
        <v>609</v>
      </c>
      <c r="AO604" s="198" t="str">
        <f t="shared" si="33"/>
        <v/>
      </c>
      <c r="AP604" s="110">
        <v>582</v>
      </c>
      <c r="AQ604" s="191" t="s">
        <v>2337</v>
      </c>
      <c r="AR604" s="192" t="s">
        <v>2207</v>
      </c>
      <c r="AS604" s="111" t="s">
        <v>530</v>
      </c>
      <c r="AT604" s="193" t="s">
        <v>2338</v>
      </c>
      <c r="AU604" s="111" t="s">
        <v>2339</v>
      </c>
    </row>
    <row r="605" spans="37:47" ht="15.05" hidden="1" customHeight="1">
      <c r="AK605" s="189" t="str">
        <f t="shared" si="34"/>
        <v xml:space="preserve">- </v>
      </c>
      <c r="AL605" s="181"/>
      <c r="AM605" s="190" t="str">
        <f t="shared" si="35"/>
        <v>-</v>
      </c>
      <c r="AN605" s="198" t="s">
        <v>609</v>
      </c>
      <c r="AO605" s="198" t="str">
        <f t="shared" si="33"/>
        <v/>
      </c>
      <c r="AP605" s="110">
        <v>583</v>
      </c>
      <c r="AQ605" s="191" t="s">
        <v>2340</v>
      </c>
      <c r="AR605" s="192" t="s">
        <v>2207</v>
      </c>
      <c r="AS605" s="111" t="s">
        <v>530</v>
      </c>
      <c r="AT605" s="193" t="s">
        <v>2341</v>
      </c>
      <c r="AU605" s="111" t="s">
        <v>2342</v>
      </c>
    </row>
    <row r="606" spans="37:47" ht="15.05" hidden="1" customHeight="1">
      <c r="AK606" s="189" t="str">
        <f t="shared" si="34"/>
        <v xml:space="preserve">- </v>
      </c>
      <c r="AL606" s="181"/>
      <c r="AM606" s="190" t="str">
        <f t="shared" si="35"/>
        <v>-</v>
      </c>
      <c r="AN606" s="198" t="s">
        <v>609</v>
      </c>
      <c r="AO606" s="198" t="str">
        <f t="shared" si="33"/>
        <v/>
      </c>
      <c r="AP606" s="110">
        <v>584</v>
      </c>
      <c r="AQ606" s="191" t="s">
        <v>2343</v>
      </c>
      <c r="AR606" s="192" t="s">
        <v>2207</v>
      </c>
      <c r="AS606" s="111" t="s">
        <v>530</v>
      </c>
      <c r="AT606" s="193" t="s">
        <v>2344</v>
      </c>
      <c r="AU606" s="111" t="s">
        <v>2345</v>
      </c>
    </row>
    <row r="607" spans="37:47" ht="15.05" hidden="1" customHeight="1">
      <c r="AK607" s="189" t="str">
        <f t="shared" si="34"/>
        <v xml:space="preserve">- </v>
      </c>
      <c r="AL607" s="181"/>
      <c r="AM607" s="190" t="str">
        <f t="shared" si="35"/>
        <v>-</v>
      </c>
      <c r="AN607" s="198" t="s">
        <v>609</v>
      </c>
      <c r="AO607" s="198" t="str">
        <f t="shared" si="33"/>
        <v/>
      </c>
      <c r="AP607" s="110">
        <v>585</v>
      </c>
      <c r="AQ607" s="191" t="s">
        <v>2346</v>
      </c>
      <c r="AR607" s="192" t="s">
        <v>2207</v>
      </c>
      <c r="AS607" s="111" t="s">
        <v>530</v>
      </c>
      <c r="AT607" s="193" t="s">
        <v>2347</v>
      </c>
      <c r="AU607" s="111" t="s">
        <v>624</v>
      </c>
    </row>
    <row r="608" spans="37:47" ht="15.05" hidden="1" customHeight="1">
      <c r="AK608" s="189" t="str">
        <f t="shared" si="34"/>
        <v xml:space="preserve">- </v>
      </c>
      <c r="AL608" s="181"/>
      <c r="AM608" s="190" t="str">
        <f t="shared" si="35"/>
        <v>-</v>
      </c>
      <c r="AN608" s="198" t="s">
        <v>609</v>
      </c>
      <c r="AO608" s="198" t="str">
        <f t="shared" si="33"/>
        <v/>
      </c>
      <c r="AP608" s="110">
        <v>586</v>
      </c>
      <c r="AQ608" s="191" t="s">
        <v>2348</v>
      </c>
      <c r="AR608" s="192" t="s">
        <v>2207</v>
      </c>
      <c r="AS608" s="111" t="s">
        <v>530</v>
      </c>
      <c r="AT608" s="193" t="s">
        <v>2349</v>
      </c>
      <c r="AU608" s="111" t="s">
        <v>2350</v>
      </c>
    </row>
    <row r="609" spans="37:47" ht="15.05" hidden="1" customHeight="1">
      <c r="AK609" s="189" t="str">
        <f t="shared" si="34"/>
        <v xml:space="preserve">- </v>
      </c>
      <c r="AL609" s="181"/>
      <c r="AM609" s="190" t="str">
        <f t="shared" si="35"/>
        <v>-</v>
      </c>
      <c r="AN609" s="198" t="s">
        <v>609</v>
      </c>
      <c r="AO609" s="198" t="str">
        <f t="shared" si="33"/>
        <v/>
      </c>
      <c r="AP609" s="110">
        <v>587</v>
      </c>
      <c r="AQ609" s="191" t="s">
        <v>2351</v>
      </c>
      <c r="AR609" s="192" t="s">
        <v>2207</v>
      </c>
      <c r="AS609" s="111" t="s">
        <v>530</v>
      </c>
      <c r="AT609" s="193" t="s">
        <v>2352</v>
      </c>
      <c r="AU609" s="111" t="s">
        <v>2353</v>
      </c>
    </row>
    <row r="610" spans="37:47" ht="15.05" hidden="1" customHeight="1">
      <c r="AK610" s="189" t="str">
        <f t="shared" si="34"/>
        <v xml:space="preserve">- </v>
      </c>
      <c r="AL610" s="181"/>
      <c r="AM610" s="190" t="str">
        <f t="shared" si="35"/>
        <v>-</v>
      </c>
      <c r="AN610" s="198" t="s">
        <v>609</v>
      </c>
      <c r="AO610" s="198" t="str">
        <f t="shared" si="33"/>
        <v/>
      </c>
      <c r="AP610" s="110">
        <v>588</v>
      </c>
      <c r="AQ610" s="191" t="s">
        <v>2354</v>
      </c>
      <c r="AR610" s="192" t="s">
        <v>2207</v>
      </c>
      <c r="AS610" s="111" t="s">
        <v>530</v>
      </c>
      <c r="AT610" s="193" t="s">
        <v>2355</v>
      </c>
      <c r="AU610" s="111" t="s">
        <v>2356</v>
      </c>
    </row>
    <row r="611" spans="37:47" ht="15.05" hidden="1" customHeight="1">
      <c r="AK611" s="189" t="str">
        <f t="shared" si="34"/>
        <v xml:space="preserve">- </v>
      </c>
      <c r="AL611" s="181"/>
      <c r="AM611" s="190" t="str">
        <f t="shared" si="35"/>
        <v>-</v>
      </c>
      <c r="AN611" s="198" t="s">
        <v>609</v>
      </c>
      <c r="AO611" s="198" t="str">
        <f t="shared" si="33"/>
        <v/>
      </c>
      <c r="AP611" s="110">
        <v>589</v>
      </c>
      <c r="AQ611" s="191" t="s">
        <v>2357</v>
      </c>
      <c r="AR611" s="192" t="s">
        <v>2207</v>
      </c>
      <c r="AS611" s="111" t="s">
        <v>530</v>
      </c>
      <c r="AT611" s="193" t="s">
        <v>2358</v>
      </c>
      <c r="AU611" s="111" t="s">
        <v>2359</v>
      </c>
    </row>
    <row r="612" spans="37:47" ht="15.05" hidden="1" customHeight="1">
      <c r="AK612" s="189" t="str">
        <f t="shared" si="34"/>
        <v xml:space="preserve">- </v>
      </c>
      <c r="AL612" s="181"/>
      <c r="AM612" s="190" t="str">
        <f t="shared" si="35"/>
        <v>-</v>
      </c>
      <c r="AN612" s="198" t="s">
        <v>609</v>
      </c>
      <c r="AO612" s="198" t="str">
        <f t="shared" si="33"/>
        <v/>
      </c>
      <c r="AP612" s="110">
        <v>590</v>
      </c>
      <c r="AQ612" s="191" t="s">
        <v>2360</v>
      </c>
      <c r="AR612" s="192" t="s">
        <v>2207</v>
      </c>
      <c r="AS612" s="111" t="s">
        <v>530</v>
      </c>
      <c r="AT612" s="193" t="s">
        <v>2361</v>
      </c>
      <c r="AU612" s="111" t="s">
        <v>2362</v>
      </c>
    </row>
    <row r="613" spans="37:47" ht="15.05" hidden="1" customHeight="1">
      <c r="AK613" s="189" t="str">
        <f t="shared" si="34"/>
        <v xml:space="preserve">- </v>
      </c>
      <c r="AL613" s="181"/>
      <c r="AM613" s="190" t="str">
        <f t="shared" si="35"/>
        <v>-</v>
      </c>
      <c r="AN613" s="198" t="s">
        <v>609</v>
      </c>
      <c r="AO613" s="198" t="str">
        <f t="shared" si="33"/>
        <v/>
      </c>
      <c r="AP613" s="110">
        <v>591</v>
      </c>
      <c r="AQ613" s="191" t="s">
        <v>2363</v>
      </c>
      <c r="AR613" s="192" t="s">
        <v>2207</v>
      </c>
      <c r="AS613" s="111" t="s">
        <v>530</v>
      </c>
      <c r="AT613" s="193" t="s">
        <v>2364</v>
      </c>
      <c r="AU613" s="111" t="s">
        <v>2365</v>
      </c>
    </row>
    <row r="614" spans="37:47" ht="15.05" hidden="1" customHeight="1">
      <c r="AK614" s="189" t="str">
        <f t="shared" si="34"/>
        <v xml:space="preserve">- </v>
      </c>
      <c r="AL614" s="181"/>
      <c r="AM614" s="190" t="str">
        <f t="shared" si="35"/>
        <v>-</v>
      </c>
      <c r="AN614" s="198" t="s">
        <v>609</v>
      </c>
      <c r="AO614" s="198" t="str">
        <f t="shared" si="33"/>
        <v/>
      </c>
      <c r="AP614" s="110">
        <v>592</v>
      </c>
      <c r="AQ614" s="191" t="s">
        <v>2366</v>
      </c>
      <c r="AR614" s="192" t="s">
        <v>2207</v>
      </c>
      <c r="AS614" s="111" t="s">
        <v>530</v>
      </c>
      <c r="AT614" s="193" t="s">
        <v>2367</v>
      </c>
      <c r="AU614" s="111" t="s">
        <v>2368</v>
      </c>
    </row>
    <row r="615" spans="37:47" ht="15.05" hidden="1" customHeight="1">
      <c r="AK615" s="189" t="str">
        <f t="shared" si="34"/>
        <v xml:space="preserve">- </v>
      </c>
      <c r="AL615" s="181"/>
      <c r="AM615" s="190" t="str">
        <f t="shared" si="35"/>
        <v>-</v>
      </c>
      <c r="AN615" s="198" t="s">
        <v>609</v>
      </c>
      <c r="AO615" s="198" t="str">
        <f t="shared" si="33"/>
        <v/>
      </c>
      <c r="AP615" s="110">
        <v>593</v>
      </c>
      <c r="AQ615" s="191" t="s">
        <v>2369</v>
      </c>
      <c r="AR615" s="192" t="s">
        <v>2207</v>
      </c>
      <c r="AS615" s="111" t="s">
        <v>530</v>
      </c>
      <c r="AT615" s="193" t="s">
        <v>2370</v>
      </c>
      <c r="AU615" s="111" t="s">
        <v>2371</v>
      </c>
    </row>
    <row r="616" spans="37:47" ht="15.05" hidden="1" customHeight="1">
      <c r="AK616" s="189" t="str">
        <f t="shared" si="34"/>
        <v xml:space="preserve">- </v>
      </c>
      <c r="AL616" s="181"/>
      <c r="AM616" s="190" t="str">
        <f t="shared" si="35"/>
        <v>-</v>
      </c>
      <c r="AN616" s="198" t="s">
        <v>609</v>
      </c>
      <c r="AO616" s="198" t="str">
        <f t="shared" si="33"/>
        <v/>
      </c>
      <c r="AP616" s="110">
        <v>594</v>
      </c>
      <c r="AQ616" s="191" t="s">
        <v>2372</v>
      </c>
      <c r="AR616" s="192" t="s">
        <v>2207</v>
      </c>
      <c r="AS616" s="111" t="s">
        <v>530</v>
      </c>
      <c r="AT616" s="193" t="s">
        <v>2373</v>
      </c>
      <c r="AU616" s="111" t="s">
        <v>2374</v>
      </c>
    </row>
    <row r="617" spans="37:47" ht="15.05" hidden="1" customHeight="1">
      <c r="AK617" s="189" t="str">
        <f t="shared" si="34"/>
        <v xml:space="preserve">- </v>
      </c>
      <c r="AL617" s="181"/>
      <c r="AM617" s="190" t="str">
        <f t="shared" si="35"/>
        <v>-</v>
      </c>
      <c r="AN617" s="198" t="s">
        <v>609</v>
      </c>
      <c r="AO617" s="198" t="str">
        <f t="shared" si="33"/>
        <v/>
      </c>
      <c r="AP617" s="110">
        <v>595</v>
      </c>
      <c r="AQ617" s="191" t="s">
        <v>2375</v>
      </c>
      <c r="AR617" s="192" t="s">
        <v>2207</v>
      </c>
      <c r="AS617" s="111" t="s">
        <v>530</v>
      </c>
      <c r="AT617" s="193" t="s">
        <v>2376</v>
      </c>
      <c r="AU617" s="111" t="s">
        <v>2377</v>
      </c>
    </row>
    <row r="618" spans="37:47" ht="15.05" hidden="1" customHeight="1">
      <c r="AK618" s="189" t="str">
        <f t="shared" si="34"/>
        <v xml:space="preserve">- </v>
      </c>
      <c r="AL618" s="181"/>
      <c r="AM618" s="190" t="str">
        <f t="shared" si="35"/>
        <v>-</v>
      </c>
      <c r="AN618" s="198" t="s">
        <v>609</v>
      </c>
      <c r="AO618" s="198" t="str">
        <f t="shared" si="33"/>
        <v/>
      </c>
      <c r="AP618" s="110">
        <v>596</v>
      </c>
      <c r="AQ618" s="191" t="s">
        <v>2378</v>
      </c>
      <c r="AR618" s="192" t="s">
        <v>2207</v>
      </c>
      <c r="AS618" s="111" t="s">
        <v>530</v>
      </c>
      <c r="AT618" s="193" t="s">
        <v>2379</v>
      </c>
      <c r="AU618" s="111" t="s">
        <v>2380</v>
      </c>
    </row>
    <row r="619" spans="37:47" ht="15.05" hidden="1" customHeight="1">
      <c r="AK619" s="189" t="str">
        <f t="shared" si="34"/>
        <v xml:space="preserve">- </v>
      </c>
      <c r="AL619" s="181"/>
      <c r="AM619" s="190" t="str">
        <f t="shared" si="35"/>
        <v>-</v>
      </c>
      <c r="AN619" s="198" t="s">
        <v>609</v>
      </c>
      <c r="AO619" s="198" t="str">
        <f t="shared" si="33"/>
        <v/>
      </c>
      <c r="AP619" s="110">
        <v>597</v>
      </c>
      <c r="AQ619" s="191" t="s">
        <v>2381</v>
      </c>
      <c r="AR619" s="192" t="s">
        <v>2207</v>
      </c>
      <c r="AS619" s="111" t="s">
        <v>530</v>
      </c>
      <c r="AT619" s="193" t="s">
        <v>2382</v>
      </c>
      <c r="AU619" s="111" t="s">
        <v>2383</v>
      </c>
    </row>
    <row r="620" spans="37:47" ht="15.05" hidden="1" customHeight="1">
      <c r="AK620" s="189" t="str">
        <f t="shared" si="34"/>
        <v xml:space="preserve">- </v>
      </c>
      <c r="AL620" s="181"/>
      <c r="AM620" s="190" t="str">
        <f t="shared" si="35"/>
        <v>-</v>
      </c>
      <c r="AN620" s="198" t="s">
        <v>609</v>
      </c>
      <c r="AO620" s="198" t="str">
        <f t="shared" si="33"/>
        <v/>
      </c>
      <c r="AP620" s="110">
        <v>598</v>
      </c>
      <c r="AQ620" s="191" t="s">
        <v>2384</v>
      </c>
      <c r="AR620" s="192" t="s">
        <v>2207</v>
      </c>
      <c r="AS620" s="111" t="s">
        <v>530</v>
      </c>
      <c r="AT620" s="193" t="s">
        <v>2385</v>
      </c>
      <c r="AU620" s="111" t="s">
        <v>2386</v>
      </c>
    </row>
    <row r="621" spans="37:47" ht="15.05" hidden="1" customHeight="1">
      <c r="AK621" s="189" t="str">
        <f t="shared" si="34"/>
        <v xml:space="preserve">- </v>
      </c>
      <c r="AL621" s="181"/>
      <c r="AM621" s="190" t="str">
        <f t="shared" si="35"/>
        <v>-</v>
      </c>
      <c r="AN621" s="198" t="s">
        <v>609</v>
      </c>
      <c r="AO621" s="198" t="str">
        <f t="shared" si="33"/>
        <v/>
      </c>
      <c r="AP621" s="110">
        <v>599</v>
      </c>
      <c r="AQ621" s="191" t="s">
        <v>2387</v>
      </c>
      <c r="AR621" s="192" t="s">
        <v>2207</v>
      </c>
      <c r="AS621" s="111" t="s">
        <v>530</v>
      </c>
      <c r="AT621" s="193" t="s">
        <v>2388</v>
      </c>
      <c r="AU621" s="111" t="s">
        <v>2389</v>
      </c>
    </row>
    <row r="622" spans="37:47" ht="15.05" hidden="1" customHeight="1">
      <c r="AK622" s="88" t="str">
        <f t="shared" si="34"/>
        <v xml:space="preserve">- </v>
      </c>
      <c r="AL622" s="181"/>
      <c r="AM622" s="111" t="str">
        <f t="shared" si="35"/>
        <v>-</v>
      </c>
      <c r="AN622" s="205" t="s">
        <v>609</v>
      </c>
      <c r="AO622" s="198" t="str">
        <f t="shared" si="33"/>
        <v/>
      </c>
      <c r="AP622" s="205">
        <v>600</v>
      </c>
      <c r="AQ622" s="191" t="s">
        <v>2390</v>
      </c>
      <c r="AR622" s="192" t="s">
        <v>2207</v>
      </c>
      <c r="AS622" s="111" t="s">
        <v>530</v>
      </c>
      <c r="AT622" s="193" t="s">
        <v>2391</v>
      </c>
      <c r="AU622" s="111" t="s">
        <v>2392</v>
      </c>
    </row>
    <row r="623" spans="37:47" ht="15.05" hidden="1" customHeight="1">
      <c r="AK623" s="181"/>
      <c r="AL623" s="181"/>
      <c r="AM623" s="181"/>
      <c r="AN623" s="181"/>
      <c r="AO623" s="181"/>
      <c r="AP623" s="181"/>
      <c r="AQ623" s="191" t="s">
        <v>2393</v>
      </c>
      <c r="AR623" s="192" t="s">
        <v>2207</v>
      </c>
      <c r="AS623" s="111" t="s">
        <v>530</v>
      </c>
      <c r="AT623" s="193" t="s">
        <v>2394</v>
      </c>
      <c r="AU623" s="111" t="s">
        <v>2395</v>
      </c>
    </row>
    <row r="624" spans="37:47" ht="15.05" hidden="1" customHeight="1">
      <c r="AK624" s="181"/>
      <c r="AL624" s="181"/>
      <c r="AM624" s="181"/>
      <c r="AN624" s="181"/>
      <c r="AO624" s="181"/>
      <c r="AP624" s="181"/>
      <c r="AQ624" s="191" t="s">
        <v>2396</v>
      </c>
      <c r="AR624" s="192" t="s">
        <v>2207</v>
      </c>
      <c r="AS624" s="111" t="s">
        <v>530</v>
      </c>
      <c r="AT624" s="193" t="s">
        <v>2397</v>
      </c>
      <c r="AU624" s="111" t="s">
        <v>2398</v>
      </c>
    </row>
    <row r="625" spans="37:47" ht="15.05" hidden="1" customHeight="1">
      <c r="AK625" s="181"/>
      <c r="AL625" s="181"/>
      <c r="AM625" s="181"/>
      <c r="AN625" s="181"/>
      <c r="AO625" s="181"/>
      <c r="AP625" s="181"/>
      <c r="AQ625" s="191" t="s">
        <v>2399</v>
      </c>
      <c r="AR625" s="192" t="s">
        <v>2207</v>
      </c>
      <c r="AS625" s="111" t="s">
        <v>530</v>
      </c>
      <c r="AT625" s="193" t="s">
        <v>2400</v>
      </c>
      <c r="AU625" s="111" t="s">
        <v>2401</v>
      </c>
    </row>
    <row r="626" spans="37:47" ht="15.05" hidden="1" customHeight="1">
      <c r="AK626" s="181"/>
      <c r="AL626" s="181"/>
      <c r="AM626" s="181"/>
      <c r="AN626" s="181"/>
      <c r="AO626" s="181"/>
      <c r="AP626" s="181"/>
      <c r="AQ626" s="191" t="s">
        <v>2402</v>
      </c>
      <c r="AR626" s="192" t="s">
        <v>2207</v>
      </c>
      <c r="AS626" s="111" t="s">
        <v>530</v>
      </c>
      <c r="AT626" s="193" t="s">
        <v>2403</v>
      </c>
      <c r="AU626" s="111" t="s">
        <v>2404</v>
      </c>
    </row>
    <row r="627" spans="37:47" ht="15.05" hidden="1" customHeight="1">
      <c r="AK627" s="181"/>
      <c r="AL627" s="181"/>
      <c r="AM627" s="181"/>
      <c r="AN627" s="181"/>
      <c r="AO627" s="181"/>
      <c r="AP627" s="181"/>
      <c r="AQ627" s="191" t="s">
        <v>2405</v>
      </c>
      <c r="AR627" s="192" t="s">
        <v>2207</v>
      </c>
      <c r="AS627" s="111" t="s">
        <v>530</v>
      </c>
      <c r="AT627" s="193" t="s">
        <v>2406</v>
      </c>
      <c r="AU627" s="111" t="s">
        <v>2407</v>
      </c>
    </row>
    <row r="628" spans="37:47" ht="15.05" hidden="1" customHeight="1">
      <c r="AK628" s="181"/>
      <c r="AL628" s="181"/>
      <c r="AM628" s="181"/>
      <c r="AN628" s="181"/>
      <c r="AO628" s="181"/>
      <c r="AP628" s="181"/>
      <c r="AQ628" s="191" t="s">
        <v>2408</v>
      </c>
      <c r="AR628" s="192" t="s">
        <v>2207</v>
      </c>
      <c r="AS628" s="111" t="s">
        <v>530</v>
      </c>
      <c r="AT628" s="193" t="s">
        <v>2409</v>
      </c>
      <c r="AU628" s="111" t="s">
        <v>2410</v>
      </c>
    </row>
    <row r="629" spans="37:47" ht="15.05" hidden="1" customHeight="1">
      <c r="AK629" s="181"/>
      <c r="AL629" s="181"/>
      <c r="AM629" s="181"/>
      <c r="AN629" s="181"/>
      <c r="AO629" s="181"/>
      <c r="AP629" s="181"/>
      <c r="AQ629" s="191" t="s">
        <v>2411</v>
      </c>
      <c r="AR629" s="192" t="s">
        <v>2207</v>
      </c>
      <c r="AS629" s="111" t="s">
        <v>530</v>
      </c>
      <c r="AT629" s="193" t="s">
        <v>2412</v>
      </c>
      <c r="AU629" s="111" t="s">
        <v>2413</v>
      </c>
    </row>
    <row r="630" spans="37:47" ht="15.05" hidden="1" customHeight="1">
      <c r="AK630" s="181"/>
      <c r="AL630" s="181"/>
      <c r="AM630" s="181"/>
      <c r="AN630" s="181"/>
      <c r="AO630" s="181"/>
      <c r="AP630" s="181"/>
      <c r="AQ630" s="191" t="s">
        <v>2414</v>
      </c>
      <c r="AR630" s="192" t="s">
        <v>2207</v>
      </c>
      <c r="AS630" s="111" t="s">
        <v>530</v>
      </c>
      <c r="AT630" s="193" t="s">
        <v>2415</v>
      </c>
      <c r="AU630" s="111" t="s">
        <v>2416</v>
      </c>
    </row>
    <row r="631" spans="37:47" ht="15.05" hidden="1" customHeight="1">
      <c r="AK631" s="181"/>
      <c r="AL631" s="181"/>
      <c r="AM631" s="181"/>
      <c r="AN631" s="181"/>
      <c r="AO631" s="181"/>
      <c r="AP631" s="181"/>
      <c r="AQ631" s="191" t="s">
        <v>2417</v>
      </c>
      <c r="AR631" s="192" t="s">
        <v>2207</v>
      </c>
      <c r="AS631" s="111" t="s">
        <v>530</v>
      </c>
      <c r="AT631" s="193" t="s">
        <v>2418</v>
      </c>
      <c r="AU631" s="111" t="s">
        <v>2419</v>
      </c>
    </row>
    <row r="632" spans="37:47" ht="15.05" hidden="1" customHeight="1">
      <c r="AK632" s="181"/>
      <c r="AL632" s="181"/>
      <c r="AM632" s="181"/>
      <c r="AN632" s="181"/>
      <c r="AO632" s="181"/>
      <c r="AP632" s="181"/>
      <c r="AQ632" s="191" t="s">
        <v>2420</v>
      </c>
      <c r="AR632" s="192" t="s">
        <v>2207</v>
      </c>
      <c r="AS632" s="111" t="s">
        <v>530</v>
      </c>
      <c r="AT632" s="193" t="s">
        <v>2421</v>
      </c>
      <c r="AU632" s="111" t="s">
        <v>2422</v>
      </c>
    </row>
    <row r="633" spans="37:47" ht="15.05" hidden="1" customHeight="1">
      <c r="AK633" s="181"/>
      <c r="AL633" s="181"/>
      <c r="AM633" s="181"/>
      <c r="AN633" s="181"/>
      <c r="AO633" s="181"/>
      <c r="AP633" s="181"/>
      <c r="AQ633" s="191" t="s">
        <v>2423</v>
      </c>
      <c r="AR633" s="192" t="s">
        <v>2207</v>
      </c>
      <c r="AS633" s="111" t="s">
        <v>530</v>
      </c>
      <c r="AT633" s="193" t="s">
        <v>2424</v>
      </c>
      <c r="AU633" s="111" t="s">
        <v>2425</v>
      </c>
    </row>
    <row r="634" spans="37:47" ht="15.05" hidden="1" customHeight="1">
      <c r="AK634" s="181"/>
      <c r="AL634" s="181"/>
      <c r="AM634" s="181"/>
      <c r="AN634" s="181"/>
      <c r="AO634" s="181"/>
      <c r="AP634" s="181"/>
      <c r="AQ634" s="191" t="s">
        <v>2426</v>
      </c>
      <c r="AR634" s="192" t="s">
        <v>2207</v>
      </c>
      <c r="AS634" s="111" t="s">
        <v>530</v>
      </c>
      <c r="AT634" s="193" t="s">
        <v>2427</v>
      </c>
      <c r="AU634" s="111" t="s">
        <v>1869</v>
      </c>
    </row>
    <row r="635" spans="37:47" ht="15.05" hidden="1" customHeight="1">
      <c r="AK635" s="181"/>
      <c r="AL635" s="181"/>
      <c r="AM635" s="181"/>
      <c r="AN635" s="181"/>
      <c r="AO635" s="181"/>
      <c r="AP635" s="181"/>
      <c r="AQ635" s="191" t="s">
        <v>2428</v>
      </c>
      <c r="AR635" s="192" t="s">
        <v>2207</v>
      </c>
      <c r="AS635" s="111" t="s">
        <v>530</v>
      </c>
      <c r="AT635" s="193" t="s">
        <v>2429</v>
      </c>
      <c r="AU635" s="111" t="s">
        <v>2430</v>
      </c>
    </row>
    <row r="636" spans="37:47" ht="15.05" hidden="1" customHeight="1">
      <c r="AK636" s="181"/>
      <c r="AL636" s="181"/>
      <c r="AM636" s="181"/>
      <c r="AN636" s="181"/>
      <c r="AO636" s="181"/>
      <c r="AP636" s="181"/>
      <c r="AQ636" s="191" t="s">
        <v>2431</v>
      </c>
      <c r="AR636" s="192" t="s">
        <v>2207</v>
      </c>
      <c r="AS636" s="111" t="s">
        <v>530</v>
      </c>
      <c r="AT636" s="193" t="s">
        <v>2432</v>
      </c>
      <c r="AU636" s="111" t="s">
        <v>2433</v>
      </c>
    </row>
    <row r="637" spans="37:47" ht="15.05" hidden="1" customHeight="1">
      <c r="AK637" s="181"/>
      <c r="AL637" s="181"/>
      <c r="AM637" s="181"/>
      <c r="AN637" s="181"/>
      <c r="AO637" s="181"/>
      <c r="AP637" s="181"/>
      <c r="AQ637" s="191" t="s">
        <v>2434</v>
      </c>
      <c r="AR637" s="192" t="s">
        <v>2207</v>
      </c>
      <c r="AS637" s="111" t="s">
        <v>530</v>
      </c>
      <c r="AT637" s="193" t="s">
        <v>2435</v>
      </c>
      <c r="AU637" s="111" t="s">
        <v>2436</v>
      </c>
    </row>
    <row r="638" spans="37:47" ht="15.05" hidden="1" customHeight="1">
      <c r="AK638" s="181"/>
      <c r="AL638" s="181"/>
      <c r="AM638" s="181"/>
      <c r="AN638" s="181"/>
      <c r="AO638" s="181"/>
      <c r="AP638" s="181"/>
      <c r="AQ638" s="191" t="s">
        <v>2437</v>
      </c>
      <c r="AR638" s="192" t="s">
        <v>2207</v>
      </c>
      <c r="AS638" s="111" t="s">
        <v>530</v>
      </c>
      <c r="AT638" s="193" t="s">
        <v>2438</v>
      </c>
      <c r="AU638" s="111" t="s">
        <v>1293</v>
      </c>
    </row>
    <row r="639" spans="37:47" ht="15.05" hidden="1" customHeight="1">
      <c r="AK639" s="181"/>
      <c r="AL639" s="181"/>
      <c r="AM639" s="181"/>
      <c r="AN639" s="181"/>
      <c r="AO639" s="181"/>
      <c r="AP639" s="181"/>
      <c r="AQ639" s="191" t="s">
        <v>2439</v>
      </c>
      <c r="AR639" s="192" t="s">
        <v>2207</v>
      </c>
      <c r="AS639" s="111" t="s">
        <v>530</v>
      </c>
      <c r="AT639" s="193" t="s">
        <v>2440</v>
      </c>
      <c r="AU639" s="111" t="s">
        <v>2441</v>
      </c>
    </row>
    <row r="640" spans="37:47" ht="15.05" hidden="1" customHeight="1">
      <c r="AK640" s="181"/>
      <c r="AL640" s="181"/>
      <c r="AM640" s="181"/>
      <c r="AN640" s="181"/>
      <c r="AO640" s="181"/>
      <c r="AP640" s="181"/>
      <c r="AQ640" s="191" t="s">
        <v>2442</v>
      </c>
      <c r="AR640" s="192" t="s">
        <v>2207</v>
      </c>
      <c r="AS640" s="111" t="s">
        <v>530</v>
      </c>
      <c r="AT640" s="193" t="s">
        <v>2443</v>
      </c>
      <c r="AU640" s="111" t="s">
        <v>2444</v>
      </c>
    </row>
    <row r="641" spans="37:47" ht="15.05" hidden="1" customHeight="1">
      <c r="AK641" s="181"/>
      <c r="AL641" s="181"/>
      <c r="AM641" s="181"/>
      <c r="AN641" s="181"/>
      <c r="AO641" s="181"/>
      <c r="AP641" s="181"/>
      <c r="AQ641" s="191" t="s">
        <v>2445</v>
      </c>
      <c r="AR641" s="192" t="s">
        <v>2207</v>
      </c>
      <c r="AS641" s="111" t="s">
        <v>530</v>
      </c>
      <c r="AT641" s="193" t="s">
        <v>2446</v>
      </c>
      <c r="AU641" s="111" t="s">
        <v>2447</v>
      </c>
    </row>
    <row r="642" spans="37:47" ht="15.05" hidden="1" customHeight="1">
      <c r="AK642" s="181"/>
      <c r="AL642" s="181"/>
      <c r="AM642" s="181"/>
      <c r="AN642" s="181"/>
      <c r="AO642" s="181"/>
      <c r="AP642" s="181"/>
      <c r="AQ642" s="191" t="s">
        <v>2448</v>
      </c>
      <c r="AR642" s="192" t="s">
        <v>2207</v>
      </c>
      <c r="AS642" s="111" t="s">
        <v>530</v>
      </c>
      <c r="AT642" s="193" t="s">
        <v>2449</v>
      </c>
      <c r="AU642" s="111" t="s">
        <v>2450</v>
      </c>
    </row>
    <row r="643" spans="37:47" ht="15.05" hidden="1" customHeight="1">
      <c r="AK643" s="181"/>
      <c r="AL643" s="181"/>
      <c r="AM643" s="181"/>
      <c r="AN643" s="181"/>
      <c r="AO643" s="181"/>
      <c r="AP643" s="181"/>
      <c r="AQ643" s="191" t="s">
        <v>2451</v>
      </c>
      <c r="AR643" s="192" t="s">
        <v>2207</v>
      </c>
      <c r="AS643" s="111" t="s">
        <v>530</v>
      </c>
      <c r="AT643" s="193" t="s">
        <v>2452</v>
      </c>
      <c r="AU643" s="111" t="s">
        <v>2453</v>
      </c>
    </row>
    <row r="644" spans="37:47" ht="15.05" hidden="1" customHeight="1">
      <c r="AK644" s="181"/>
      <c r="AL644" s="181"/>
      <c r="AM644" s="181"/>
      <c r="AN644" s="181"/>
      <c r="AO644" s="181"/>
      <c r="AP644" s="181"/>
      <c r="AQ644" s="191" t="s">
        <v>2454</v>
      </c>
      <c r="AR644" s="192" t="s">
        <v>2207</v>
      </c>
      <c r="AS644" s="111" t="s">
        <v>530</v>
      </c>
      <c r="AT644" s="193" t="s">
        <v>2455</v>
      </c>
      <c r="AU644" s="111" t="s">
        <v>2456</v>
      </c>
    </row>
    <row r="645" spans="37:47" ht="15.05" hidden="1" customHeight="1">
      <c r="AK645" s="181"/>
      <c r="AL645" s="181"/>
      <c r="AM645" s="181"/>
      <c r="AN645" s="181"/>
      <c r="AO645" s="181"/>
      <c r="AP645" s="181"/>
      <c r="AQ645" s="191" t="s">
        <v>2457</v>
      </c>
      <c r="AR645" s="192" t="s">
        <v>2207</v>
      </c>
      <c r="AS645" s="111" t="s">
        <v>530</v>
      </c>
      <c r="AT645" s="193" t="s">
        <v>2458</v>
      </c>
      <c r="AU645" s="111" t="s">
        <v>2459</v>
      </c>
    </row>
    <row r="646" spans="37:47" ht="15.05" hidden="1" customHeight="1">
      <c r="AK646" s="181"/>
      <c r="AL646" s="181"/>
      <c r="AM646" s="181"/>
      <c r="AN646" s="181"/>
      <c r="AO646" s="181"/>
      <c r="AP646" s="181"/>
      <c r="AQ646" s="191" t="s">
        <v>2460</v>
      </c>
      <c r="AR646" s="192" t="s">
        <v>2207</v>
      </c>
      <c r="AS646" s="111" t="s">
        <v>530</v>
      </c>
      <c r="AT646" s="193" t="s">
        <v>2461</v>
      </c>
      <c r="AU646" s="111" t="s">
        <v>2462</v>
      </c>
    </row>
    <row r="647" spans="37:47" ht="15.05" hidden="1" customHeight="1">
      <c r="AK647" s="181"/>
      <c r="AL647" s="181"/>
      <c r="AM647" s="181"/>
      <c r="AN647" s="181"/>
      <c r="AO647" s="181"/>
      <c r="AP647" s="181"/>
      <c r="AQ647" s="191" t="s">
        <v>2463</v>
      </c>
      <c r="AR647" s="192" t="s">
        <v>2207</v>
      </c>
      <c r="AS647" s="111" t="s">
        <v>530</v>
      </c>
      <c r="AT647" s="193" t="s">
        <v>2464</v>
      </c>
      <c r="AU647" s="111" t="s">
        <v>2465</v>
      </c>
    </row>
    <row r="648" spans="37:47" ht="15.05" hidden="1" customHeight="1">
      <c r="AK648" s="181"/>
      <c r="AL648" s="181"/>
      <c r="AM648" s="181"/>
      <c r="AN648" s="181"/>
      <c r="AO648" s="181"/>
      <c r="AP648" s="181"/>
      <c r="AQ648" s="191" t="s">
        <v>2466</v>
      </c>
      <c r="AR648" s="192" t="s">
        <v>2207</v>
      </c>
      <c r="AS648" s="111" t="s">
        <v>530</v>
      </c>
      <c r="AT648" s="193" t="s">
        <v>2467</v>
      </c>
      <c r="AU648" s="111" t="s">
        <v>2468</v>
      </c>
    </row>
    <row r="649" spans="37:47" ht="15.05" hidden="1" customHeight="1">
      <c r="AK649" s="181"/>
      <c r="AL649" s="181"/>
      <c r="AM649" s="181"/>
      <c r="AN649" s="181"/>
      <c r="AO649" s="181"/>
      <c r="AP649" s="181"/>
      <c r="AQ649" s="191" t="s">
        <v>2469</v>
      </c>
      <c r="AR649" s="192" t="s">
        <v>2207</v>
      </c>
      <c r="AS649" s="111" t="s">
        <v>530</v>
      </c>
      <c r="AT649" s="193" t="s">
        <v>2470</v>
      </c>
      <c r="AU649" s="111" t="s">
        <v>2471</v>
      </c>
    </row>
    <row r="650" spans="37:47" ht="15.05" hidden="1" customHeight="1">
      <c r="AK650" s="181"/>
      <c r="AL650" s="181"/>
      <c r="AM650" s="181"/>
      <c r="AN650" s="181"/>
      <c r="AO650" s="181"/>
      <c r="AP650" s="181"/>
      <c r="AQ650" s="191" t="s">
        <v>2472</v>
      </c>
      <c r="AR650" s="192" t="s">
        <v>2207</v>
      </c>
      <c r="AS650" s="111" t="s">
        <v>530</v>
      </c>
      <c r="AT650" s="193" t="s">
        <v>2473</v>
      </c>
      <c r="AU650" s="111" t="s">
        <v>2474</v>
      </c>
    </row>
    <row r="651" spans="37:47" ht="15.05" hidden="1" customHeight="1">
      <c r="AK651" s="181"/>
      <c r="AL651" s="181"/>
      <c r="AM651" s="181"/>
      <c r="AN651" s="181"/>
      <c r="AO651" s="181"/>
      <c r="AP651" s="181"/>
      <c r="AQ651" s="191" t="s">
        <v>2475</v>
      </c>
      <c r="AR651" s="192" t="s">
        <v>2207</v>
      </c>
      <c r="AS651" s="111" t="s">
        <v>530</v>
      </c>
      <c r="AT651" s="193" t="s">
        <v>2476</v>
      </c>
      <c r="AU651" s="111" t="s">
        <v>2477</v>
      </c>
    </row>
    <row r="652" spans="37:47" ht="15.05" hidden="1" customHeight="1">
      <c r="AK652" s="181"/>
      <c r="AL652" s="181"/>
      <c r="AM652" s="181"/>
      <c r="AN652" s="181"/>
      <c r="AO652" s="181"/>
      <c r="AP652" s="181"/>
      <c r="AQ652" s="191" t="s">
        <v>2478</v>
      </c>
      <c r="AR652" s="192" t="s">
        <v>2207</v>
      </c>
      <c r="AS652" s="111" t="s">
        <v>530</v>
      </c>
      <c r="AT652" s="193" t="s">
        <v>2479</v>
      </c>
      <c r="AU652" s="111" t="s">
        <v>2480</v>
      </c>
    </row>
    <row r="653" spans="37:47" ht="15.05" hidden="1" customHeight="1">
      <c r="AK653" s="181"/>
      <c r="AL653" s="181"/>
      <c r="AM653" s="181"/>
      <c r="AN653" s="181"/>
      <c r="AO653" s="181"/>
      <c r="AP653" s="181"/>
      <c r="AQ653" s="191" t="s">
        <v>2481</v>
      </c>
      <c r="AR653" s="192" t="s">
        <v>2207</v>
      </c>
      <c r="AS653" s="111" t="s">
        <v>530</v>
      </c>
      <c r="AT653" s="193" t="s">
        <v>2482</v>
      </c>
      <c r="AU653" s="111" t="s">
        <v>2483</v>
      </c>
    </row>
    <row r="654" spans="37:47" ht="15.05" hidden="1" customHeight="1">
      <c r="AK654" s="181"/>
      <c r="AL654" s="181"/>
      <c r="AM654" s="181"/>
      <c r="AN654" s="181"/>
      <c r="AO654" s="181"/>
      <c r="AP654" s="181"/>
      <c r="AQ654" s="191" t="s">
        <v>2484</v>
      </c>
      <c r="AR654" s="192" t="s">
        <v>2207</v>
      </c>
      <c r="AS654" s="111" t="s">
        <v>530</v>
      </c>
      <c r="AT654" s="193" t="s">
        <v>2485</v>
      </c>
      <c r="AU654" s="111" t="s">
        <v>2486</v>
      </c>
    </row>
    <row r="655" spans="37:47" ht="15.05" hidden="1" customHeight="1">
      <c r="AK655" s="181"/>
      <c r="AL655" s="181"/>
      <c r="AM655" s="181"/>
      <c r="AN655" s="181"/>
      <c r="AO655" s="181"/>
      <c r="AP655" s="181"/>
      <c r="AQ655" s="191" t="s">
        <v>2487</v>
      </c>
      <c r="AR655" s="192" t="s">
        <v>2207</v>
      </c>
      <c r="AS655" s="111" t="s">
        <v>530</v>
      </c>
      <c r="AT655" s="193" t="s">
        <v>2488</v>
      </c>
      <c r="AU655" s="111" t="s">
        <v>2489</v>
      </c>
    </row>
    <row r="656" spans="37:47" ht="15.05" hidden="1" customHeight="1">
      <c r="AK656" s="181"/>
      <c r="AL656" s="181"/>
      <c r="AM656" s="181"/>
      <c r="AN656" s="181"/>
      <c r="AO656" s="181"/>
      <c r="AP656" s="181"/>
      <c r="AQ656" s="191" t="s">
        <v>2490</v>
      </c>
      <c r="AR656" s="192" t="s">
        <v>2207</v>
      </c>
      <c r="AS656" s="111" t="s">
        <v>530</v>
      </c>
      <c r="AT656" s="193" t="s">
        <v>2491</v>
      </c>
      <c r="AU656" s="111" t="s">
        <v>2492</v>
      </c>
    </row>
    <row r="657" spans="37:47" ht="15.05" hidden="1" customHeight="1">
      <c r="AK657" s="181"/>
      <c r="AL657" s="181"/>
      <c r="AM657" s="181"/>
      <c r="AN657" s="181"/>
      <c r="AO657" s="181"/>
      <c r="AP657" s="181"/>
      <c r="AQ657" s="191" t="s">
        <v>2493</v>
      </c>
      <c r="AR657" s="192" t="s">
        <v>2207</v>
      </c>
      <c r="AS657" s="111" t="s">
        <v>530</v>
      </c>
      <c r="AT657" s="193" t="s">
        <v>2494</v>
      </c>
      <c r="AU657" s="111" t="s">
        <v>2495</v>
      </c>
    </row>
    <row r="658" spans="37:47" ht="15.05" hidden="1" customHeight="1">
      <c r="AK658" s="181"/>
      <c r="AL658" s="181"/>
      <c r="AM658" s="181"/>
      <c r="AN658" s="181"/>
      <c r="AO658" s="181"/>
      <c r="AP658" s="181"/>
      <c r="AQ658" s="191" t="s">
        <v>2496</v>
      </c>
      <c r="AR658" s="192" t="s">
        <v>2207</v>
      </c>
      <c r="AS658" s="111" t="s">
        <v>530</v>
      </c>
      <c r="AT658" s="193" t="s">
        <v>2497</v>
      </c>
      <c r="AU658" s="111" t="s">
        <v>2498</v>
      </c>
    </row>
    <row r="659" spans="37:47" ht="15.05" hidden="1" customHeight="1">
      <c r="AK659" s="181"/>
      <c r="AL659" s="181"/>
      <c r="AM659" s="181"/>
      <c r="AN659" s="181"/>
      <c r="AO659" s="181"/>
      <c r="AP659" s="181"/>
      <c r="AQ659" s="191" t="s">
        <v>2499</v>
      </c>
      <c r="AR659" s="192" t="s">
        <v>2207</v>
      </c>
      <c r="AS659" s="111" t="s">
        <v>530</v>
      </c>
      <c r="AT659" s="193" t="s">
        <v>2500</v>
      </c>
      <c r="AU659" s="111" t="s">
        <v>2501</v>
      </c>
    </row>
    <row r="660" spans="37:47" ht="15.05" hidden="1" customHeight="1">
      <c r="AK660" s="181"/>
      <c r="AL660" s="181"/>
      <c r="AM660" s="181"/>
      <c r="AN660" s="181"/>
      <c r="AO660" s="181"/>
      <c r="AP660" s="181"/>
      <c r="AQ660" s="191" t="s">
        <v>2502</v>
      </c>
      <c r="AR660" s="192" t="s">
        <v>2207</v>
      </c>
      <c r="AS660" s="111" t="s">
        <v>530</v>
      </c>
      <c r="AT660" s="193" t="s">
        <v>2503</v>
      </c>
      <c r="AU660" s="111" t="s">
        <v>1137</v>
      </c>
    </row>
    <row r="661" spans="37:47" ht="15.05" hidden="1" customHeight="1">
      <c r="AK661" s="181"/>
      <c r="AL661" s="181"/>
      <c r="AM661" s="181"/>
      <c r="AN661" s="181"/>
      <c r="AO661" s="181"/>
      <c r="AP661" s="181"/>
      <c r="AQ661" s="191" t="s">
        <v>2504</v>
      </c>
      <c r="AR661" s="192" t="s">
        <v>2207</v>
      </c>
      <c r="AS661" s="111" t="s">
        <v>530</v>
      </c>
      <c r="AT661" s="193" t="s">
        <v>2505</v>
      </c>
      <c r="AU661" s="111" t="s">
        <v>2506</v>
      </c>
    </row>
    <row r="662" spans="37:47" ht="15.05" hidden="1" customHeight="1">
      <c r="AK662" s="181"/>
      <c r="AL662" s="181"/>
      <c r="AM662" s="181"/>
      <c r="AN662" s="181"/>
      <c r="AO662" s="181"/>
      <c r="AP662" s="181"/>
      <c r="AQ662" s="191" t="s">
        <v>2507</v>
      </c>
      <c r="AR662" s="192" t="s">
        <v>2207</v>
      </c>
      <c r="AS662" s="111" t="s">
        <v>530</v>
      </c>
      <c r="AT662" s="193" t="s">
        <v>2508</v>
      </c>
      <c r="AU662" s="111" t="s">
        <v>2509</v>
      </c>
    </row>
    <row r="663" spans="37:47" ht="15.05" hidden="1" customHeight="1">
      <c r="AK663" s="181"/>
      <c r="AL663" s="181"/>
      <c r="AM663" s="181"/>
      <c r="AN663" s="181"/>
      <c r="AO663" s="181"/>
      <c r="AP663" s="181"/>
      <c r="AQ663" s="191" t="s">
        <v>2510</v>
      </c>
      <c r="AR663" s="192" t="s">
        <v>2207</v>
      </c>
      <c r="AS663" s="111" t="s">
        <v>530</v>
      </c>
      <c r="AT663" s="193" t="s">
        <v>2511</v>
      </c>
      <c r="AU663" s="111" t="s">
        <v>2512</v>
      </c>
    </row>
    <row r="664" spans="37:47" ht="15.05" hidden="1" customHeight="1">
      <c r="AK664" s="181"/>
      <c r="AL664" s="181"/>
      <c r="AM664" s="181"/>
      <c r="AN664" s="181"/>
      <c r="AO664" s="181"/>
      <c r="AP664" s="181"/>
      <c r="AQ664" s="191" t="s">
        <v>2513</v>
      </c>
      <c r="AR664" s="192" t="s">
        <v>2207</v>
      </c>
      <c r="AS664" s="111" t="s">
        <v>530</v>
      </c>
      <c r="AT664" s="193" t="s">
        <v>2514</v>
      </c>
      <c r="AU664" s="111" t="s">
        <v>2515</v>
      </c>
    </row>
    <row r="665" spans="37:47" ht="15.05" hidden="1" customHeight="1">
      <c r="AK665" s="181"/>
      <c r="AL665" s="181"/>
      <c r="AM665" s="181"/>
      <c r="AN665" s="181"/>
      <c r="AO665" s="181"/>
      <c r="AP665" s="181"/>
      <c r="AQ665" s="191" t="s">
        <v>2516</v>
      </c>
      <c r="AR665" s="192" t="s">
        <v>2207</v>
      </c>
      <c r="AS665" s="111" t="s">
        <v>530</v>
      </c>
      <c r="AT665" s="193" t="s">
        <v>2517</v>
      </c>
      <c r="AU665" s="111" t="s">
        <v>2518</v>
      </c>
    </row>
    <row r="666" spans="37:47" ht="15.05" hidden="1" customHeight="1">
      <c r="AK666" s="181"/>
      <c r="AL666" s="181"/>
      <c r="AM666" s="181"/>
      <c r="AN666" s="181"/>
      <c r="AO666" s="181"/>
      <c r="AP666" s="181"/>
      <c r="AQ666" s="191" t="s">
        <v>2519</v>
      </c>
      <c r="AR666" s="192" t="s">
        <v>2207</v>
      </c>
      <c r="AS666" s="111" t="s">
        <v>530</v>
      </c>
      <c r="AT666" s="193" t="s">
        <v>2520</v>
      </c>
      <c r="AU666" s="111" t="s">
        <v>2521</v>
      </c>
    </row>
    <row r="667" spans="37:47" ht="15.05" hidden="1" customHeight="1">
      <c r="AK667" s="181"/>
      <c r="AL667" s="181"/>
      <c r="AM667" s="181"/>
      <c r="AN667" s="181"/>
      <c r="AO667" s="181"/>
      <c r="AP667" s="181"/>
      <c r="AQ667" s="191" t="s">
        <v>2522</v>
      </c>
      <c r="AR667" s="192" t="s">
        <v>2207</v>
      </c>
      <c r="AS667" s="111" t="s">
        <v>530</v>
      </c>
      <c r="AT667" s="193" t="s">
        <v>2523</v>
      </c>
      <c r="AU667" s="111" t="s">
        <v>2524</v>
      </c>
    </row>
    <row r="668" spans="37:47" ht="15.05" hidden="1" customHeight="1">
      <c r="AK668" s="181"/>
      <c r="AL668" s="181"/>
      <c r="AM668" s="181"/>
      <c r="AN668" s="181"/>
      <c r="AO668" s="181"/>
      <c r="AP668" s="181"/>
      <c r="AQ668" s="191" t="s">
        <v>2525</v>
      </c>
      <c r="AR668" s="192" t="s">
        <v>2207</v>
      </c>
      <c r="AS668" s="111" t="s">
        <v>530</v>
      </c>
      <c r="AT668" s="193" t="s">
        <v>2526</v>
      </c>
      <c r="AU668" s="111" t="s">
        <v>2527</v>
      </c>
    </row>
    <row r="669" spans="37:47" ht="15.05" hidden="1" customHeight="1">
      <c r="AK669" s="181"/>
      <c r="AL669" s="181"/>
      <c r="AM669" s="181"/>
      <c r="AN669" s="181"/>
      <c r="AO669" s="181"/>
      <c r="AP669" s="181"/>
      <c r="AQ669" s="191" t="s">
        <v>2528</v>
      </c>
      <c r="AR669" s="192" t="s">
        <v>2207</v>
      </c>
      <c r="AS669" s="111" t="s">
        <v>530</v>
      </c>
      <c r="AT669" s="193" t="s">
        <v>2529</v>
      </c>
      <c r="AU669" s="111" t="s">
        <v>2530</v>
      </c>
    </row>
    <row r="670" spans="37:47" ht="15.05" hidden="1" customHeight="1">
      <c r="AK670" s="181"/>
      <c r="AL670" s="181"/>
      <c r="AM670" s="181"/>
      <c r="AN670" s="181"/>
      <c r="AO670" s="181"/>
      <c r="AP670" s="181"/>
      <c r="AQ670" s="191" t="s">
        <v>2531</v>
      </c>
      <c r="AR670" s="192" t="s">
        <v>2207</v>
      </c>
      <c r="AS670" s="111" t="s">
        <v>530</v>
      </c>
      <c r="AT670" s="193" t="s">
        <v>2532</v>
      </c>
      <c r="AU670" s="111" t="s">
        <v>2533</v>
      </c>
    </row>
    <row r="671" spans="37:47" ht="15.05" hidden="1" customHeight="1">
      <c r="AK671" s="181"/>
      <c r="AL671" s="181"/>
      <c r="AM671" s="181"/>
      <c r="AN671" s="181"/>
      <c r="AO671" s="181"/>
      <c r="AP671" s="181"/>
      <c r="AQ671" s="191" t="s">
        <v>2534</v>
      </c>
      <c r="AR671" s="192" t="s">
        <v>2207</v>
      </c>
      <c r="AS671" s="111" t="s">
        <v>530</v>
      </c>
      <c r="AT671" s="193" t="s">
        <v>2535</v>
      </c>
      <c r="AU671" s="111" t="s">
        <v>2536</v>
      </c>
    </row>
    <row r="672" spans="37:47" ht="15.05" hidden="1" customHeight="1">
      <c r="AK672" s="181"/>
      <c r="AL672" s="181"/>
      <c r="AM672" s="181"/>
      <c r="AN672" s="181"/>
      <c r="AO672" s="181"/>
      <c r="AP672" s="181"/>
      <c r="AQ672" s="191" t="s">
        <v>2537</v>
      </c>
      <c r="AR672" s="192" t="s">
        <v>2207</v>
      </c>
      <c r="AS672" s="111" t="s">
        <v>530</v>
      </c>
      <c r="AT672" s="193" t="s">
        <v>2538</v>
      </c>
      <c r="AU672" s="111" t="s">
        <v>2539</v>
      </c>
    </row>
    <row r="673" spans="37:47" ht="15.05" hidden="1" customHeight="1">
      <c r="AK673" s="181"/>
      <c r="AL673" s="181"/>
      <c r="AM673" s="181"/>
      <c r="AN673" s="181"/>
      <c r="AO673" s="181"/>
      <c r="AP673" s="181"/>
      <c r="AQ673" s="191" t="s">
        <v>2540</v>
      </c>
      <c r="AR673" s="192" t="s">
        <v>2207</v>
      </c>
      <c r="AS673" s="111" t="s">
        <v>530</v>
      </c>
      <c r="AT673" s="193" t="s">
        <v>2541</v>
      </c>
      <c r="AU673" s="111" t="s">
        <v>2542</v>
      </c>
    </row>
    <row r="674" spans="37:47" ht="15.05" hidden="1" customHeight="1">
      <c r="AK674" s="181"/>
      <c r="AL674" s="181"/>
      <c r="AM674" s="181"/>
      <c r="AN674" s="181"/>
      <c r="AO674" s="181"/>
      <c r="AP674" s="181"/>
      <c r="AQ674" s="191" t="s">
        <v>2543</v>
      </c>
      <c r="AR674" s="192" t="s">
        <v>2207</v>
      </c>
      <c r="AS674" s="111" t="s">
        <v>530</v>
      </c>
      <c r="AT674" s="193" t="s">
        <v>2544</v>
      </c>
      <c r="AU674" s="111" t="s">
        <v>2545</v>
      </c>
    </row>
    <row r="675" spans="37:47" ht="15.05" hidden="1" customHeight="1">
      <c r="AK675" s="181"/>
      <c r="AL675" s="181"/>
      <c r="AM675" s="181"/>
      <c r="AN675" s="181"/>
      <c r="AO675" s="181"/>
      <c r="AP675" s="181"/>
      <c r="AQ675" s="191" t="s">
        <v>2546</v>
      </c>
      <c r="AR675" s="192" t="s">
        <v>2207</v>
      </c>
      <c r="AS675" s="111" t="s">
        <v>530</v>
      </c>
      <c r="AT675" s="193" t="s">
        <v>2547</v>
      </c>
      <c r="AU675" s="111" t="s">
        <v>2548</v>
      </c>
    </row>
    <row r="676" spans="37:47" ht="15.05" hidden="1" customHeight="1">
      <c r="AK676" s="181"/>
      <c r="AL676" s="181"/>
      <c r="AM676" s="181"/>
      <c r="AN676" s="181"/>
      <c r="AO676" s="181"/>
      <c r="AP676" s="181"/>
      <c r="AQ676" s="191" t="s">
        <v>2549</v>
      </c>
      <c r="AR676" s="192" t="s">
        <v>2207</v>
      </c>
      <c r="AS676" s="111" t="s">
        <v>530</v>
      </c>
      <c r="AT676" s="193" t="s">
        <v>2550</v>
      </c>
      <c r="AU676" s="111" t="s">
        <v>2551</v>
      </c>
    </row>
    <row r="677" spans="37:47" ht="15.05" hidden="1" customHeight="1">
      <c r="AK677" s="181"/>
      <c r="AL677" s="181"/>
      <c r="AM677" s="181"/>
      <c r="AN677" s="181"/>
      <c r="AO677" s="181"/>
      <c r="AP677" s="181"/>
      <c r="AQ677" s="191" t="s">
        <v>2552</v>
      </c>
      <c r="AR677" s="192" t="s">
        <v>2207</v>
      </c>
      <c r="AS677" s="111" t="s">
        <v>530</v>
      </c>
      <c r="AT677" s="193" t="s">
        <v>2553</v>
      </c>
      <c r="AU677" s="111" t="s">
        <v>2554</v>
      </c>
    </row>
    <row r="678" spans="37:47" ht="15.05" hidden="1" customHeight="1">
      <c r="AK678" s="181"/>
      <c r="AL678" s="181"/>
      <c r="AM678" s="181"/>
      <c r="AN678" s="181"/>
      <c r="AO678" s="181"/>
      <c r="AP678" s="181"/>
      <c r="AQ678" s="191" t="s">
        <v>2555</v>
      </c>
      <c r="AR678" s="192" t="s">
        <v>2207</v>
      </c>
      <c r="AS678" s="111" t="s">
        <v>530</v>
      </c>
      <c r="AT678" s="193" t="s">
        <v>2556</v>
      </c>
      <c r="AU678" s="111" t="s">
        <v>2557</v>
      </c>
    </row>
    <row r="679" spans="37:47" ht="15.05" hidden="1" customHeight="1">
      <c r="AK679" s="181"/>
      <c r="AL679" s="181"/>
      <c r="AM679" s="181"/>
      <c r="AN679" s="181"/>
      <c r="AO679" s="181"/>
      <c r="AP679" s="181"/>
      <c r="AQ679" s="191" t="s">
        <v>2558</v>
      </c>
      <c r="AR679" s="192" t="s">
        <v>2207</v>
      </c>
      <c r="AS679" s="111" t="s">
        <v>530</v>
      </c>
      <c r="AT679" s="193" t="s">
        <v>2559</v>
      </c>
      <c r="AU679" s="111" t="s">
        <v>2560</v>
      </c>
    </row>
    <row r="680" spans="37:47" ht="15.05" hidden="1" customHeight="1">
      <c r="AK680" s="181"/>
      <c r="AL680" s="181"/>
      <c r="AM680" s="181"/>
      <c r="AN680" s="181"/>
      <c r="AO680" s="181"/>
      <c r="AP680" s="181"/>
      <c r="AQ680" s="191" t="s">
        <v>2561</v>
      </c>
      <c r="AR680" s="192" t="s">
        <v>2207</v>
      </c>
      <c r="AS680" s="111" t="s">
        <v>530</v>
      </c>
      <c r="AT680" s="193" t="s">
        <v>2562</v>
      </c>
      <c r="AU680" s="111" t="s">
        <v>2563</v>
      </c>
    </row>
    <row r="681" spans="37:47" ht="15.05" hidden="1" customHeight="1">
      <c r="AK681" s="181"/>
      <c r="AL681" s="181"/>
      <c r="AM681" s="181"/>
      <c r="AN681" s="181"/>
      <c r="AO681" s="181"/>
      <c r="AP681" s="181"/>
      <c r="AQ681" s="191" t="s">
        <v>2564</v>
      </c>
      <c r="AR681" s="192" t="s">
        <v>2207</v>
      </c>
      <c r="AS681" s="111" t="s">
        <v>530</v>
      </c>
      <c r="AT681" s="193" t="s">
        <v>2565</v>
      </c>
      <c r="AU681" s="111" t="s">
        <v>2566</v>
      </c>
    </row>
    <row r="682" spans="37:47" ht="15.05" hidden="1" customHeight="1">
      <c r="AK682" s="181"/>
      <c r="AL682" s="181"/>
      <c r="AM682" s="181"/>
      <c r="AN682" s="181"/>
      <c r="AO682" s="181"/>
      <c r="AP682" s="181"/>
      <c r="AQ682" s="191" t="s">
        <v>2567</v>
      </c>
      <c r="AR682" s="192" t="s">
        <v>2207</v>
      </c>
      <c r="AS682" s="111" t="s">
        <v>530</v>
      </c>
      <c r="AT682" s="193" t="s">
        <v>2568</v>
      </c>
      <c r="AU682" s="111" t="s">
        <v>2569</v>
      </c>
    </row>
    <row r="683" spans="37:47" ht="15.05" hidden="1" customHeight="1">
      <c r="AK683" s="181"/>
      <c r="AL683" s="181"/>
      <c r="AM683" s="181"/>
      <c r="AN683" s="181"/>
      <c r="AO683" s="181"/>
      <c r="AP683" s="181"/>
      <c r="AQ683" s="191" t="s">
        <v>2570</v>
      </c>
      <c r="AR683" s="192" t="s">
        <v>2207</v>
      </c>
      <c r="AS683" s="111" t="s">
        <v>530</v>
      </c>
      <c r="AT683" s="193" t="s">
        <v>2571</v>
      </c>
      <c r="AU683" s="111" t="s">
        <v>2572</v>
      </c>
    </row>
    <row r="684" spans="37:47" ht="15.05" hidden="1" customHeight="1">
      <c r="AK684" s="181"/>
      <c r="AL684" s="181"/>
      <c r="AM684" s="181"/>
      <c r="AN684" s="181"/>
      <c r="AO684" s="181"/>
      <c r="AP684" s="181"/>
      <c r="AQ684" s="191" t="s">
        <v>2573</v>
      </c>
      <c r="AR684" s="192" t="s">
        <v>2207</v>
      </c>
      <c r="AS684" s="111" t="s">
        <v>530</v>
      </c>
      <c r="AT684" s="193" t="s">
        <v>2574</v>
      </c>
      <c r="AU684" s="111" t="s">
        <v>2575</v>
      </c>
    </row>
    <row r="685" spans="37:47" ht="15.05" hidden="1" customHeight="1">
      <c r="AK685" s="181"/>
      <c r="AL685" s="181"/>
      <c r="AM685" s="181"/>
      <c r="AN685" s="181"/>
      <c r="AO685" s="181"/>
      <c r="AP685" s="181"/>
      <c r="AQ685" s="191" t="s">
        <v>2576</v>
      </c>
      <c r="AR685" s="192" t="s">
        <v>2577</v>
      </c>
      <c r="AS685" s="111" t="s">
        <v>532</v>
      </c>
      <c r="AT685" s="173" t="s">
        <v>2578</v>
      </c>
      <c r="AU685" s="174" t="s">
        <v>2579</v>
      </c>
    </row>
    <row r="686" spans="37:47" ht="15.05" hidden="1" customHeight="1">
      <c r="AK686" s="181"/>
      <c r="AL686" s="181"/>
      <c r="AM686" s="181"/>
      <c r="AN686" s="181"/>
      <c r="AO686" s="181"/>
      <c r="AP686" s="181"/>
      <c r="AQ686" s="191" t="s">
        <v>2580</v>
      </c>
      <c r="AR686" s="192" t="s">
        <v>2577</v>
      </c>
      <c r="AS686" s="111" t="s">
        <v>532</v>
      </c>
      <c r="AT686" s="173" t="s">
        <v>2581</v>
      </c>
      <c r="AU686" s="174" t="s">
        <v>2582</v>
      </c>
    </row>
    <row r="687" spans="37:47" ht="15.05" hidden="1" customHeight="1">
      <c r="AK687" s="181"/>
      <c r="AL687" s="181"/>
      <c r="AM687" s="181"/>
      <c r="AN687" s="181"/>
      <c r="AO687" s="181"/>
      <c r="AP687" s="181"/>
      <c r="AQ687" s="191" t="s">
        <v>2583</v>
      </c>
      <c r="AR687" s="192" t="s">
        <v>2577</v>
      </c>
      <c r="AS687" s="111" t="s">
        <v>532</v>
      </c>
      <c r="AT687" s="173" t="s">
        <v>2584</v>
      </c>
      <c r="AU687" s="174" t="s">
        <v>2585</v>
      </c>
    </row>
    <row r="688" spans="37:47" ht="15.05" hidden="1" customHeight="1">
      <c r="AK688" s="181"/>
      <c r="AL688" s="181"/>
      <c r="AM688" s="181"/>
      <c r="AN688" s="181"/>
      <c r="AO688" s="181"/>
      <c r="AP688" s="181"/>
      <c r="AQ688" s="191" t="s">
        <v>2586</v>
      </c>
      <c r="AR688" s="192" t="s">
        <v>2577</v>
      </c>
      <c r="AS688" s="111" t="s">
        <v>532</v>
      </c>
      <c r="AT688" s="173" t="s">
        <v>2587</v>
      </c>
      <c r="AU688" s="174" t="s">
        <v>2588</v>
      </c>
    </row>
    <row r="689" spans="37:47" ht="15.05" hidden="1" customHeight="1">
      <c r="AK689" s="181"/>
      <c r="AL689" s="181"/>
      <c r="AM689" s="181"/>
      <c r="AN689" s="181"/>
      <c r="AO689" s="181"/>
      <c r="AP689" s="181"/>
      <c r="AQ689" s="191" t="s">
        <v>2589</v>
      </c>
      <c r="AR689" s="192" t="s">
        <v>2577</v>
      </c>
      <c r="AS689" s="111" t="s">
        <v>532</v>
      </c>
      <c r="AT689" s="173" t="s">
        <v>2590</v>
      </c>
      <c r="AU689" s="174" t="s">
        <v>2591</v>
      </c>
    </row>
    <row r="690" spans="37:47" ht="15.05" hidden="1" customHeight="1">
      <c r="AK690" s="181"/>
      <c r="AL690" s="181"/>
      <c r="AM690" s="181"/>
      <c r="AN690" s="181"/>
      <c r="AO690" s="181"/>
      <c r="AP690" s="181"/>
      <c r="AQ690" s="191" t="s">
        <v>2592</v>
      </c>
      <c r="AR690" s="192" t="s">
        <v>2577</v>
      </c>
      <c r="AS690" s="111" t="s">
        <v>532</v>
      </c>
      <c r="AT690" s="173" t="s">
        <v>2593</v>
      </c>
      <c r="AU690" s="174" t="s">
        <v>2594</v>
      </c>
    </row>
    <row r="691" spans="37:47" ht="15.05" hidden="1" customHeight="1">
      <c r="AK691" s="181"/>
      <c r="AL691" s="181"/>
      <c r="AM691" s="181"/>
      <c r="AN691" s="181"/>
      <c r="AO691" s="181"/>
      <c r="AP691" s="181"/>
      <c r="AQ691" s="191" t="s">
        <v>2595</v>
      </c>
      <c r="AR691" s="192" t="s">
        <v>2577</v>
      </c>
      <c r="AS691" s="111" t="s">
        <v>532</v>
      </c>
      <c r="AT691" s="173" t="s">
        <v>2596</v>
      </c>
      <c r="AU691" s="174" t="s">
        <v>2597</v>
      </c>
    </row>
    <row r="692" spans="37:47" ht="15.05" hidden="1" customHeight="1">
      <c r="AK692" s="181"/>
      <c r="AL692" s="181"/>
      <c r="AM692" s="181"/>
      <c r="AN692" s="181"/>
      <c r="AO692" s="181"/>
      <c r="AP692" s="181"/>
      <c r="AQ692" s="191" t="s">
        <v>2598</v>
      </c>
      <c r="AR692" s="192" t="s">
        <v>2577</v>
      </c>
      <c r="AS692" s="111" t="s">
        <v>532</v>
      </c>
      <c r="AT692" s="173" t="s">
        <v>2599</v>
      </c>
      <c r="AU692" s="174" t="s">
        <v>2600</v>
      </c>
    </row>
    <row r="693" spans="37:47" ht="15.05" hidden="1" customHeight="1">
      <c r="AK693" s="181"/>
      <c r="AL693" s="181"/>
      <c r="AM693" s="181"/>
      <c r="AN693" s="181"/>
      <c r="AO693" s="181"/>
      <c r="AP693" s="181"/>
      <c r="AQ693" s="191" t="s">
        <v>2601</v>
      </c>
      <c r="AR693" s="192" t="s">
        <v>2577</v>
      </c>
      <c r="AS693" s="111" t="s">
        <v>532</v>
      </c>
      <c r="AT693" s="173" t="s">
        <v>2602</v>
      </c>
      <c r="AU693" s="174" t="s">
        <v>2603</v>
      </c>
    </row>
    <row r="694" spans="37:47" ht="15.05" hidden="1" customHeight="1">
      <c r="AK694" s="181"/>
      <c r="AL694" s="181"/>
      <c r="AM694" s="181"/>
      <c r="AN694" s="181"/>
      <c r="AO694" s="181"/>
      <c r="AP694" s="181"/>
      <c r="AQ694" s="191" t="s">
        <v>2604</v>
      </c>
      <c r="AR694" s="192" t="s">
        <v>2577</v>
      </c>
      <c r="AS694" s="111" t="s">
        <v>532</v>
      </c>
      <c r="AT694" s="173" t="s">
        <v>2605</v>
      </c>
      <c r="AU694" s="174" t="s">
        <v>2606</v>
      </c>
    </row>
    <row r="695" spans="37:47" ht="15.05" hidden="1" customHeight="1">
      <c r="AK695" s="181"/>
      <c r="AL695" s="181"/>
      <c r="AM695" s="181"/>
      <c r="AN695" s="181"/>
      <c r="AO695" s="181"/>
      <c r="AP695" s="181"/>
      <c r="AQ695" s="191" t="s">
        <v>2607</v>
      </c>
      <c r="AR695" s="192" t="s">
        <v>2577</v>
      </c>
      <c r="AS695" s="111" t="s">
        <v>532</v>
      </c>
      <c r="AT695" s="173" t="s">
        <v>2608</v>
      </c>
      <c r="AU695" s="174" t="s">
        <v>2609</v>
      </c>
    </row>
    <row r="696" spans="37:47" ht="15.05" hidden="1" customHeight="1">
      <c r="AK696" s="181"/>
      <c r="AL696" s="181"/>
      <c r="AM696" s="181"/>
      <c r="AN696" s="181"/>
      <c r="AO696" s="181"/>
      <c r="AP696" s="181"/>
      <c r="AQ696" s="191" t="s">
        <v>2610</v>
      </c>
      <c r="AR696" s="192" t="s">
        <v>2577</v>
      </c>
      <c r="AS696" s="111" t="s">
        <v>532</v>
      </c>
      <c r="AT696" s="173" t="s">
        <v>2611</v>
      </c>
      <c r="AU696" s="174" t="s">
        <v>2612</v>
      </c>
    </row>
    <row r="697" spans="37:47" ht="15.05" hidden="1" customHeight="1">
      <c r="AK697" s="181"/>
      <c r="AL697" s="181"/>
      <c r="AM697" s="181"/>
      <c r="AN697" s="181"/>
      <c r="AO697" s="181"/>
      <c r="AP697" s="181"/>
      <c r="AQ697" s="191" t="s">
        <v>2613</v>
      </c>
      <c r="AR697" s="192" t="s">
        <v>2577</v>
      </c>
      <c r="AS697" s="111" t="s">
        <v>532</v>
      </c>
      <c r="AT697" s="173" t="s">
        <v>2614</v>
      </c>
      <c r="AU697" s="174" t="s">
        <v>2615</v>
      </c>
    </row>
    <row r="698" spans="37:47" ht="15.05" hidden="1" customHeight="1">
      <c r="AK698" s="181"/>
      <c r="AL698" s="181"/>
      <c r="AM698" s="181"/>
      <c r="AN698" s="181"/>
      <c r="AO698" s="181"/>
      <c r="AP698" s="181"/>
      <c r="AQ698" s="191" t="s">
        <v>2616</v>
      </c>
      <c r="AR698" s="192" t="s">
        <v>2577</v>
      </c>
      <c r="AS698" s="111" t="s">
        <v>532</v>
      </c>
      <c r="AT698" s="173" t="s">
        <v>2617</v>
      </c>
      <c r="AU698" s="174" t="s">
        <v>2618</v>
      </c>
    </row>
    <row r="699" spans="37:47" ht="15.05" hidden="1" customHeight="1">
      <c r="AK699" s="181"/>
      <c r="AL699" s="181"/>
      <c r="AM699" s="181"/>
      <c r="AN699" s="181"/>
      <c r="AO699" s="181"/>
      <c r="AP699" s="181"/>
      <c r="AQ699" s="191" t="s">
        <v>2619</v>
      </c>
      <c r="AR699" s="192" t="s">
        <v>2577</v>
      </c>
      <c r="AS699" s="111" t="s">
        <v>532</v>
      </c>
      <c r="AT699" s="173" t="s">
        <v>2620</v>
      </c>
      <c r="AU699" s="174" t="s">
        <v>2621</v>
      </c>
    </row>
    <row r="700" spans="37:47" ht="15.05" hidden="1" customHeight="1">
      <c r="AK700" s="181"/>
      <c r="AL700" s="181"/>
      <c r="AM700" s="181"/>
      <c r="AN700" s="181"/>
      <c r="AO700" s="181"/>
      <c r="AP700" s="181"/>
      <c r="AQ700" s="191" t="s">
        <v>2622</v>
      </c>
      <c r="AR700" s="192" t="s">
        <v>2577</v>
      </c>
      <c r="AS700" s="111" t="s">
        <v>532</v>
      </c>
      <c r="AT700" s="173" t="s">
        <v>2623</v>
      </c>
      <c r="AU700" s="174" t="s">
        <v>2624</v>
      </c>
    </row>
    <row r="701" spans="37:47" ht="15.05" hidden="1" customHeight="1">
      <c r="AK701" s="181"/>
      <c r="AL701" s="181"/>
      <c r="AM701" s="181"/>
      <c r="AN701" s="181"/>
      <c r="AO701" s="181"/>
      <c r="AP701" s="181"/>
      <c r="AQ701" s="191" t="s">
        <v>2625</v>
      </c>
      <c r="AR701" s="192" t="s">
        <v>2577</v>
      </c>
      <c r="AS701" s="111" t="s">
        <v>532</v>
      </c>
      <c r="AT701" s="173" t="s">
        <v>2626</v>
      </c>
      <c r="AU701" s="174" t="s">
        <v>2627</v>
      </c>
    </row>
    <row r="702" spans="37:47" ht="15.05" hidden="1" customHeight="1">
      <c r="AK702" s="181"/>
      <c r="AL702" s="181"/>
      <c r="AM702" s="181"/>
      <c r="AN702" s="181"/>
      <c r="AO702" s="181"/>
      <c r="AP702" s="181"/>
      <c r="AQ702" s="191" t="s">
        <v>2628</v>
      </c>
      <c r="AR702" s="192" t="s">
        <v>2577</v>
      </c>
      <c r="AS702" s="111" t="s">
        <v>532</v>
      </c>
      <c r="AT702" s="173" t="s">
        <v>2629</v>
      </c>
      <c r="AU702" s="174" t="s">
        <v>2630</v>
      </c>
    </row>
    <row r="703" spans="37:47" ht="15.05" hidden="1" customHeight="1">
      <c r="AK703" s="181"/>
      <c r="AL703" s="181"/>
      <c r="AM703" s="181"/>
      <c r="AN703" s="181"/>
      <c r="AO703" s="181"/>
      <c r="AP703" s="181"/>
      <c r="AQ703" s="191" t="s">
        <v>2631</v>
      </c>
      <c r="AR703" s="192" t="s">
        <v>2577</v>
      </c>
      <c r="AS703" s="111" t="s">
        <v>532</v>
      </c>
      <c r="AT703" s="173" t="s">
        <v>2632</v>
      </c>
      <c r="AU703" s="174" t="s">
        <v>2633</v>
      </c>
    </row>
    <row r="704" spans="37:47" ht="15.05" hidden="1" customHeight="1">
      <c r="AK704" s="181"/>
      <c r="AL704" s="181"/>
      <c r="AM704" s="181"/>
      <c r="AN704" s="181"/>
      <c r="AO704" s="181"/>
      <c r="AP704" s="181"/>
      <c r="AQ704" s="191" t="s">
        <v>2634</v>
      </c>
      <c r="AR704" s="192" t="s">
        <v>2577</v>
      </c>
      <c r="AS704" s="111" t="s">
        <v>532</v>
      </c>
      <c r="AT704" s="173" t="s">
        <v>2635</v>
      </c>
      <c r="AU704" s="174" t="s">
        <v>2636</v>
      </c>
    </row>
    <row r="705" spans="37:47" ht="15.05" hidden="1" customHeight="1">
      <c r="AK705" s="181"/>
      <c r="AL705" s="181"/>
      <c r="AM705" s="181"/>
      <c r="AN705" s="181"/>
      <c r="AO705" s="181"/>
      <c r="AP705" s="181"/>
      <c r="AQ705" s="191" t="s">
        <v>2637</v>
      </c>
      <c r="AR705" s="192" t="s">
        <v>2577</v>
      </c>
      <c r="AS705" s="111" t="s">
        <v>532</v>
      </c>
      <c r="AT705" s="173" t="s">
        <v>2638</v>
      </c>
      <c r="AU705" s="174" t="s">
        <v>2639</v>
      </c>
    </row>
    <row r="706" spans="37:47" ht="15.05" hidden="1" customHeight="1">
      <c r="AK706" s="181"/>
      <c r="AL706" s="181"/>
      <c r="AM706" s="181"/>
      <c r="AN706" s="181"/>
      <c r="AO706" s="181"/>
      <c r="AP706" s="181"/>
      <c r="AQ706" s="191" t="s">
        <v>2640</v>
      </c>
      <c r="AR706" s="192" t="s">
        <v>2577</v>
      </c>
      <c r="AS706" s="111" t="s">
        <v>532</v>
      </c>
      <c r="AT706" s="173" t="s">
        <v>2641</v>
      </c>
      <c r="AU706" s="174" t="s">
        <v>2642</v>
      </c>
    </row>
    <row r="707" spans="37:47" ht="15.05" hidden="1" customHeight="1">
      <c r="AK707" s="181"/>
      <c r="AL707" s="181"/>
      <c r="AM707" s="181"/>
      <c r="AN707" s="181"/>
      <c r="AO707" s="181"/>
      <c r="AP707" s="181"/>
      <c r="AQ707" s="191" t="s">
        <v>2643</v>
      </c>
      <c r="AR707" s="192" t="s">
        <v>2577</v>
      </c>
      <c r="AS707" s="111" t="s">
        <v>532</v>
      </c>
      <c r="AT707" s="173" t="s">
        <v>2644</v>
      </c>
      <c r="AU707" s="174" t="s">
        <v>2645</v>
      </c>
    </row>
    <row r="708" spans="37:47" ht="15.05" hidden="1" customHeight="1">
      <c r="AK708" s="181"/>
      <c r="AL708" s="181"/>
      <c r="AM708" s="181"/>
      <c r="AN708" s="181"/>
      <c r="AO708" s="181"/>
      <c r="AP708" s="181"/>
      <c r="AQ708" s="191" t="s">
        <v>2646</v>
      </c>
      <c r="AR708" s="192" t="s">
        <v>2577</v>
      </c>
      <c r="AS708" s="111" t="s">
        <v>532</v>
      </c>
      <c r="AT708" s="173" t="s">
        <v>2647</v>
      </c>
      <c r="AU708" s="174" t="s">
        <v>2648</v>
      </c>
    </row>
    <row r="709" spans="37:47" ht="15.05" hidden="1" customHeight="1">
      <c r="AK709" s="181"/>
      <c r="AL709" s="181"/>
      <c r="AM709" s="181"/>
      <c r="AN709" s="181"/>
      <c r="AO709" s="181"/>
      <c r="AP709" s="181"/>
      <c r="AQ709" s="191" t="s">
        <v>2649</v>
      </c>
      <c r="AR709" s="192" t="s">
        <v>2577</v>
      </c>
      <c r="AS709" s="111" t="s">
        <v>532</v>
      </c>
      <c r="AT709" s="173" t="s">
        <v>2650</v>
      </c>
      <c r="AU709" s="174" t="s">
        <v>2651</v>
      </c>
    </row>
    <row r="710" spans="37:47" ht="15.05" hidden="1" customHeight="1">
      <c r="AK710" s="181"/>
      <c r="AL710" s="181"/>
      <c r="AM710" s="181"/>
      <c r="AN710" s="181"/>
      <c r="AO710" s="181"/>
      <c r="AP710" s="181"/>
      <c r="AQ710" s="191" t="s">
        <v>2652</v>
      </c>
      <c r="AR710" s="192" t="s">
        <v>2577</v>
      </c>
      <c r="AS710" s="111" t="s">
        <v>532</v>
      </c>
      <c r="AT710" s="173" t="s">
        <v>2653</v>
      </c>
      <c r="AU710" s="174" t="s">
        <v>2654</v>
      </c>
    </row>
    <row r="711" spans="37:47" ht="15.05" hidden="1" customHeight="1">
      <c r="AK711" s="181"/>
      <c r="AL711" s="181"/>
      <c r="AM711" s="181"/>
      <c r="AN711" s="181"/>
      <c r="AO711" s="181"/>
      <c r="AP711" s="181"/>
      <c r="AQ711" s="191" t="s">
        <v>2655</v>
      </c>
      <c r="AR711" s="192" t="s">
        <v>2577</v>
      </c>
      <c r="AS711" s="111" t="s">
        <v>532</v>
      </c>
      <c r="AT711" s="173" t="s">
        <v>2656</v>
      </c>
      <c r="AU711" s="174" t="s">
        <v>2657</v>
      </c>
    </row>
    <row r="712" spans="37:47" ht="15.05" hidden="1" customHeight="1">
      <c r="AK712" s="181"/>
      <c r="AL712" s="181"/>
      <c r="AM712" s="181"/>
      <c r="AN712" s="181"/>
      <c r="AO712" s="181"/>
      <c r="AP712" s="181"/>
      <c r="AQ712" s="191" t="s">
        <v>2658</v>
      </c>
      <c r="AR712" s="192" t="s">
        <v>2577</v>
      </c>
      <c r="AS712" s="111" t="s">
        <v>532</v>
      </c>
      <c r="AT712" s="173" t="s">
        <v>2659</v>
      </c>
      <c r="AU712" s="174" t="s">
        <v>2660</v>
      </c>
    </row>
    <row r="713" spans="37:47" ht="15.05" hidden="1" customHeight="1">
      <c r="AK713" s="181"/>
      <c r="AL713" s="181"/>
      <c r="AM713" s="181"/>
      <c r="AN713" s="181"/>
      <c r="AO713" s="181"/>
      <c r="AP713" s="181"/>
      <c r="AQ713" s="191" t="s">
        <v>2661</v>
      </c>
      <c r="AR713" s="192" t="s">
        <v>2577</v>
      </c>
      <c r="AS713" s="111" t="s">
        <v>532</v>
      </c>
      <c r="AT713" s="173" t="s">
        <v>2662</v>
      </c>
      <c r="AU713" s="174" t="s">
        <v>2663</v>
      </c>
    </row>
    <row r="714" spans="37:47" ht="15.05" hidden="1" customHeight="1">
      <c r="AK714" s="181"/>
      <c r="AL714" s="181"/>
      <c r="AM714" s="181"/>
      <c r="AN714" s="181"/>
      <c r="AO714" s="181"/>
      <c r="AP714" s="181"/>
      <c r="AQ714" s="191" t="s">
        <v>2664</v>
      </c>
      <c r="AR714" s="192" t="s">
        <v>2577</v>
      </c>
      <c r="AS714" s="111" t="s">
        <v>532</v>
      </c>
      <c r="AT714" s="173" t="s">
        <v>2665</v>
      </c>
      <c r="AU714" s="174" t="s">
        <v>2666</v>
      </c>
    </row>
    <row r="715" spans="37:47" ht="15.05" hidden="1" customHeight="1">
      <c r="AK715" s="181"/>
      <c r="AL715" s="181"/>
      <c r="AM715" s="181"/>
      <c r="AN715" s="181"/>
      <c r="AO715" s="181"/>
      <c r="AP715" s="181"/>
      <c r="AQ715" s="191" t="s">
        <v>2667</v>
      </c>
      <c r="AR715" s="192" t="s">
        <v>2577</v>
      </c>
      <c r="AS715" s="111" t="s">
        <v>532</v>
      </c>
      <c r="AT715" s="173" t="s">
        <v>2668</v>
      </c>
      <c r="AU715" s="174" t="s">
        <v>2669</v>
      </c>
    </row>
    <row r="716" spans="37:47" ht="15.05" hidden="1" customHeight="1">
      <c r="AK716" s="181"/>
      <c r="AL716" s="181"/>
      <c r="AM716" s="181"/>
      <c r="AN716" s="181"/>
      <c r="AO716" s="181"/>
      <c r="AP716" s="181"/>
      <c r="AQ716" s="191" t="s">
        <v>2670</v>
      </c>
      <c r="AR716" s="192" t="s">
        <v>2577</v>
      </c>
      <c r="AS716" s="111" t="s">
        <v>532</v>
      </c>
      <c r="AT716" s="173" t="s">
        <v>2671</v>
      </c>
      <c r="AU716" s="174" t="s">
        <v>2672</v>
      </c>
    </row>
    <row r="717" spans="37:47" ht="15.05" hidden="1" customHeight="1">
      <c r="AK717" s="181"/>
      <c r="AL717" s="181"/>
      <c r="AM717" s="181"/>
      <c r="AN717" s="181"/>
      <c r="AO717" s="181"/>
      <c r="AP717" s="181"/>
      <c r="AQ717" s="191" t="s">
        <v>2673</v>
      </c>
      <c r="AR717" s="192" t="s">
        <v>2577</v>
      </c>
      <c r="AS717" s="111" t="s">
        <v>532</v>
      </c>
      <c r="AT717" s="173" t="s">
        <v>2674</v>
      </c>
      <c r="AU717" s="174" t="s">
        <v>2675</v>
      </c>
    </row>
    <row r="718" spans="37:47" ht="15.05" hidden="1" customHeight="1">
      <c r="AK718" s="181"/>
      <c r="AL718" s="181"/>
      <c r="AM718" s="181"/>
      <c r="AN718" s="181"/>
      <c r="AO718" s="181"/>
      <c r="AP718" s="181"/>
      <c r="AQ718" s="191" t="s">
        <v>2676</v>
      </c>
      <c r="AR718" s="192" t="s">
        <v>2577</v>
      </c>
      <c r="AS718" s="111" t="s">
        <v>532</v>
      </c>
      <c r="AT718" s="173" t="s">
        <v>2677</v>
      </c>
      <c r="AU718" s="174" t="s">
        <v>668</v>
      </c>
    </row>
    <row r="719" spans="37:47" ht="15.05" hidden="1" customHeight="1">
      <c r="AK719" s="181"/>
      <c r="AL719" s="181"/>
      <c r="AM719" s="181"/>
      <c r="AN719" s="181"/>
      <c r="AO719" s="181"/>
      <c r="AP719" s="181"/>
      <c r="AQ719" s="191" t="s">
        <v>2678</v>
      </c>
      <c r="AR719" s="192" t="s">
        <v>2577</v>
      </c>
      <c r="AS719" s="111" t="s">
        <v>532</v>
      </c>
      <c r="AT719" s="173" t="s">
        <v>2679</v>
      </c>
      <c r="AU719" s="174" t="s">
        <v>2680</v>
      </c>
    </row>
    <row r="720" spans="37:47" ht="15.05" hidden="1" customHeight="1">
      <c r="AK720" s="181"/>
      <c r="AL720" s="181"/>
      <c r="AM720" s="181"/>
      <c r="AN720" s="181"/>
      <c r="AO720" s="181"/>
      <c r="AP720" s="181"/>
      <c r="AQ720" s="191" t="s">
        <v>2681</v>
      </c>
      <c r="AR720" s="192" t="s">
        <v>2577</v>
      </c>
      <c r="AS720" s="111" t="s">
        <v>532</v>
      </c>
      <c r="AT720" s="173" t="s">
        <v>2682</v>
      </c>
      <c r="AU720" s="174" t="s">
        <v>2683</v>
      </c>
    </row>
    <row r="721" spans="37:47" ht="15.05" hidden="1" customHeight="1">
      <c r="AK721" s="181"/>
      <c r="AL721" s="181"/>
      <c r="AM721" s="181"/>
      <c r="AN721" s="181"/>
      <c r="AO721" s="181"/>
      <c r="AP721" s="181"/>
      <c r="AQ721" s="191" t="s">
        <v>2684</v>
      </c>
      <c r="AR721" s="192" t="s">
        <v>2577</v>
      </c>
      <c r="AS721" s="111" t="s">
        <v>532</v>
      </c>
      <c r="AT721" s="173" t="s">
        <v>2685</v>
      </c>
      <c r="AU721" s="174" t="s">
        <v>2686</v>
      </c>
    </row>
    <row r="722" spans="37:47" ht="15.05" hidden="1" customHeight="1">
      <c r="AK722" s="181"/>
      <c r="AL722" s="181"/>
      <c r="AM722" s="181"/>
      <c r="AN722" s="181"/>
      <c r="AO722" s="181"/>
      <c r="AP722" s="181"/>
      <c r="AQ722" s="191" t="s">
        <v>2687</v>
      </c>
      <c r="AR722" s="192" t="s">
        <v>2577</v>
      </c>
      <c r="AS722" s="111" t="s">
        <v>532</v>
      </c>
      <c r="AT722" s="173" t="s">
        <v>2688</v>
      </c>
      <c r="AU722" s="174" t="s">
        <v>2689</v>
      </c>
    </row>
    <row r="723" spans="37:47" ht="15.05" hidden="1" customHeight="1">
      <c r="AK723" s="181"/>
      <c r="AL723" s="181"/>
      <c r="AM723" s="181"/>
      <c r="AN723" s="181"/>
      <c r="AO723" s="181"/>
      <c r="AP723" s="181"/>
      <c r="AQ723" s="191" t="s">
        <v>2690</v>
      </c>
      <c r="AR723" s="192" t="s">
        <v>2577</v>
      </c>
      <c r="AS723" s="111" t="s">
        <v>532</v>
      </c>
      <c r="AT723" s="173" t="s">
        <v>2691</v>
      </c>
      <c r="AU723" s="174" t="s">
        <v>2692</v>
      </c>
    </row>
    <row r="724" spans="37:47" ht="15.05" hidden="1" customHeight="1">
      <c r="AK724" s="181"/>
      <c r="AL724" s="181"/>
      <c r="AM724" s="181"/>
      <c r="AN724" s="181"/>
      <c r="AO724" s="181"/>
      <c r="AP724" s="181"/>
      <c r="AQ724" s="191" t="s">
        <v>2693</v>
      </c>
      <c r="AR724" s="192" t="s">
        <v>2577</v>
      </c>
      <c r="AS724" s="111" t="s">
        <v>532</v>
      </c>
      <c r="AT724" s="173" t="s">
        <v>2694</v>
      </c>
      <c r="AU724" s="174" t="s">
        <v>2695</v>
      </c>
    </row>
    <row r="725" spans="37:47" ht="15.05" hidden="1" customHeight="1">
      <c r="AK725" s="181"/>
      <c r="AL725" s="181"/>
      <c r="AM725" s="181"/>
      <c r="AN725" s="181"/>
      <c r="AO725" s="181"/>
      <c r="AP725" s="181"/>
      <c r="AQ725" s="191" t="s">
        <v>2696</v>
      </c>
      <c r="AR725" s="192" t="s">
        <v>2577</v>
      </c>
      <c r="AS725" s="111" t="s">
        <v>532</v>
      </c>
      <c r="AT725" s="173" t="s">
        <v>2697</v>
      </c>
      <c r="AU725" s="174" t="s">
        <v>2698</v>
      </c>
    </row>
    <row r="726" spans="37:47" ht="15.05" hidden="1" customHeight="1">
      <c r="AK726" s="181"/>
      <c r="AL726" s="181"/>
      <c r="AM726" s="181"/>
      <c r="AN726" s="181"/>
      <c r="AO726" s="181"/>
      <c r="AP726" s="181"/>
      <c r="AQ726" s="191" t="s">
        <v>2699</v>
      </c>
      <c r="AR726" s="192" t="s">
        <v>2577</v>
      </c>
      <c r="AS726" s="111" t="s">
        <v>532</v>
      </c>
      <c r="AT726" s="173" t="s">
        <v>2700</v>
      </c>
      <c r="AU726" s="174" t="s">
        <v>2701</v>
      </c>
    </row>
    <row r="727" spans="37:47" ht="15.05" hidden="1" customHeight="1">
      <c r="AK727" s="181"/>
      <c r="AL727" s="181"/>
      <c r="AM727" s="181"/>
      <c r="AN727" s="181"/>
      <c r="AO727" s="181"/>
      <c r="AP727" s="181"/>
      <c r="AQ727" s="191" t="s">
        <v>2702</v>
      </c>
      <c r="AR727" s="192" t="s">
        <v>2577</v>
      </c>
      <c r="AS727" s="111" t="s">
        <v>532</v>
      </c>
      <c r="AT727" s="173" t="s">
        <v>2703</v>
      </c>
      <c r="AU727" s="174" t="s">
        <v>2704</v>
      </c>
    </row>
    <row r="728" spans="37:47" ht="15.05" hidden="1" customHeight="1">
      <c r="AK728" s="181"/>
      <c r="AL728" s="181"/>
      <c r="AM728" s="181"/>
      <c r="AN728" s="181"/>
      <c r="AO728" s="181"/>
      <c r="AP728" s="181"/>
      <c r="AQ728" s="191" t="s">
        <v>2705</v>
      </c>
      <c r="AR728" s="192" t="s">
        <v>2577</v>
      </c>
      <c r="AS728" s="111" t="s">
        <v>532</v>
      </c>
      <c r="AT728" s="173" t="s">
        <v>2706</v>
      </c>
      <c r="AU728" s="174" t="s">
        <v>2707</v>
      </c>
    </row>
    <row r="729" spans="37:47" ht="15.05" hidden="1" customHeight="1">
      <c r="AK729" s="181"/>
      <c r="AL729" s="181"/>
      <c r="AM729" s="181"/>
      <c r="AN729" s="181"/>
      <c r="AO729" s="181"/>
      <c r="AP729" s="181"/>
      <c r="AQ729" s="191" t="s">
        <v>2708</v>
      </c>
      <c r="AR729" s="192" t="s">
        <v>2577</v>
      </c>
      <c r="AS729" s="111" t="s">
        <v>532</v>
      </c>
      <c r="AT729" s="173" t="s">
        <v>2709</v>
      </c>
      <c r="AU729" s="174" t="s">
        <v>2710</v>
      </c>
    </row>
    <row r="730" spans="37:47" ht="15.05" hidden="1" customHeight="1">
      <c r="AK730" s="181"/>
      <c r="AL730" s="181"/>
      <c r="AM730" s="181"/>
      <c r="AN730" s="181"/>
      <c r="AO730" s="181"/>
      <c r="AP730" s="181"/>
      <c r="AQ730" s="191" t="s">
        <v>2711</v>
      </c>
      <c r="AR730" s="192" t="s">
        <v>2577</v>
      </c>
      <c r="AS730" s="111" t="s">
        <v>532</v>
      </c>
      <c r="AT730" s="173" t="s">
        <v>2712</v>
      </c>
      <c r="AU730" s="174" t="s">
        <v>2713</v>
      </c>
    </row>
    <row r="731" spans="37:47" ht="15.05" hidden="1" customHeight="1">
      <c r="AK731" s="181"/>
      <c r="AL731" s="181"/>
      <c r="AM731" s="181"/>
      <c r="AN731" s="181"/>
      <c r="AO731" s="181"/>
      <c r="AP731" s="181"/>
      <c r="AQ731" s="191" t="s">
        <v>2714</v>
      </c>
      <c r="AR731" s="192" t="s">
        <v>2577</v>
      </c>
      <c r="AS731" s="111" t="s">
        <v>532</v>
      </c>
      <c r="AT731" s="173" t="s">
        <v>2715</v>
      </c>
      <c r="AU731" s="174" t="s">
        <v>2716</v>
      </c>
    </row>
    <row r="732" spans="37:47" ht="15.05" hidden="1" customHeight="1">
      <c r="AK732" s="181"/>
      <c r="AL732" s="181"/>
      <c r="AM732" s="181"/>
      <c r="AN732" s="181"/>
      <c r="AO732" s="181"/>
      <c r="AP732" s="181"/>
      <c r="AQ732" s="191" t="s">
        <v>2717</v>
      </c>
      <c r="AR732" s="192" t="s">
        <v>2577</v>
      </c>
      <c r="AS732" s="111" t="s">
        <v>532</v>
      </c>
      <c r="AT732" s="173" t="s">
        <v>2718</v>
      </c>
      <c r="AU732" s="174" t="s">
        <v>2719</v>
      </c>
    </row>
    <row r="733" spans="37:47" ht="15.05" hidden="1" customHeight="1">
      <c r="AK733" s="181"/>
      <c r="AL733" s="181"/>
      <c r="AM733" s="181"/>
      <c r="AN733" s="181"/>
      <c r="AO733" s="181"/>
      <c r="AP733" s="181"/>
      <c r="AQ733" s="191" t="s">
        <v>2720</v>
      </c>
      <c r="AR733" s="192" t="s">
        <v>2577</v>
      </c>
      <c r="AS733" s="111" t="s">
        <v>532</v>
      </c>
      <c r="AT733" s="173" t="s">
        <v>2721</v>
      </c>
      <c r="AU733" s="174" t="s">
        <v>2722</v>
      </c>
    </row>
    <row r="734" spans="37:47" ht="15.05" hidden="1" customHeight="1">
      <c r="AK734" s="181"/>
      <c r="AL734" s="181"/>
      <c r="AM734" s="181"/>
      <c r="AN734" s="181"/>
      <c r="AO734" s="181"/>
      <c r="AP734" s="181"/>
      <c r="AQ734" s="191" t="s">
        <v>2723</v>
      </c>
      <c r="AR734" s="192" t="s">
        <v>2577</v>
      </c>
      <c r="AS734" s="111" t="s">
        <v>532</v>
      </c>
      <c r="AT734" s="173" t="s">
        <v>2724</v>
      </c>
      <c r="AU734" s="174" t="s">
        <v>2725</v>
      </c>
    </row>
    <row r="735" spans="37:47" ht="15.05" hidden="1" customHeight="1">
      <c r="AK735" s="181"/>
      <c r="AL735" s="181"/>
      <c r="AM735" s="181"/>
      <c r="AN735" s="181"/>
      <c r="AO735" s="181"/>
      <c r="AP735" s="181"/>
      <c r="AQ735" s="191" t="s">
        <v>2726</v>
      </c>
      <c r="AR735" s="192" t="s">
        <v>2577</v>
      </c>
      <c r="AS735" s="111" t="s">
        <v>532</v>
      </c>
      <c r="AT735" s="173" t="s">
        <v>2727</v>
      </c>
      <c r="AU735" s="174" t="s">
        <v>2728</v>
      </c>
    </row>
    <row r="736" spans="37:47" ht="15.05" hidden="1" customHeight="1">
      <c r="AK736" s="181"/>
      <c r="AL736" s="181"/>
      <c r="AM736" s="181"/>
      <c r="AN736" s="181"/>
      <c r="AO736" s="181"/>
      <c r="AP736" s="181"/>
      <c r="AQ736" s="191" t="s">
        <v>2729</v>
      </c>
      <c r="AR736" s="192" t="s">
        <v>2577</v>
      </c>
      <c r="AS736" s="111" t="s">
        <v>532</v>
      </c>
      <c r="AT736" s="173" t="s">
        <v>2730</v>
      </c>
      <c r="AU736" s="174" t="s">
        <v>2731</v>
      </c>
    </row>
    <row r="737" spans="37:47" ht="15.05" hidden="1" customHeight="1">
      <c r="AK737" s="181"/>
      <c r="AL737" s="181"/>
      <c r="AM737" s="181"/>
      <c r="AN737" s="181"/>
      <c r="AO737" s="181"/>
      <c r="AP737" s="181"/>
      <c r="AQ737" s="191" t="s">
        <v>2732</v>
      </c>
      <c r="AR737" s="192" t="s">
        <v>2577</v>
      </c>
      <c r="AS737" s="111" t="s">
        <v>532</v>
      </c>
      <c r="AT737" s="173" t="s">
        <v>2733</v>
      </c>
      <c r="AU737" s="174" t="s">
        <v>2734</v>
      </c>
    </row>
    <row r="738" spans="37:47" ht="15.05" hidden="1" customHeight="1">
      <c r="AK738" s="181"/>
      <c r="AL738" s="181"/>
      <c r="AM738" s="181"/>
      <c r="AN738" s="181"/>
      <c r="AO738" s="181"/>
      <c r="AP738" s="181"/>
      <c r="AQ738" s="191" t="s">
        <v>2735</v>
      </c>
      <c r="AR738" s="192" t="s">
        <v>2577</v>
      </c>
      <c r="AS738" s="111" t="s">
        <v>532</v>
      </c>
      <c r="AT738" s="173" t="s">
        <v>2736</v>
      </c>
      <c r="AU738" s="174" t="s">
        <v>2737</v>
      </c>
    </row>
    <row r="739" spans="37:47" ht="15.05" hidden="1" customHeight="1">
      <c r="AK739" s="181"/>
      <c r="AL739" s="181"/>
      <c r="AM739" s="181"/>
      <c r="AN739" s="181"/>
      <c r="AO739" s="181"/>
      <c r="AP739" s="181"/>
      <c r="AQ739" s="191" t="s">
        <v>2738</v>
      </c>
      <c r="AR739" s="192" t="s">
        <v>2577</v>
      </c>
      <c r="AS739" s="111" t="s">
        <v>532</v>
      </c>
      <c r="AT739" s="173" t="s">
        <v>2739</v>
      </c>
      <c r="AU739" s="174" t="s">
        <v>2740</v>
      </c>
    </row>
    <row r="740" spans="37:47" ht="15.05" hidden="1" customHeight="1">
      <c r="AK740" s="181"/>
      <c r="AL740" s="181"/>
      <c r="AM740" s="181"/>
      <c r="AN740" s="181"/>
      <c r="AO740" s="181"/>
      <c r="AP740" s="181"/>
      <c r="AQ740" s="191" t="s">
        <v>2741</v>
      </c>
      <c r="AR740" s="192" t="s">
        <v>2577</v>
      </c>
      <c r="AS740" s="111" t="s">
        <v>532</v>
      </c>
      <c r="AT740" s="173" t="s">
        <v>2742</v>
      </c>
      <c r="AU740" s="174" t="s">
        <v>2743</v>
      </c>
    </row>
    <row r="741" spans="37:47" ht="15.05" hidden="1" customHeight="1">
      <c r="AK741" s="181"/>
      <c r="AL741" s="181"/>
      <c r="AM741" s="181"/>
      <c r="AN741" s="181"/>
      <c r="AO741" s="181"/>
      <c r="AP741" s="181"/>
      <c r="AQ741" s="191" t="s">
        <v>2744</v>
      </c>
      <c r="AR741" s="192" t="s">
        <v>2577</v>
      </c>
      <c r="AS741" s="111" t="s">
        <v>532</v>
      </c>
      <c r="AT741" s="173" t="s">
        <v>2745</v>
      </c>
      <c r="AU741" s="174" t="s">
        <v>2746</v>
      </c>
    </row>
    <row r="742" spans="37:47" ht="15.05" hidden="1" customHeight="1">
      <c r="AK742" s="181"/>
      <c r="AL742" s="181"/>
      <c r="AM742" s="181"/>
      <c r="AN742" s="181"/>
      <c r="AO742" s="181"/>
      <c r="AP742" s="181"/>
      <c r="AQ742" s="191" t="s">
        <v>2747</v>
      </c>
      <c r="AR742" s="192" t="s">
        <v>2577</v>
      </c>
      <c r="AS742" s="111" t="s">
        <v>532</v>
      </c>
      <c r="AT742" s="173" t="s">
        <v>2748</v>
      </c>
      <c r="AU742" s="174" t="s">
        <v>2749</v>
      </c>
    </row>
    <row r="743" spans="37:47" ht="15.05" hidden="1" customHeight="1">
      <c r="AK743" s="181"/>
      <c r="AL743" s="181"/>
      <c r="AM743" s="181"/>
      <c r="AN743" s="181"/>
      <c r="AO743" s="181"/>
      <c r="AP743" s="181"/>
      <c r="AQ743" s="191" t="s">
        <v>2750</v>
      </c>
      <c r="AR743" s="192" t="s">
        <v>2577</v>
      </c>
      <c r="AS743" s="111" t="s">
        <v>532</v>
      </c>
      <c r="AT743" s="173" t="s">
        <v>2751</v>
      </c>
      <c r="AU743" s="174" t="s">
        <v>2752</v>
      </c>
    </row>
    <row r="744" spans="37:47" ht="15.05" hidden="1" customHeight="1">
      <c r="AK744" s="181"/>
      <c r="AL744" s="181"/>
      <c r="AM744" s="181"/>
      <c r="AN744" s="181"/>
      <c r="AO744" s="181"/>
      <c r="AP744" s="181"/>
      <c r="AQ744" s="191" t="s">
        <v>2753</v>
      </c>
      <c r="AR744" s="192" t="s">
        <v>2577</v>
      </c>
      <c r="AS744" s="111" t="s">
        <v>532</v>
      </c>
      <c r="AT744" s="173" t="s">
        <v>2754</v>
      </c>
      <c r="AU744" s="174" t="s">
        <v>2755</v>
      </c>
    </row>
    <row r="745" spans="37:47" ht="15.05" hidden="1" customHeight="1">
      <c r="AK745" s="181"/>
      <c r="AL745" s="181"/>
      <c r="AM745" s="181"/>
      <c r="AN745" s="181"/>
      <c r="AO745" s="181"/>
      <c r="AP745" s="181"/>
      <c r="AQ745" s="191" t="s">
        <v>2756</v>
      </c>
      <c r="AR745" s="192" t="s">
        <v>2577</v>
      </c>
      <c r="AS745" s="111" t="s">
        <v>532</v>
      </c>
      <c r="AT745" s="173" t="s">
        <v>2757</v>
      </c>
      <c r="AU745" s="174" t="s">
        <v>2758</v>
      </c>
    </row>
    <row r="746" spans="37:47" ht="15.05" hidden="1" customHeight="1">
      <c r="AK746" s="181"/>
      <c r="AL746" s="181"/>
      <c r="AM746" s="181"/>
      <c r="AN746" s="181"/>
      <c r="AO746" s="181"/>
      <c r="AP746" s="181"/>
      <c r="AQ746" s="191" t="s">
        <v>2759</v>
      </c>
      <c r="AR746" s="192" t="s">
        <v>2577</v>
      </c>
      <c r="AS746" s="111" t="s">
        <v>532</v>
      </c>
      <c r="AT746" s="173" t="s">
        <v>2760</v>
      </c>
      <c r="AU746" s="174" t="s">
        <v>2761</v>
      </c>
    </row>
    <row r="747" spans="37:47" ht="15.05" hidden="1" customHeight="1">
      <c r="AK747" s="181"/>
      <c r="AL747" s="181"/>
      <c r="AM747" s="181"/>
      <c r="AN747" s="181"/>
      <c r="AO747" s="181"/>
      <c r="AP747" s="181"/>
      <c r="AQ747" s="191" t="s">
        <v>2762</v>
      </c>
      <c r="AR747" s="192" t="s">
        <v>2577</v>
      </c>
      <c r="AS747" s="111" t="s">
        <v>532</v>
      </c>
      <c r="AT747" s="173" t="s">
        <v>2763</v>
      </c>
      <c r="AU747" s="174" t="s">
        <v>2764</v>
      </c>
    </row>
    <row r="748" spans="37:47" ht="15.05" hidden="1" customHeight="1">
      <c r="AK748" s="181"/>
      <c r="AL748" s="181"/>
      <c r="AM748" s="181"/>
      <c r="AN748" s="181"/>
      <c r="AO748" s="181"/>
      <c r="AP748" s="181"/>
      <c r="AQ748" s="191" t="s">
        <v>2765</v>
      </c>
      <c r="AR748" s="192" t="s">
        <v>2577</v>
      </c>
      <c r="AS748" s="111" t="s">
        <v>532</v>
      </c>
      <c r="AT748" s="173" t="s">
        <v>2766</v>
      </c>
      <c r="AU748" s="174" t="s">
        <v>2767</v>
      </c>
    </row>
    <row r="749" spans="37:47" ht="15.05" hidden="1" customHeight="1">
      <c r="AK749" s="181"/>
      <c r="AL749" s="181"/>
      <c r="AM749" s="181"/>
      <c r="AN749" s="181"/>
      <c r="AO749" s="181"/>
      <c r="AP749" s="181"/>
      <c r="AQ749" s="191" t="s">
        <v>2768</v>
      </c>
      <c r="AR749" s="192" t="s">
        <v>2577</v>
      </c>
      <c r="AS749" s="111" t="s">
        <v>532</v>
      </c>
      <c r="AT749" s="173" t="s">
        <v>2769</v>
      </c>
      <c r="AU749" s="174" t="s">
        <v>2770</v>
      </c>
    </row>
    <row r="750" spans="37:47" ht="15.05" hidden="1" customHeight="1">
      <c r="AK750" s="181"/>
      <c r="AL750" s="181"/>
      <c r="AM750" s="181"/>
      <c r="AN750" s="181"/>
      <c r="AO750" s="181"/>
      <c r="AP750" s="181"/>
      <c r="AQ750" s="191" t="s">
        <v>2771</v>
      </c>
      <c r="AR750" s="192" t="s">
        <v>2577</v>
      </c>
      <c r="AS750" s="111" t="s">
        <v>532</v>
      </c>
      <c r="AT750" s="173" t="s">
        <v>2772</v>
      </c>
      <c r="AU750" s="174" t="s">
        <v>2773</v>
      </c>
    </row>
    <row r="751" spans="37:47" ht="15.05" hidden="1" customHeight="1">
      <c r="AK751" s="181"/>
      <c r="AL751" s="181"/>
      <c r="AM751" s="181"/>
      <c r="AN751" s="181"/>
      <c r="AO751" s="181"/>
      <c r="AP751" s="181"/>
      <c r="AQ751" s="191" t="s">
        <v>2774</v>
      </c>
      <c r="AR751" s="192" t="s">
        <v>2577</v>
      </c>
      <c r="AS751" s="111" t="s">
        <v>532</v>
      </c>
      <c r="AT751" s="173" t="s">
        <v>2775</v>
      </c>
      <c r="AU751" s="174" t="s">
        <v>2776</v>
      </c>
    </row>
    <row r="752" spans="37:47" ht="15.05" hidden="1" customHeight="1">
      <c r="AK752" s="181"/>
      <c r="AL752" s="181"/>
      <c r="AM752" s="181"/>
      <c r="AN752" s="181"/>
      <c r="AO752" s="181"/>
      <c r="AP752" s="181"/>
      <c r="AQ752" s="191" t="s">
        <v>2777</v>
      </c>
      <c r="AR752" s="192" t="s">
        <v>2577</v>
      </c>
      <c r="AS752" s="111" t="s">
        <v>532</v>
      </c>
      <c r="AT752" s="173" t="s">
        <v>2778</v>
      </c>
      <c r="AU752" s="174" t="s">
        <v>2779</v>
      </c>
    </row>
    <row r="753" spans="37:47" ht="15.05" hidden="1" customHeight="1">
      <c r="AK753" s="181"/>
      <c r="AL753" s="181"/>
      <c r="AM753" s="181"/>
      <c r="AN753" s="181"/>
      <c r="AO753" s="181"/>
      <c r="AP753" s="181"/>
      <c r="AQ753" s="191" t="s">
        <v>2780</v>
      </c>
      <c r="AR753" s="192" t="s">
        <v>2577</v>
      </c>
      <c r="AS753" s="111" t="s">
        <v>532</v>
      </c>
      <c r="AT753" s="173" t="s">
        <v>2781</v>
      </c>
      <c r="AU753" s="174" t="s">
        <v>2782</v>
      </c>
    </row>
    <row r="754" spans="37:47" ht="15.05" hidden="1" customHeight="1">
      <c r="AK754" s="181"/>
      <c r="AL754" s="181"/>
      <c r="AM754" s="181"/>
      <c r="AN754" s="181"/>
      <c r="AO754" s="181"/>
      <c r="AP754" s="181"/>
      <c r="AQ754" s="191" t="s">
        <v>2783</v>
      </c>
      <c r="AR754" s="192" t="s">
        <v>2577</v>
      </c>
      <c r="AS754" s="111" t="s">
        <v>532</v>
      </c>
      <c r="AT754" s="173" t="s">
        <v>2784</v>
      </c>
      <c r="AU754" s="174" t="s">
        <v>2785</v>
      </c>
    </row>
    <row r="755" spans="37:47" ht="15.05" hidden="1" customHeight="1">
      <c r="AK755" s="181"/>
      <c r="AL755" s="181"/>
      <c r="AM755" s="181"/>
      <c r="AN755" s="181"/>
      <c r="AO755" s="181"/>
      <c r="AP755" s="181"/>
      <c r="AQ755" s="191" t="s">
        <v>2786</v>
      </c>
      <c r="AR755" s="192" t="s">
        <v>2577</v>
      </c>
      <c r="AS755" s="111" t="s">
        <v>532</v>
      </c>
      <c r="AT755" s="173" t="s">
        <v>2787</v>
      </c>
      <c r="AU755" s="174" t="s">
        <v>2788</v>
      </c>
    </row>
    <row r="756" spans="37:47" hidden="1">
      <c r="AK756" s="181"/>
      <c r="AL756" s="181"/>
      <c r="AM756" s="181"/>
      <c r="AN756" s="181"/>
      <c r="AO756" s="181"/>
      <c r="AP756" s="181"/>
      <c r="AQ756" s="191" t="s">
        <v>2789</v>
      </c>
      <c r="AR756" s="192" t="s">
        <v>2577</v>
      </c>
      <c r="AS756" s="111" t="s">
        <v>532</v>
      </c>
      <c r="AT756" s="173" t="s">
        <v>2790</v>
      </c>
      <c r="AU756" s="174" t="s">
        <v>2791</v>
      </c>
    </row>
    <row r="757" spans="37:47" hidden="1">
      <c r="AK757" s="181"/>
      <c r="AL757" s="181"/>
      <c r="AM757" s="181"/>
      <c r="AN757" s="181"/>
      <c r="AO757" s="181"/>
      <c r="AP757" s="181"/>
      <c r="AQ757" s="191" t="s">
        <v>2792</v>
      </c>
      <c r="AR757" s="192" t="s">
        <v>2577</v>
      </c>
      <c r="AS757" s="111" t="s">
        <v>532</v>
      </c>
      <c r="AT757" s="173" t="s">
        <v>2793</v>
      </c>
      <c r="AU757" s="174" t="s">
        <v>2794</v>
      </c>
    </row>
    <row r="758" spans="37:47" hidden="1">
      <c r="AK758" s="181"/>
      <c r="AL758" s="181"/>
      <c r="AM758" s="181"/>
      <c r="AN758" s="181"/>
      <c r="AO758" s="181"/>
      <c r="AP758" s="181"/>
      <c r="AQ758" s="191" t="s">
        <v>2795</v>
      </c>
      <c r="AR758" s="192" t="s">
        <v>2577</v>
      </c>
      <c r="AS758" s="111" t="s">
        <v>532</v>
      </c>
      <c r="AT758" s="173" t="s">
        <v>2796</v>
      </c>
      <c r="AU758" s="174" t="s">
        <v>2797</v>
      </c>
    </row>
    <row r="759" spans="37:47" hidden="1">
      <c r="AK759" s="181"/>
      <c r="AL759" s="181"/>
      <c r="AM759" s="181"/>
      <c r="AN759" s="181"/>
      <c r="AO759" s="181"/>
      <c r="AP759" s="181"/>
      <c r="AQ759" s="191" t="s">
        <v>2798</v>
      </c>
      <c r="AR759" s="192" t="s">
        <v>2577</v>
      </c>
      <c r="AS759" s="111" t="s">
        <v>532</v>
      </c>
      <c r="AT759" s="173" t="s">
        <v>2799</v>
      </c>
      <c r="AU759" s="174" t="s">
        <v>2800</v>
      </c>
    </row>
    <row r="760" spans="37:47" hidden="1">
      <c r="AK760" s="181"/>
      <c r="AL760" s="181"/>
      <c r="AM760" s="181"/>
      <c r="AN760" s="181"/>
      <c r="AO760" s="181"/>
      <c r="AP760" s="181"/>
      <c r="AQ760" s="191" t="s">
        <v>2801</v>
      </c>
      <c r="AR760" s="192" t="s">
        <v>2577</v>
      </c>
      <c r="AS760" s="111" t="s">
        <v>532</v>
      </c>
      <c r="AT760" s="173" t="s">
        <v>2802</v>
      </c>
      <c r="AU760" s="174" t="s">
        <v>2803</v>
      </c>
    </row>
    <row r="761" spans="37:47" hidden="1">
      <c r="AK761" s="181"/>
      <c r="AL761" s="181"/>
      <c r="AM761" s="181"/>
      <c r="AN761" s="181"/>
      <c r="AO761" s="181"/>
      <c r="AP761" s="181"/>
      <c r="AQ761" s="191" t="s">
        <v>2804</v>
      </c>
      <c r="AR761" s="192" t="s">
        <v>2577</v>
      </c>
      <c r="AS761" s="111" t="s">
        <v>532</v>
      </c>
      <c r="AT761" s="173" t="s">
        <v>2805</v>
      </c>
      <c r="AU761" s="174" t="s">
        <v>2806</v>
      </c>
    </row>
    <row r="762" spans="37:47" hidden="1">
      <c r="AK762" s="181"/>
      <c r="AL762" s="181"/>
      <c r="AM762" s="181"/>
      <c r="AN762" s="181"/>
      <c r="AO762" s="181"/>
      <c r="AP762" s="181"/>
      <c r="AQ762" s="191" t="s">
        <v>2807</v>
      </c>
      <c r="AR762" s="192" t="s">
        <v>2577</v>
      </c>
      <c r="AS762" s="111" t="s">
        <v>532</v>
      </c>
      <c r="AT762" s="173" t="s">
        <v>2808</v>
      </c>
      <c r="AU762" s="174" t="s">
        <v>2809</v>
      </c>
    </row>
    <row r="763" spans="37:47" hidden="1">
      <c r="AK763" s="181"/>
      <c r="AL763" s="181"/>
      <c r="AM763" s="181"/>
      <c r="AN763" s="181"/>
      <c r="AO763" s="181"/>
      <c r="AP763" s="181"/>
      <c r="AQ763" s="191" t="s">
        <v>2810</v>
      </c>
      <c r="AR763" s="192" t="s">
        <v>2577</v>
      </c>
      <c r="AS763" s="111" t="s">
        <v>532</v>
      </c>
      <c r="AT763" s="173" t="s">
        <v>2811</v>
      </c>
      <c r="AU763" s="174" t="s">
        <v>2812</v>
      </c>
    </row>
    <row r="764" spans="37:47" hidden="1">
      <c r="AK764" s="181"/>
      <c r="AL764" s="181"/>
      <c r="AM764" s="181"/>
      <c r="AN764" s="181"/>
      <c r="AO764" s="181"/>
      <c r="AP764" s="181"/>
      <c r="AQ764" s="191" t="s">
        <v>2813</v>
      </c>
      <c r="AR764" s="192" t="s">
        <v>2577</v>
      </c>
      <c r="AS764" s="111" t="s">
        <v>532</v>
      </c>
      <c r="AT764" s="173" t="s">
        <v>2814</v>
      </c>
      <c r="AU764" s="174" t="s">
        <v>2815</v>
      </c>
    </row>
    <row r="765" spans="37:47" hidden="1">
      <c r="AK765" s="181"/>
      <c r="AL765" s="181"/>
      <c r="AM765" s="181"/>
      <c r="AN765" s="181"/>
      <c r="AO765" s="181"/>
      <c r="AP765" s="181"/>
      <c r="AQ765" s="191" t="s">
        <v>2816</v>
      </c>
      <c r="AR765" s="192" t="s">
        <v>2577</v>
      </c>
      <c r="AS765" s="111" t="s">
        <v>532</v>
      </c>
      <c r="AT765" s="173" t="s">
        <v>2817</v>
      </c>
      <c r="AU765" s="174" t="s">
        <v>2818</v>
      </c>
    </row>
    <row r="766" spans="37:47" hidden="1">
      <c r="AK766" s="181"/>
      <c r="AL766" s="181"/>
      <c r="AM766" s="181"/>
      <c r="AN766" s="181"/>
      <c r="AO766" s="181"/>
      <c r="AP766" s="181"/>
      <c r="AQ766" s="191" t="s">
        <v>2819</v>
      </c>
      <c r="AR766" s="192" t="s">
        <v>2577</v>
      </c>
      <c r="AS766" s="111" t="s">
        <v>532</v>
      </c>
      <c r="AT766" s="173" t="s">
        <v>2820</v>
      </c>
      <c r="AU766" s="174" t="s">
        <v>2058</v>
      </c>
    </row>
    <row r="767" spans="37:47" hidden="1">
      <c r="AK767" s="181"/>
      <c r="AL767" s="181"/>
      <c r="AM767" s="181"/>
      <c r="AN767" s="181"/>
      <c r="AO767" s="181"/>
      <c r="AP767" s="181"/>
      <c r="AQ767" s="191" t="s">
        <v>2821</v>
      </c>
      <c r="AR767" s="192" t="s">
        <v>2577</v>
      </c>
      <c r="AS767" s="111" t="s">
        <v>532</v>
      </c>
      <c r="AT767" s="173" t="s">
        <v>2822</v>
      </c>
      <c r="AU767" s="174" t="s">
        <v>2823</v>
      </c>
    </row>
    <row r="768" spans="37:47" hidden="1">
      <c r="AK768" s="181"/>
      <c r="AL768" s="181"/>
      <c r="AM768" s="181"/>
      <c r="AN768" s="181"/>
      <c r="AO768" s="181"/>
      <c r="AP768" s="181"/>
      <c r="AQ768" s="191" t="s">
        <v>2824</v>
      </c>
      <c r="AR768" s="192" t="s">
        <v>2577</v>
      </c>
      <c r="AS768" s="111" t="s">
        <v>532</v>
      </c>
      <c r="AT768" s="173" t="s">
        <v>2825</v>
      </c>
      <c r="AU768" s="174" t="s">
        <v>536</v>
      </c>
    </row>
    <row r="769" spans="37:47" hidden="1">
      <c r="AK769" s="181"/>
      <c r="AL769" s="181"/>
      <c r="AM769" s="181"/>
      <c r="AN769" s="181"/>
      <c r="AO769" s="181"/>
      <c r="AP769" s="181"/>
      <c r="AQ769" s="191" t="s">
        <v>2826</v>
      </c>
      <c r="AR769" s="192" t="s">
        <v>2577</v>
      </c>
      <c r="AS769" s="111" t="s">
        <v>532</v>
      </c>
      <c r="AT769" s="173" t="s">
        <v>2827</v>
      </c>
      <c r="AU769" s="174" t="s">
        <v>2828</v>
      </c>
    </row>
    <row r="770" spans="37:47" hidden="1">
      <c r="AK770" s="181"/>
      <c r="AL770" s="181"/>
      <c r="AM770" s="181"/>
      <c r="AN770" s="181"/>
      <c r="AO770" s="181"/>
      <c r="AP770" s="181"/>
      <c r="AQ770" s="191" t="s">
        <v>2829</v>
      </c>
      <c r="AR770" s="192" t="s">
        <v>2577</v>
      </c>
      <c r="AS770" s="111" t="s">
        <v>532</v>
      </c>
      <c r="AT770" s="173" t="s">
        <v>2830</v>
      </c>
      <c r="AU770" s="174" t="s">
        <v>2831</v>
      </c>
    </row>
    <row r="771" spans="37:47" hidden="1">
      <c r="AK771" s="181"/>
      <c r="AL771" s="181"/>
      <c r="AM771" s="181"/>
      <c r="AN771" s="181"/>
      <c r="AO771" s="181"/>
      <c r="AP771" s="181"/>
      <c r="AQ771" s="191" t="s">
        <v>2832</v>
      </c>
      <c r="AR771" s="192" t="s">
        <v>2577</v>
      </c>
      <c r="AS771" s="111" t="s">
        <v>532</v>
      </c>
      <c r="AT771" s="173" t="s">
        <v>2833</v>
      </c>
      <c r="AU771" s="174" t="s">
        <v>2834</v>
      </c>
    </row>
    <row r="772" spans="37:47" hidden="1">
      <c r="AK772" s="181"/>
      <c r="AL772" s="181"/>
      <c r="AM772" s="181"/>
      <c r="AN772" s="181"/>
      <c r="AO772" s="181"/>
      <c r="AP772" s="181"/>
      <c r="AQ772" s="191" t="s">
        <v>2835</v>
      </c>
      <c r="AR772" s="192" t="s">
        <v>2577</v>
      </c>
      <c r="AS772" s="111" t="s">
        <v>532</v>
      </c>
      <c r="AT772" s="173" t="s">
        <v>2836</v>
      </c>
      <c r="AU772" s="174" t="s">
        <v>1512</v>
      </c>
    </row>
    <row r="773" spans="37:47" hidden="1">
      <c r="AK773" s="181"/>
      <c r="AL773" s="181"/>
      <c r="AM773" s="181"/>
      <c r="AN773" s="181"/>
      <c r="AO773" s="181"/>
      <c r="AP773" s="181"/>
      <c r="AQ773" s="191" t="s">
        <v>2837</v>
      </c>
      <c r="AR773" s="192" t="s">
        <v>2577</v>
      </c>
      <c r="AS773" s="111" t="s">
        <v>532</v>
      </c>
      <c r="AT773" s="173" t="s">
        <v>2838</v>
      </c>
      <c r="AU773" s="174" t="s">
        <v>2839</v>
      </c>
    </row>
    <row r="774" spans="37:47" hidden="1">
      <c r="AK774" s="181"/>
      <c r="AL774" s="181"/>
      <c r="AM774" s="181"/>
      <c r="AN774" s="181"/>
      <c r="AO774" s="181"/>
      <c r="AP774" s="181"/>
      <c r="AQ774" s="191" t="s">
        <v>2840</v>
      </c>
      <c r="AR774" s="192" t="s">
        <v>2577</v>
      </c>
      <c r="AS774" s="111" t="s">
        <v>532</v>
      </c>
      <c r="AT774" s="173" t="s">
        <v>2841</v>
      </c>
      <c r="AU774" s="174" t="s">
        <v>2842</v>
      </c>
    </row>
    <row r="775" spans="37:47" hidden="1">
      <c r="AK775" s="181"/>
      <c r="AL775" s="181"/>
      <c r="AM775" s="181"/>
      <c r="AN775" s="181"/>
      <c r="AO775" s="181"/>
      <c r="AP775" s="181"/>
      <c r="AQ775" s="191" t="s">
        <v>2843</v>
      </c>
      <c r="AR775" s="192" t="s">
        <v>2577</v>
      </c>
      <c r="AS775" s="111" t="s">
        <v>532</v>
      </c>
      <c r="AT775" s="173" t="s">
        <v>2844</v>
      </c>
      <c r="AU775" s="174" t="s">
        <v>2845</v>
      </c>
    </row>
    <row r="776" spans="37:47" hidden="1">
      <c r="AK776" s="181"/>
      <c r="AL776" s="181"/>
      <c r="AM776" s="181"/>
      <c r="AN776" s="181"/>
      <c r="AO776" s="181"/>
      <c r="AP776" s="181"/>
      <c r="AQ776" s="191" t="s">
        <v>2846</v>
      </c>
      <c r="AR776" s="192" t="s">
        <v>2577</v>
      </c>
      <c r="AS776" s="111" t="s">
        <v>532</v>
      </c>
      <c r="AT776" s="173" t="s">
        <v>2847</v>
      </c>
      <c r="AU776" s="174" t="s">
        <v>1068</v>
      </c>
    </row>
    <row r="777" spans="37:47" hidden="1">
      <c r="AK777" s="181"/>
      <c r="AL777" s="181"/>
      <c r="AM777" s="181"/>
      <c r="AN777" s="181"/>
      <c r="AO777" s="181"/>
      <c r="AP777" s="181"/>
      <c r="AQ777" s="191" t="s">
        <v>2848</v>
      </c>
      <c r="AR777" s="192" t="s">
        <v>2577</v>
      </c>
      <c r="AS777" s="111" t="s">
        <v>532</v>
      </c>
      <c r="AT777" s="173" t="s">
        <v>2849</v>
      </c>
      <c r="AU777" s="174" t="s">
        <v>2850</v>
      </c>
    </row>
    <row r="778" spans="37:47" hidden="1">
      <c r="AK778" s="181"/>
      <c r="AL778" s="181"/>
      <c r="AM778" s="181"/>
      <c r="AN778" s="181"/>
      <c r="AO778" s="181"/>
      <c r="AP778" s="181"/>
      <c r="AQ778" s="191" t="s">
        <v>2851</v>
      </c>
      <c r="AR778" s="192" t="s">
        <v>2577</v>
      </c>
      <c r="AS778" s="111" t="s">
        <v>532</v>
      </c>
      <c r="AT778" s="173" t="s">
        <v>2852</v>
      </c>
      <c r="AU778" s="174" t="s">
        <v>2853</v>
      </c>
    </row>
    <row r="779" spans="37:47" hidden="1">
      <c r="AK779" s="181"/>
      <c r="AL779" s="181"/>
      <c r="AM779" s="181"/>
      <c r="AN779" s="181"/>
      <c r="AO779" s="181"/>
      <c r="AP779" s="181"/>
      <c r="AQ779" s="191" t="s">
        <v>2854</v>
      </c>
      <c r="AR779" s="192" t="s">
        <v>2577</v>
      </c>
      <c r="AS779" s="111" t="s">
        <v>532</v>
      </c>
      <c r="AT779" s="173" t="s">
        <v>2855</v>
      </c>
      <c r="AU779" s="174" t="s">
        <v>2856</v>
      </c>
    </row>
    <row r="780" spans="37:47" hidden="1">
      <c r="AK780" s="181"/>
      <c r="AL780" s="181"/>
      <c r="AM780" s="181"/>
      <c r="AN780" s="181"/>
      <c r="AO780" s="181"/>
      <c r="AP780" s="181"/>
      <c r="AQ780" s="191" t="s">
        <v>2857</v>
      </c>
      <c r="AR780" s="192" t="s">
        <v>2577</v>
      </c>
      <c r="AS780" s="111" t="s">
        <v>532</v>
      </c>
      <c r="AT780" s="173" t="s">
        <v>2858</v>
      </c>
      <c r="AU780" s="174" t="s">
        <v>2859</v>
      </c>
    </row>
    <row r="781" spans="37:47" hidden="1">
      <c r="AK781" s="181"/>
      <c r="AL781" s="181"/>
      <c r="AM781" s="181"/>
      <c r="AN781" s="181"/>
      <c r="AO781" s="181"/>
      <c r="AP781" s="181"/>
      <c r="AQ781" s="191" t="s">
        <v>2860</v>
      </c>
      <c r="AR781" s="192" t="s">
        <v>2577</v>
      </c>
      <c r="AS781" s="111" t="s">
        <v>532</v>
      </c>
      <c r="AT781" s="173" t="s">
        <v>2861</v>
      </c>
      <c r="AU781" s="174" t="s">
        <v>2862</v>
      </c>
    </row>
    <row r="782" spans="37:47" hidden="1">
      <c r="AK782" s="181"/>
      <c r="AL782" s="181"/>
      <c r="AM782" s="181"/>
      <c r="AN782" s="181"/>
      <c r="AO782" s="181"/>
      <c r="AP782" s="181"/>
      <c r="AQ782" s="191" t="s">
        <v>2863</v>
      </c>
      <c r="AR782" s="192" t="s">
        <v>2577</v>
      </c>
      <c r="AS782" s="111" t="s">
        <v>532</v>
      </c>
      <c r="AT782" s="173" t="s">
        <v>2864</v>
      </c>
      <c r="AU782" s="174" t="s">
        <v>2865</v>
      </c>
    </row>
    <row r="783" spans="37:47" hidden="1">
      <c r="AK783" s="181"/>
      <c r="AL783" s="181"/>
      <c r="AM783" s="181"/>
      <c r="AN783" s="181"/>
      <c r="AO783" s="181"/>
      <c r="AP783" s="181"/>
      <c r="AQ783" s="191" t="s">
        <v>2866</v>
      </c>
      <c r="AR783" s="192" t="s">
        <v>2577</v>
      </c>
      <c r="AS783" s="111" t="s">
        <v>532</v>
      </c>
      <c r="AT783" s="173" t="s">
        <v>2867</v>
      </c>
      <c r="AU783" s="174" t="s">
        <v>2868</v>
      </c>
    </row>
    <row r="784" spans="37:47" hidden="1">
      <c r="AK784" s="181"/>
      <c r="AL784" s="181"/>
      <c r="AM784" s="181"/>
      <c r="AN784" s="181"/>
      <c r="AO784" s="181"/>
      <c r="AP784" s="181"/>
      <c r="AQ784" s="191" t="s">
        <v>2869</v>
      </c>
      <c r="AR784" s="192" t="s">
        <v>2577</v>
      </c>
      <c r="AS784" s="111" t="s">
        <v>532</v>
      </c>
      <c r="AT784" s="173" t="s">
        <v>2870</v>
      </c>
      <c r="AU784" s="174" t="s">
        <v>2871</v>
      </c>
    </row>
    <row r="785" spans="37:47" hidden="1">
      <c r="AK785" s="181"/>
      <c r="AL785" s="181"/>
      <c r="AM785" s="181"/>
      <c r="AN785" s="181"/>
      <c r="AO785" s="181"/>
      <c r="AP785" s="181"/>
      <c r="AQ785" s="191" t="s">
        <v>2872</v>
      </c>
      <c r="AR785" s="192" t="s">
        <v>2577</v>
      </c>
      <c r="AS785" s="111" t="s">
        <v>532</v>
      </c>
      <c r="AT785" s="173" t="s">
        <v>2873</v>
      </c>
      <c r="AU785" s="174" t="s">
        <v>2874</v>
      </c>
    </row>
    <row r="786" spans="37:47" hidden="1">
      <c r="AK786" s="181"/>
      <c r="AL786" s="181"/>
      <c r="AM786" s="181"/>
      <c r="AN786" s="181"/>
      <c r="AO786" s="181"/>
      <c r="AP786" s="181"/>
      <c r="AQ786" s="191" t="s">
        <v>2875</v>
      </c>
      <c r="AR786" s="192" t="s">
        <v>2577</v>
      </c>
      <c r="AS786" s="111" t="s">
        <v>532</v>
      </c>
      <c r="AT786" s="173" t="s">
        <v>2876</v>
      </c>
      <c r="AU786" s="174" t="s">
        <v>2877</v>
      </c>
    </row>
    <row r="787" spans="37:47" hidden="1">
      <c r="AK787" s="181"/>
      <c r="AL787" s="181"/>
      <c r="AM787" s="181"/>
      <c r="AN787" s="181"/>
      <c r="AO787" s="181"/>
      <c r="AP787" s="181"/>
      <c r="AQ787" s="191" t="s">
        <v>2878</v>
      </c>
      <c r="AR787" s="192" t="s">
        <v>2577</v>
      </c>
      <c r="AS787" s="111" t="s">
        <v>532</v>
      </c>
      <c r="AT787" s="173" t="s">
        <v>2879</v>
      </c>
      <c r="AU787" s="174" t="s">
        <v>2880</v>
      </c>
    </row>
    <row r="788" spans="37:47" hidden="1">
      <c r="AK788" s="181"/>
      <c r="AL788" s="181"/>
      <c r="AM788" s="181"/>
      <c r="AN788" s="181"/>
      <c r="AO788" s="181"/>
      <c r="AP788" s="181"/>
      <c r="AQ788" s="191" t="s">
        <v>2881</v>
      </c>
      <c r="AR788" s="192" t="s">
        <v>2577</v>
      </c>
      <c r="AS788" s="111" t="s">
        <v>532</v>
      </c>
      <c r="AT788" s="173" t="s">
        <v>2882</v>
      </c>
      <c r="AU788" s="174" t="s">
        <v>2883</v>
      </c>
    </row>
    <row r="789" spans="37:47" hidden="1">
      <c r="AK789" s="181"/>
      <c r="AL789" s="181"/>
      <c r="AM789" s="181"/>
      <c r="AN789" s="181"/>
      <c r="AO789" s="181"/>
      <c r="AP789" s="181"/>
      <c r="AQ789" s="191" t="s">
        <v>2884</v>
      </c>
      <c r="AR789" s="192" t="s">
        <v>2577</v>
      </c>
      <c r="AS789" s="111" t="s">
        <v>532</v>
      </c>
      <c r="AT789" s="173" t="s">
        <v>2885</v>
      </c>
      <c r="AU789" s="174" t="s">
        <v>2886</v>
      </c>
    </row>
    <row r="790" spans="37:47" hidden="1">
      <c r="AK790" s="181"/>
      <c r="AL790" s="181"/>
      <c r="AM790" s="181"/>
      <c r="AN790" s="181"/>
      <c r="AO790" s="181"/>
      <c r="AP790" s="181"/>
      <c r="AQ790" s="191" t="s">
        <v>2887</v>
      </c>
      <c r="AR790" s="192" t="s">
        <v>2577</v>
      </c>
      <c r="AS790" s="111" t="s">
        <v>532</v>
      </c>
      <c r="AT790" s="173" t="s">
        <v>2888</v>
      </c>
      <c r="AU790" s="174" t="s">
        <v>2889</v>
      </c>
    </row>
    <row r="791" spans="37:47" hidden="1">
      <c r="AK791" s="181"/>
      <c r="AL791" s="181"/>
      <c r="AM791" s="181"/>
      <c r="AN791" s="181"/>
      <c r="AO791" s="181"/>
      <c r="AP791" s="181"/>
      <c r="AQ791" s="191" t="s">
        <v>2890</v>
      </c>
      <c r="AR791" s="192" t="s">
        <v>2577</v>
      </c>
      <c r="AS791" s="111" t="s">
        <v>532</v>
      </c>
      <c r="AT791" s="173" t="s">
        <v>2891</v>
      </c>
      <c r="AU791" s="174" t="s">
        <v>2892</v>
      </c>
    </row>
    <row r="792" spans="37:47" hidden="1">
      <c r="AK792" s="181"/>
      <c r="AL792" s="181"/>
      <c r="AM792" s="181"/>
      <c r="AN792" s="181"/>
      <c r="AO792" s="181"/>
      <c r="AP792" s="181"/>
      <c r="AQ792" s="191" t="s">
        <v>2893</v>
      </c>
      <c r="AR792" s="192" t="s">
        <v>2577</v>
      </c>
      <c r="AS792" s="111" t="s">
        <v>532</v>
      </c>
      <c r="AT792" s="173" t="s">
        <v>2894</v>
      </c>
      <c r="AU792" s="174" t="s">
        <v>2895</v>
      </c>
    </row>
    <row r="793" spans="37:47" hidden="1">
      <c r="AK793" s="181"/>
      <c r="AL793" s="181"/>
      <c r="AM793" s="181"/>
      <c r="AN793" s="181"/>
      <c r="AO793" s="181"/>
      <c r="AP793" s="181"/>
      <c r="AQ793" s="191" t="s">
        <v>2896</v>
      </c>
      <c r="AR793" s="192" t="s">
        <v>2577</v>
      </c>
      <c r="AS793" s="111" t="s">
        <v>532</v>
      </c>
      <c r="AT793" s="173" t="s">
        <v>2897</v>
      </c>
      <c r="AU793" s="174" t="s">
        <v>2898</v>
      </c>
    </row>
    <row r="794" spans="37:47" hidden="1">
      <c r="AK794" s="181"/>
      <c r="AL794" s="181"/>
      <c r="AM794" s="181"/>
      <c r="AN794" s="181"/>
      <c r="AO794" s="181"/>
      <c r="AP794" s="181"/>
      <c r="AQ794" s="191" t="s">
        <v>2899</v>
      </c>
      <c r="AR794" s="192" t="s">
        <v>2577</v>
      </c>
      <c r="AS794" s="111" t="s">
        <v>532</v>
      </c>
      <c r="AT794" s="173" t="s">
        <v>2900</v>
      </c>
      <c r="AU794" s="174" t="s">
        <v>2901</v>
      </c>
    </row>
    <row r="795" spans="37:47" hidden="1">
      <c r="AK795" s="181"/>
      <c r="AL795" s="181"/>
      <c r="AM795" s="181"/>
      <c r="AN795" s="181"/>
      <c r="AO795" s="181"/>
      <c r="AP795" s="181"/>
      <c r="AQ795" s="191" t="s">
        <v>2902</v>
      </c>
      <c r="AR795" s="192" t="s">
        <v>2577</v>
      </c>
      <c r="AS795" s="111" t="s">
        <v>532</v>
      </c>
      <c r="AT795" s="173" t="s">
        <v>2903</v>
      </c>
      <c r="AU795" s="174" t="s">
        <v>2904</v>
      </c>
    </row>
    <row r="796" spans="37:47" hidden="1">
      <c r="AK796" s="181"/>
      <c r="AL796" s="181"/>
      <c r="AM796" s="181"/>
      <c r="AN796" s="181"/>
      <c r="AO796" s="181"/>
      <c r="AP796" s="181"/>
      <c r="AQ796" s="191" t="s">
        <v>2905</v>
      </c>
      <c r="AR796" s="192" t="s">
        <v>2577</v>
      </c>
      <c r="AS796" s="111" t="s">
        <v>532</v>
      </c>
      <c r="AT796" s="173" t="s">
        <v>2906</v>
      </c>
      <c r="AU796" s="174" t="s">
        <v>2907</v>
      </c>
    </row>
    <row r="797" spans="37:47" hidden="1">
      <c r="AK797" s="181"/>
      <c r="AL797" s="181"/>
      <c r="AM797" s="181"/>
      <c r="AN797" s="181"/>
      <c r="AO797" s="181"/>
      <c r="AP797" s="181"/>
      <c r="AQ797" s="191" t="s">
        <v>2908</v>
      </c>
      <c r="AR797" s="192" t="s">
        <v>2577</v>
      </c>
      <c r="AS797" s="111" t="s">
        <v>532</v>
      </c>
      <c r="AT797" s="173" t="s">
        <v>2909</v>
      </c>
      <c r="AU797" s="174" t="s">
        <v>2910</v>
      </c>
    </row>
    <row r="798" spans="37:47" hidden="1">
      <c r="AK798" s="181"/>
      <c r="AL798" s="181"/>
      <c r="AM798" s="181"/>
      <c r="AN798" s="181"/>
      <c r="AO798" s="181"/>
      <c r="AP798" s="181"/>
      <c r="AQ798" s="191" t="s">
        <v>2911</v>
      </c>
      <c r="AR798" s="192" t="s">
        <v>2577</v>
      </c>
      <c r="AS798" s="111" t="s">
        <v>532</v>
      </c>
      <c r="AT798" s="173" t="s">
        <v>2912</v>
      </c>
      <c r="AU798" s="174" t="s">
        <v>2913</v>
      </c>
    </row>
    <row r="799" spans="37:47" hidden="1">
      <c r="AK799" s="181"/>
      <c r="AL799" s="181"/>
      <c r="AM799" s="181"/>
      <c r="AN799" s="181"/>
      <c r="AO799" s="181"/>
      <c r="AP799" s="181"/>
      <c r="AQ799" s="191" t="s">
        <v>2914</v>
      </c>
      <c r="AR799" s="192" t="s">
        <v>2577</v>
      </c>
      <c r="AS799" s="111" t="s">
        <v>532</v>
      </c>
      <c r="AT799" s="173" t="s">
        <v>2915</v>
      </c>
      <c r="AU799" s="174" t="s">
        <v>2916</v>
      </c>
    </row>
    <row r="800" spans="37:47" hidden="1">
      <c r="AK800" s="181"/>
      <c r="AL800" s="181"/>
      <c r="AM800" s="181"/>
      <c r="AN800" s="181"/>
      <c r="AO800" s="181"/>
      <c r="AP800" s="181"/>
      <c r="AQ800" s="191" t="s">
        <v>2917</v>
      </c>
      <c r="AR800" s="192" t="s">
        <v>2577</v>
      </c>
      <c r="AS800" s="111" t="s">
        <v>532</v>
      </c>
      <c r="AT800" s="173" t="s">
        <v>2918</v>
      </c>
      <c r="AU800" s="174" t="s">
        <v>2919</v>
      </c>
    </row>
    <row r="801" spans="37:47" hidden="1">
      <c r="AK801" s="181"/>
      <c r="AL801" s="181"/>
      <c r="AM801" s="181"/>
      <c r="AN801" s="181"/>
      <c r="AO801" s="181"/>
      <c r="AP801" s="181"/>
      <c r="AQ801" s="191" t="s">
        <v>2920</v>
      </c>
      <c r="AR801" s="192" t="s">
        <v>2577</v>
      </c>
      <c r="AS801" s="111" t="s">
        <v>532</v>
      </c>
      <c r="AT801" s="173" t="s">
        <v>2921</v>
      </c>
      <c r="AU801" s="174" t="s">
        <v>2545</v>
      </c>
    </row>
    <row r="802" spans="37:47" hidden="1">
      <c r="AK802" s="181"/>
      <c r="AL802" s="181"/>
      <c r="AM802" s="181"/>
      <c r="AN802" s="181"/>
      <c r="AO802" s="181"/>
      <c r="AP802" s="181"/>
      <c r="AQ802" s="191" t="s">
        <v>2922</v>
      </c>
      <c r="AR802" s="192" t="s">
        <v>2577</v>
      </c>
      <c r="AS802" s="111" t="s">
        <v>532</v>
      </c>
      <c r="AT802" s="173" t="s">
        <v>2923</v>
      </c>
      <c r="AU802" s="174" t="s">
        <v>2924</v>
      </c>
    </row>
    <row r="803" spans="37:47" hidden="1">
      <c r="AK803" s="181"/>
      <c r="AL803" s="181"/>
      <c r="AM803" s="181"/>
      <c r="AN803" s="181"/>
      <c r="AO803" s="181"/>
      <c r="AP803" s="181"/>
      <c r="AQ803" s="191" t="s">
        <v>2925</v>
      </c>
      <c r="AR803" s="192" t="s">
        <v>2577</v>
      </c>
      <c r="AS803" s="111" t="s">
        <v>532</v>
      </c>
      <c r="AT803" s="173" t="s">
        <v>2926</v>
      </c>
      <c r="AU803" s="174" t="s">
        <v>2927</v>
      </c>
    </row>
    <row r="804" spans="37:47" hidden="1">
      <c r="AK804" s="181"/>
      <c r="AL804" s="181"/>
      <c r="AM804" s="181"/>
      <c r="AN804" s="181"/>
      <c r="AO804" s="181"/>
      <c r="AP804" s="181"/>
      <c r="AQ804" s="191" t="s">
        <v>2928</v>
      </c>
      <c r="AR804" s="192" t="s">
        <v>2577</v>
      </c>
      <c r="AS804" s="111" t="s">
        <v>532</v>
      </c>
      <c r="AT804" s="173" t="s">
        <v>2929</v>
      </c>
      <c r="AU804" s="174" t="s">
        <v>2930</v>
      </c>
    </row>
    <row r="805" spans="37:47" hidden="1">
      <c r="AK805" s="181"/>
      <c r="AL805" s="181"/>
      <c r="AM805" s="181"/>
      <c r="AN805" s="181"/>
      <c r="AO805" s="181"/>
      <c r="AP805" s="181"/>
      <c r="AQ805" s="191" t="s">
        <v>2931</v>
      </c>
      <c r="AR805" s="192" t="s">
        <v>2577</v>
      </c>
      <c r="AS805" s="111" t="s">
        <v>532</v>
      </c>
      <c r="AT805" s="173" t="s">
        <v>2932</v>
      </c>
      <c r="AU805" s="174" t="s">
        <v>2933</v>
      </c>
    </row>
    <row r="806" spans="37:47" hidden="1">
      <c r="AK806" s="181"/>
      <c r="AL806" s="181"/>
      <c r="AM806" s="181"/>
      <c r="AN806" s="181"/>
      <c r="AO806" s="181"/>
      <c r="AP806" s="181"/>
      <c r="AQ806" s="191" t="s">
        <v>2934</v>
      </c>
      <c r="AR806" s="192" t="s">
        <v>2577</v>
      </c>
      <c r="AS806" s="111" t="s">
        <v>532</v>
      </c>
      <c r="AT806" s="173" t="s">
        <v>2935</v>
      </c>
      <c r="AU806" s="174" t="s">
        <v>2936</v>
      </c>
    </row>
    <row r="807" spans="37:47" hidden="1">
      <c r="AK807" s="181"/>
      <c r="AL807" s="181"/>
      <c r="AM807" s="181"/>
      <c r="AN807" s="181"/>
      <c r="AO807" s="181"/>
      <c r="AP807" s="181"/>
      <c r="AQ807" s="191" t="s">
        <v>2937</v>
      </c>
      <c r="AR807" s="192" t="s">
        <v>2577</v>
      </c>
      <c r="AS807" s="111" t="s">
        <v>532</v>
      </c>
      <c r="AT807" s="173" t="s">
        <v>2938</v>
      </c>
      <c r="AU807" s="174" t="s">
        <v>2939</v>
      </c>
    </row>
    <row r="808" spans="37:47" hidden="1">
      <c r="AK808" s="181"/>
      <c r="AL808" s="181"/>
      <c r="AM808" s="181"/>
      <c r="AN808" s="181"/>
      <c r="AO808" s="181"/>
      <c r="AP808" s="181"/>
      <c r="AQ808" s="191" t="s">
        <v>2940</v>
      </c>
      <c r="AR808" s="192" t="s">
        <v>2577</v>
      </c>
      <c r="AS808" s="111" t="s">
        <v>532</v>
      </c>
      <c r="AT808" s="173" t="s">
        <v>2941</v>
      </c>
      <c r="AU808" s="174" t="s">
        <v>2942</v>
      </c>
    </row>
    <row r="809" spans="37:47" hidden="1">
      <c r="AK809" s="181"/>
      <c r="AL809" s="181"/>
      <c r="AM809" s="181"/>
      <c r="AN809" s="181"/>
      <c r="AO809" s="181"/>
      <c r="AP809" s="181"/>
      <c r="AQ809" s="191" t="s">
        <v>2943</v>
      </c>
      <c r="AR809" s="192" t="s">
        <v>2577</v>
      </c>
      <c r="AS809" s="111" t="s">
        <v>532</v>
      </c>
      <c r="AT809" s="173" t="s">
        <v>2944</v>
      </c>
      <c r="AU809" s="174" t="s">
        <v>2945</v>
      </c>
    </row>
    <row r="810" spans="37:47" hidden="1">
      <c r="AK810" s="181"/>
      <c r="AL810" s="181"/>
      <c r="AM810" s="181"/>
      <c r="AN810" s="181"/>
      <c r="AO810" s="181"/>
      <c r="AP810" s="181"/>
      <c r="AQ810" s="191" t="s">
        <v>2946</v>
      </c>
      <c r="AR810" s="192" t="s">
        <v>2947</v>
      </c>
      <c r="AS810" s="111" t="s">
        <v>534</v>
      </c>
      <c r="AT810" s="193" t="s">
        <v>2948</v>
      </c>
      <c r="AU810" s="111" t="s">
        <v>2949</v>
      </c>
    </row>
    <row r="811" spans="37:47" hidden="1">
      <c r="AK811" s="181"/>
      <c r="AL811" s="181"/>
      <c r="AM811" s="181"/>
      <c r="AN811" s="181"/>
      <c r="AO811" s="181"/>
      <c r="AP811" s="181"/>
      <c r="AQ811" s="191" t="s">
        <v>2950</v>
      </c>
      <c r="AR811" s="192" t="s">
        <v>2947</v>
      </c>
      <c r="AS811" s="111" t="s">
        <v>534</v>
      </c>
      <c r="AT811" s="193" t="s">
        <v>2951</v>
      </c>
      <c r="AU811" s="111" t="s">
        <v>2952</v>
      </c>
    </row>
    <row r="812" spans="37:47" hidden="1">
      <c r="AK812" s="181"/>
      <c r="AL812" s="181"/>
      <c r="AM812" s="181"/>
      <c r="AN812" s="181"/>
      <c r="AO812" s="181"/>
      <c r="AP812" s="181"/>
      <c r="AQ812" s="191" t="s">
        <v>2953</v>
      </c>
      <c r="AR812" s="192" t="s">
        <v>2947</v>
      </c>
      <c r="AS812" s="111" t="s">
        <v>534</v>
      </c>
      <c r="AT812" s="193" t="s">
        <v>2954</v>
      </c>
      <c r="AU812" s="111" t="s">
        <v>1441</v>
      </c>
    </row>
    <row r="813" spans="37:47" hidden="1">
      <c r="AK813" s="181"/>
      <c r="AL813" s="181"/>
      <c r="AM813" s="181"/>
      <c r="AN813" s="181"/>
      <c r="AO813" s="181"/>
      <c r="AP813" s="181"/>
      <c r="AQ813" s="191" t="s">
        <v>2955</v>
      </c>
      <c r="AR813" s="192" t="s">
        <v>2947</v>
      </c>
      <c r="AS813" s="111" t="s">
        <v>534</v>
      </c>
      <c r="AT813" s="193" t="s">
        <v>2956</v>
      </c>
      <c r="AU813" s="111" t="s">
        <v>2957</v>
      </c>
    </row>
    <row r="814" spans="37:47" hidden="1">
      <c r="AK814" s="181"/>
      <c r="AL814" s="181"/>
      <c r="AM814" s="181"/>
      <c r="AN814" s="181"/>
      <c r="AO814" s="181"/>
      <c r="AP814" s="181"/>
      <c r="AQ814" s="191" t="s">
        <v>2958</v>
      </c>
      <c r="AR814" s="192" t="s">
        <v>2947</v>
      </c>
      <c r="AS814" s="111" t="s">
        <v>534</v>
      </c>
      <c r="AT814" s="193" t="s">
        <v>2959</v>
      </c>
      <c r="AU814" s="111" t="s">
        <v>2960</v>
      </c>
    </row>
    <row r="815" spans="37:47" hidden="1">
      <c r="AK815" s="181"/>
      <c r="AL815" s="181"/>
      <c r="AM815" s="181"/>
      <c r="AN815" s="181"/>
      <c r="AO815" s="181"/>
      <c r="AP815" s="181"/>
      <c r="AQ815" s="191" t="s">
        <v>2961</v>
      </c>
      <c r="AR815" s="192" t="s">
        <v>2947</v>
      </c>
      <c r="AS815" s="111" t="s">
        <v>534</v>
      </c>
      <c r="AT815" s="193" t="s">
        <v>2962</v>
      </c>
      <c r="AU815" s="111" t="s">
        <v>2963</v>
      </c>
    </row>
    <row r="816" spans="37:47" hidden="1">
      <c r="AK816" s="181"/>
      <c r="AL816" s="181"/>
      <c r="AM816" s="181"/>
      <c r="AN816" s="181"/>
      <c r="AO816" s="181"/>
      <c r="AP816" s="181"/>
      <c r="AQ816" s="191" t="s">
        <v>2964</v>
      </c>
      <c r="AR816" s="192" t="s">
        <v>2947</v>
      </c>
      <c r="AS816" s="111" t="s">
        <v>534</v>
      </c>
      <c r="AT816" s="193" t="s">
        <v>2965</v>
      </c>
      <c r="AU816" s="111" t="s">
        <v>2966</v>
      </c>
    </row>
    <row r="817" spans="37:47" hidden="1">
      <c r="AK817" s="181"/>
      <c r="AL817" s="181"/>
      <c r="AM817" s="181"/>
      <c r="AN817" s="181"/>
      <c r="AO817" s="181"/>
      <c r="AP817" s="181"/>
      <c r="AQ817" s="191" t="s">
        <v>2967</v>
      </c>
      <c r="AR817" s="192" t="s">
        <v>2947</v>
      </c>
      <c r="AS817" s="111" t="s">
        <v>534</v>
      </c>
      <c r="AT817" s="193" t="s">
        <v>2968</v>
      </c>
      <c r="AU817" s="111" t="s">
        <v>2969</v>
      </c>
    </row>
    <row r="818" spans="37:47" hidden="1">
      <c r="AK818" s="181"/>
      <c r="AL818" s="181"/>
      <c r="AM818" s="181"/>
      <c r="AN818" s="181"/>
      <c r="AO818" s="181"/>
      <c r="AP818" s="181"/>
      <c r="AQ818" s="191" t="s">
        <v>2970</v>
      </c>
      <c r="AR818" s="192" t="s">
        <v>2947</v>
      </c>
      <c r="AS818" s="111" t="s">
        <v>534</v>
      </c>
      <c r="AT818" s="193" t="s">
        <v>2971</v>
      </c>
      <c r="AU818" s="111" t="s">
        <v>2972</v>
      </c>
    </row>
    <row r="819" spans="37:47" hidden="1">
      <c r="AK819" s="181"/>
      <c r="AL819" s="181"/>
      <c r="AM819" s="181"/>
      <c r="AN819" s="181"/>
      <c r="AO819" s="181"/>
      <c r="AP819" s="181"/>
      <c r="AQ819" s="191" t="s">
        <v>2973</v>
      </c>
      <c r="AR819" s="192" t="s">
        <v>2947</v>
      </c>
      <c r="AS819" s="111" t="s">
        <v>534</v>
      </c>
      <c r="AT819" s="193" t="s">
        <v>2974</v>
      </c>
      <c r="AU819" s="111" t="s">
        <v>720</v>
      </c>
    </row>
    <row r="820" spans="37:47" hidden="1">
      <c r="AK820" s="181"/>
      <c r="AL820" s="181"/>
      <c r="AM820" s="181"/>
      <c r="AN820" s="181"/>
      <c r="AO820" s="181"/>
      <c r="AP820" s="181"/>
      <c r="AQ820" s="191" t="s">
        <v>2975</v>
      </c>
      <c r="AR820" s="192" t="s">
        <v>2947</v>
      </c>
      <c r="AS820" s="111" t="s">
        <v>534</v>
      </c>
      <c r="AT820" s="193" t="s">
        <v>2976</v>
      </c>
      <c r="AU820" s="111" t="s">
        <v>2977</v>
      </c>
    </row>
    <row r="821" spans="37:47" hidden="1">
      <c r="AK821" s="181"/>
      <c r="AL821" s="181"/>
      <c r="AM821" s="181"/>
      <c r="AN821" s="181"/>
      <c r="AO821" s="181"/>
      <c r="AP821" s="181"/>
      <c r="AQ821" s="191" t="s">
        <v>2978</v>
      </c>
      <c r="AR821" s="192" t="s">
        <v>2947</v>
      </c>
      <c r="AS821" s="111" t="s">
        <v>534</v>
      </c>
      <c r="AT821" s="193" t="s">
        <v>2979</v>
      </c>
      <c r="AU821" s="111" t="s">
        <v>2980</v>
      </c>
    </row>
    <row r="822" spans="37:47" hidden="1">
      <c r="AK822" s="181"/>
      <c r="AL822" s="181"/>
      <c r="AM822" s="181"/>
      <c r="AN822" s="181"/>
      <c r="AO822" s="181"/>
      <c r="AP822" s="181"/>
      <c r="AQ822" s="191" t="s">
        <v>2981</v>
      </c>
      <c r="AR822" s="192" t="s">
        <v>2947</v>
      </c>
      <c r="AS822" s="111" t="s">
        <v>534</v>
      </c>
      <c r="AT822" s="193" t="s">
        <v>2982</v>
      </c>
      <c r="AU822" s="111" t="s">
        <v>2983</v>
      </c>
    </row>
    <row r="823" spans="37:47" hidden="1">
      <c r="AK823" s="181"/>
      <c r="AL823" s="181"/>
      <c r="AM823" s="181"/>
      <c r="AN823" s="181"/>
      <c r="AO823" s="181"/>
      <c r="AP823" s="181"/>
      <c r="AQ823" s="191" t="s">
        <v>2984</v>
      </c>
      <c r="AR823" s="192" t="s">
        <v>2947</v>
      </c>
      <c r="AS823" s="111" t="s">
        <v>534</v>
      </c>
      <c r="AT823" s="193" t="s">
        <v>2985</v>
      </c>
      <c r="AU823" s="111" t="s">
        <v>2986</v>
      </c>
    </row>
    <row r="824" spans="37:47" hidden="1">
      <c r="AK824" s="181"/>
      <c r="AL824" s="181"/>
      <c r="AM824" s="181"/>
      <c r="AN824" s="181"/>
      <c r="AO824" s="181"/>
      <c r="AP824" s="181"/>
      <c r="AQ824" s="191" t="s">
        <v>2987</v>
      </c>
      <c r="AR824" s="192" t="s">
        <v>2947</v>
      </c>
      <c r="AS824" s="111" t="s">
        <v>534</v>
      </c>
      <c r="AT824" s="193" t="s">
        <v>2988</v>
      </c>
      <c r="AU824" s="111" t="s">
        <v>2989</v>
      </c>
    </row>
    <row r="825" spans="37:47" hidden="1">
      <c r="AK825" s="181"/>
      <c r="AL825" s="181"/>
      <c r="AM825" s="181"/>
      <c r="AN825" s="181"/>
      <c r="AO825" s="181"/>
      <c r="AP825" s="181"/>
      <c r="AQ825" s="191" t="s">
        <v>2990</v>
      </c>
      <c r="AR825" s="192" t="s">
        <v>2947</v>
      </c>
      <c r="AS825" s="111" t="s">
        <v>534</v>
      </c>
      <c r="AT825" s="193" t="s">
        <v>2991</v>
      </c>
      <c r="AU825" s="111" t="s">
        <v>2992</v>
      </c>
    </row>
    <row r="826" spans="37:47" hidden="1">
      <c r="AK826" s="181"/>
      <c r="AL826" s="181"/>
      <c r="AM826" s="181"/>
      <c r="AN826" s="181"/>
      <c r="AO826" s="181"/>
      <c r="AP826" s="181"/>
      <c r="AQ826" s="191" t="s">
        <v>2993</v>
      </c>
      <c r="AR826" s="192" t="s">
        <v>2947</v>
      </c>
      <c r="AS826" s="111" t="s">
        <v>534</v>
      </c>
      <c r="AT826" s="193" t="s">
        <v>2994</v>
      </c>
      <c r="AU826" s="111" t="s">
        <v>2995</v>
      </c>
    </row>
    <row r="827" spans="37:47" hidden="1">
      <c r="AK827" s="181"/>
      <c r="AL827" s="181"/>
      <c r="AM827" s="181"/>
      <c r="AN827" s="181"/>
      <c r="AO827" s="181"/>
      <c r="AP827" s="181"/>
      <c r="AQ827" s="191" t="s">
        <v>2996</v>
      </c>
      <c r="AR827" s="192" t="s">
        <v>2947</v>
      </c>
      <c r="AS827" s="111" t="s">
        <v>534</v>
      </c>
      <c r="AT827" s="193" t="s">
        <v>2997</v>
      </c>
      <c r="AU827" s="111" t="s">
        <v>2998</v>
      </c>
    </row>
    <row r="828" spans="37:47" hidden="1">
      <c r="AK828" s="181"/>
      <c r="AL828" s="181"/>
      <c r="AM828" s="181"/>
      <c r="AN828" s="181"/>
      <c r="AO828" s="181"/>
      <c r="AP828" s="181"/>
      <c r="AQ828" s="191" t="s">
        <v>2999</v>
      </c>
      <c r="AR828" s="192" t="s">
        <v>2947</v>
      </c>
      <c r="AS828" s="111" t="s">
        <v>534</v>
      </c>
      <c r="AT828" s="193" t="s">
        <v>3000</v>
      </c>
      <c r="AU828" s="111" t="s">
        <v>3001</v>
      </c>
    </row>
    <row r="829" spans="37:47" hidden="1">
      <c r="AK829" s="181"/>
      <c r="AL829" s="181"/>
      <c r="AM829" s="181"/>
      <c r="AN829" s="181"/>
      <c r="AO829" s="181"/>
      <c r="AP829" s="181"/>
      <c r="AQ829" s="191" t="s">
        <v>3002</v>
      </c>
      <c r="AR829" s="192" t="s">
        <v>2947</v>
      </c>
      <c r="AS829" s="111" t="s">
        <v>534</v>
      </c>
      <c r="AT829" s="193" t="s">
        <v>3003</v>
      </c>
      <c r="AU829" s="111" t="s">
        <v>3004</v>
      </c>
    </row>
    <row r="830" spans="37:47" hidden="1">
      <c r="AK830" s="181"/>
      <c r="AL830" s="181"/>
      <c r="AM830" s="181"/>
      <c r="AN830" s="181"/>
      <c r="AO830" s="181"/>
      <c r="AP830" s="181"/>
      <c r="AQ830" s="191" t="s">
        <v>3005</v>
      </c>
      <c r="AR830" s="192" t="s">
        <v>2947</v>
      </c>
      <c r="AS830" s="111" t="s">
        <v>534</v>
      </c>
      <c r="AT830" s="193" t="s">
        <v>3006</v>
      </c>
      <c r="AU830" s="111" t="s">
        <v>3007</v>
      </c>
    </row>
    <row r="831" spans="37:47" hidden="1">
      <c r="AK831" s="181"/>
      <c r="AL831" s="181"/>
      <c r="AM831" s="181"/>
      <c r="AN831" s="181"/>
      <c r="AO831" s="181"/>
      <c r="AP831" s="181"/>
      <c r="AQ831" s="191" t="s">
        <v>3008</v>
      </c>
      <c r="AR831" s="192" t="s">
        <v>2947</v>
      </c>
      <c r="AS831" s="111" t="s">
        <v>534</v>
      </c>
      <c r="AT831" s="193" t="s">
        <v>3009</v>
      </c>
      <c r="AU831" s="111" t="s">
        <v>3010</v>
      </c>
    </row>
    <row r="832" spans="37:47" hidden="1">
      <c r="AK832" s="181"/>
      <c r="AL832" s="181"/>
      <c r="AM832" s="181"/>
      <c r="AN832" s="181"/>
      <c r="AO832" s="181"/>
      <c r="AP832" s="181"/>
      <c r="AQ832" s="191" t="s">
        <v>3011</v>
      </c>
      <c r="AR832" s="192" t="s">
        <v>2947</v>
      </c>
      <c r="AS832" s="111" t="s">
        <v>534</v>
      </c>
      <c r="AT832" s="193" t="s">
        <v>3012</v>
      </c>
      <c r="AU832" s="111" t="s">
        <v>3013</v>
      </c>
    </row>
    <row r="833" spans="37:47" hidden="1">
      <c r="AK833" s="181"/>
      <c r="AL833" s="181"/>
      <c r="AM833" s="181"/>
      <c r="AN833" s="181"/>
      <c r="AO833" s="181"/>
      <c r="AP833" s="181"/>
      <c r="AQ833" s="191" t="s">
        <v>3014</v>
      </c>
      <c r="AR833" s="192" t="s">
        <v>2947</v>
      </c>
      <c r="AS833" s="111" t="s">
        <v>534</v>
      </c>
      <c r="AT833" s="193" t="s">
        <v>3015</v>
      </c>
      <c r="AU833" s="111" t="s">
        <v>3016</v>
      </c>
    </row>
    <row r="834" spans="37:47" hidden="1">
      <c r="AK834" s="181"/>
      <c r="AL834" s="181"/>
      <c r="AM834" s="181"/>
      <c r="AN834" s="181"/>
      <c r="AO834" s="181"/>
      <c r="AP834" s="181"/>
      <c r="AQ834" s="191" t="s">
        <v>3017</v>
      </c>
      <c r="AR834" s="192" t="s">
        <v>2947</v>
      </c>
      <c r="AS834" s="111" t="s">
        <v>534</v>
      </c>
      <c r="AT834" s="193" t="s">
        <v>3018</v>
      </c>
      <c r="AU834" s="111" t="s">
        <v>3019</v>
      </c>
    </row>
    <row r="835" spans="37:47" hidden="1">
      <c r="AK835" s="181"/>
      <c r="AL835" s="181"/>
      <c r="AM835" s="181"/>
      <c r="AN835" s="181"/>
      <c r="AO835" s="181"/>
      <c r="AP835" s="181"/>
      <c r="AQ835" s="191" t="s">
        <v>3020</v>
      </c>
      <c r="AR835" s="192" t="s">
        <v>2947</v>
      </c>
      <c r="AS835" s="111" t="s">
        <v>534</v>
      </c>
      <c r="AT835" s="193" t="s">
        <v>3021</v>
      </c>
      <c r="AU835" s="111" t="s">
        <v>3022</v>
      </c>
    </row>
    <row r="836" spans="37:47" hidden="1">
      <c r="AK836" s="181"/>
      <c r="AL836" s="181"/>
      <c r="AM836" s="181"/>
      <c r="AN836" s="181"/>
      <c r="AO836" s="181"/>
      <c r="AP836" s="181"/>
      <c r="AQ836" s="191" t="s">
        <v>3023</v>
      </c>
      <c r="AR836" s="192" t="s">
        <v>2947</v>
      </c>
      <c r="AS836" s="111" t="s">
        <v>534</v>
      </c>
      <c r="AT836" s="193" t="s">
        <v>3024</v>
      </c>
      <c r="AU836" s="111" t="s">
        <v>3025</v>
      </c>
    </row>
    <row r="837" spans="37:47" hidden="1">
      <c r="AK837" s="181"/>
      <c r="AL837" s="181"/>
      <c r="AM837" s="181"/>
      <c r="AN837" s="181"/>
      <c r="AO837" s="181"/>
      <c r="AP837" s="181"/>
      <c r="AQ837" s="191" t="s">
        <v>3026</v>
      </c>
      <c r="AR837" s="192" t="s">
        <v>2947</v>
      </c>
      <c r="AS837" s="111" t="s">
        <v>534</v>
      </c>
      <c r="AT837" s="193" t="s">
        <v>3027</v>
      </c>
      <c r="AU837" s="111" t="s">
        <v>3028</v>
      </c>
    </row>
    <row r="838" spans="37:47" hidden="1">
      <c r="AK838" s="181"/>
      <c r="AL838" s="181"/>
      <c r="AM838" s="181"/>
      <c r="AN838" s="181"/>
      <c r="AO838" s="181"/>
      <c r="AP838" s="181"/>
      <c r="AQ838" s="191" t="s">
        <v>3029</v>
      </c>
      <c r="AR838" s="192" t="s">
        <v>2947</v>
      </c>
      <c r="AS838" s="111" t="s">
        <v>534</v>
      </c>
      <c r="AT838" s="193" t="s">
        <v>3030</v>
      </c>
      <c r="AU838" s="111" t="s">
        <v>3031</v>
      </c>
    </row>
    <row r="839" spans="37:47" hidden="1">
      <c r="AK839" s="181"/>
      <c r="AL839" s="181"/>
      <c r="AM839" s="181"/>
      <c r="AN839" s="181"/>
      <c r="AO839" s="181"/>
      <c r="AP839" s="181"/>
      <c r="AQ839" s="191" t="s">
        <v>3032</v>
      </c>
      <c r="AR839" s="192" t="s">
        <v>2947</v>
      </c>
      <c r="AS839" s="111" t="s">
        <v>534</v>
      </c>
      <c r="AT839" s="193" t="s">
        <v>3033</v>
      </c>
      <c r="AU839" s="111" t="s">
        <v>3034</v>
      </c>
    </row>
    <row r="840" spans="37:47" hidden="1">
      <c r="AK840" s="181"/>
      <c r="AL840" s="181"/>
      <c r="AM840" s="181"/>
      <c r="AN840" s="181"/>
      <c r="AO840" s="181"/>
      <c r="AP840" s="181"/>
      <c r="AQ840" s="191" t="s">
        <v>3035</v>
      </c>
      <c r="AR840" s="192" t="s">
        <v>2947</v>
      </c>
      <c r="AS840" s="111" t="s">
        <v>534</v>
      </c>
      <c r="AT840" s="193" t="s">
        <v>3036</v>
      </c>
      <c r="AU840" s="111" t="s">
        <v>3037</v>
      </c>
    </row>
    <row r="841" spans="37:47" hidden="1">
      <c r="AK841" s="181"/>
      <c r="AL841" s="181"/>
      <c r="AM841" s="181"/>
      <c r="AN841" s="181"/>
      <c r="AO841" s="181"/>
      <c r="AP841" s="181"/>
      <c r="AQ841" s="191" t="s">
        <v>3038</v>
      </c>
      <c r="AR841" s="192" t="s">
        <v>2947</v>
      </c>
      <c r="AS841" s="111" t="s">
        <v>534</v>
      </c>
      <c r="AT841" s="193" t="s">
        <v>3039</v>
      </c>
      <c r="AU841" s="111" t="s">
        <v>3040</v>
      </c>
    </row>
    <row r="842" spans="37:47" hidden="1">
      <c r="AK842" s="181"/>
      <c r="AL842" s="181"/>
      <c r="AM842" s="181"/>
      <c r="AN842" s="181"/>
      <c r="AO842" s="181"/>
      <c r="AP842" s="181"/>
      <c r="AQ842" s="191" t="s">
        <v>3041</v>
      </c>
      <c r="AR842" s="192" t="s">
        <v>2947</v>
      </c>
      <c r="AS842" s="111" t="s">
        <v>534</v>
      </c>
      <c r="AT842" s="193" t="s">
        <v>3042</v>
      </c>
      <c r="AU842" s="111" t="s">
        <v>3043</v>
      </c>
    </row>
    <row r="843" spans="37:47" hidden="1">
      <c r="AK843" s="181"/>
      <c r="AL843" s="181"/>
      <c r="AM843" s="181"/>
      <c r="AN843" s="181"/>
      <c r="AO843" s="181"/>
      <c r="AP843" s="181"/>
      <c r="AQ843" s="191" t="s">
        <v>3044</v>
      </c>
      <c r="AR843" s="192" t="s">
        <v>2947</v>
      </c>
      <c r="AS843" s="111" t="s">
        <v>534</v>
      </c>
      <c r="AT843" s="193" t="s">
        <v>3045</v>
      </c>
      <c r="AU843" s="111" t="s">
        <v>528</v>
      </c>
    </row>
    <row r="844" spans="37:47" hidden="1">
      <c r="AK844" s="181"/>
      <c r="AL844" s="181"/>
      <c r="AM844" s="181"/>
      <c r="AN844" s="181"/>
      <c r="AO844" s="181"/>
      <c r="AP844" s="181"/>
      <c r="AQ844" s="191" t="s">
        <v>3046</v>
      </c>
      <c r="AR844" s="192" t="s">
        <v>2947</v>
      </c>
      <c r="AS844" s="111" t="s">
        <v>534</v>
      </c>
      <c r="AT844" s="193" t="s">
        <v>3047</v>
      </c>
      <c r="AU844" s="111" t="s">
        <v>3048</v>
      </c>
    </row>
    <row r="845" spans="37:47" hidden="1">
      <c r="AK845" s="181"/>
      <c r="AL845" s="181"/>
      <c r="AM845" s="181"/>
      <c r="AN845" s="181"/>
      <c r="AO845" s="181"/>
      <c r="AP845" s="181"/>
      <c r="AQ845" s="191" t="s">
        <v>3049</v>
      </c>
      <c r="AR845" s="192" t="s">
        <v>2947</v>
      </c>
      <c r="AS845" s="111" t="s">
        <v>534</v>
      </c>
      <c r="AT845" s="193" t="s">
        <v>3050</v>
      </c>
      <c r="AU845" s="111" t="s">
        <v>3051</v>
      </c>
    </row>
    <row r="846" spans="37:47" hidden="1">
      <c r="AK846" s="181"/>
      <c r="AL846" s="181"/>
      <c r="AM846" s="181"/>
      <c r="AN846" s="181"/>
      <c r="AO846" s="181"/>
      <c r="AP846" s="181"/>
      <c r="AQ846" s="191" t="s">
        <v>3052</v>
      </c>
      <c r="AR846" s="192" t="s">
        <v>2947</v>
      </c>
      <c r="AS846" s="111" t="s">
        <v>534</v>
      </c>
      <c r="AT846" s="193" t="s">
        <v>3053</v>
      </c>
      <c r="AU846" s="111" t="s">
        <v>3054</v>
      </c>
    </row>
    <row r="847" spans="37:47" hidden="1">
      <c r="AK847" s="181"/>
      <c r="AL847" s="181"/>
      <c r="AM847" s="181"/>
      <c r="AN847" s="181"/>
      <c r="AO847" s="181"/>
      <c r="AP847" s="181"/>
      <c r="AQ847" s="191" t="s">
        <v>3055</v>
      </c>
      <c r="AR847" s="192" t="s">
        <v>2947</v>
      </c>
      <c r="AS847" s="111" t="s">
        <v>534</v>
      </c>
      <c r="AT847" s="193" t="s">
        <v>3056</v>
      </c>
      <c r="AU847" s="111" t="s">
        <v>3057</v>
      </c>
    </row>
    <row r="848" spans="37:47" hidden="1">
      <c r="AK848" s="181"/>
      <c r="AL848" s="181"/>
      <c r="AM848" s="181"/>
      <c r="AN848" s="181"/>
      <c r="AO848" s="181"/>
      <c r="AP848" s="181"/>
      <c r="AQ848" s="191" t="s">
        <v>3058</v>
      </c>
      <c r="AR848" s="192" t="s">
        <v>2947</v>
      </c>
      <c r="AS848" s="111" t="s">
        <v>534</v>
      </c>
      <c r="AT848" s="193" t="s">
        <v>3059</v>
      </c>
      <c r="AU848" s="111" t="s">
        <v>3060</v>
      </c>
    </row>
    <row r="849" spans="37:47" hidden="1">
      <c r="AK849" s="181"/>
      <c r="AL849" s="181"/>
      <c r="AM849" s="181"/>
      <c r="AN849" s="181"/>
      <c r="AO849" s="181"/>
      <c r="AP849" s="181"/>
      <c r="AQ849" s="191" t="s">
        <v>3061</v>
      </c>
      <c r="AR849" s="192" t="s">
        <v>2947</v>
      </c>
      <c r="AS849" s="111" t="s">
        <v>534</v>
      </c>
      <c r="AT849" s="193" t="s">
        <v>3062</v>
      </c>
      <c r="AU849" s="111" t="s">
        <v>3063</v>
      </c>
    </row>
    <row r="850" spans="37:47" hidden="1">
      <c r="AK850" s="181"/>
      <c r="AL850" s="181"/>
      <c r="AM850" s="181"/>
      <c r="AN850" s="181"/>
      <c r="AO850" s="181"/>
      <c r="AP850" s="181"/>
      <c r="AQ850" s="191" t="s">
        <v>3064</v>
      </c>
      <c r="AR850" s="192" t="s">
        <v>2947</v>
      </c>
      <c r="AS850" s="111" t="s">
        <v>534</v>
      </c>
      <c r="AT850" s="193" t="s">
        <v>3065</v>
      </c>
      <c r="AU850" s="111" t="s">
        <v>3066</v>
      </c>
    </row>
    <row r="851" spans="37:47" hidden="1">
      <c r="AK851" s="181"/>
      <c r="AL851" s="181"/>
      <c r="AM851" s="181"/>
      <c r="AN851" s="181"/>
      <c r="AO851" s="181"/>
      <c r="AP851" s="181"/>
      <c r="AQ851" s="191" t="s">
        <v>3067</v>
      </c>
      <c r="AR851" s="192" t="s">
        <v>2947</v>
      </c>
      <c r="AS851" s="111" t="s">
        <v>534</v>
      </c>
      <c r="AT851" s="193" t="s">
        <v>3068</v>
      </c>
      <c r="AU851" s="111" t="s">
        <v>3069</v>
      </c>
    </row>
    <row r="852" spans="37:47" hidden="1">
      <c r="AK852" s="181"/>
      <c r="AL852" s="181"/>
      <c r="AM852" s="181"/>
      <c r="AN852" s="181"/>
      <c r="AO852" s="181"/>
      <c r="AP852" s="181"/>
      <c r="AQ852" s="191" t="s">
        <v>3070</v>
      </c>
      <c r="AR852" s="192" t="s">
        <v>2947</v>
      </c>
      <c r="AS852" s="111" t="s">
        <v>534</v>
      </c>
      <c r="AT852" s="193" t="s">
        <v>3071</v>
      </c>
      <c r="AU852" s="111" t="s">
        <v>3072</v>
      </c>
    </row>
    <row r="853" spans="37:47" hidden="1">
      <c r="AK853" s="181"/>
      <c r="AL853" s="181"/>
      <c r="AM853" s="181"/>
      <c r="AN853" s="181"/>
      <c r="AO853" s="181"/>
      <c r="AP853" s="181"/>
      <c r="AQ853" s="191" t="s">
        <v>3073</v>
      </c>
      <c r="AR853" s="192" t="s">
        <v>2947</v>
      </c>
      <c r="AS853" s="111" t="s">
        <v>534</v>
      </c>
      <c r="AT853" s="193" t="s">
        <v>3074</v>
      </c>
      <c r="AU853" s="111" t="s">
        <v>748</v>
      </c>
    </row>
    <row r="854" spans="37:47" hidden="1">
      <c r="AK854" s="181"/>
      <c r="AL854" s="181"/>
      <c r="AM854" s="181"/>
      <c r="AN854" s="181"/>
      <c r="AO854" s="181"/>
      <c r="AP854" s="181"/>
      <c r="AQ854" s="191" t="s">
        <v>3075</v>
      </c>
      <c r="AR854" s="192" t="s">
        <v>2947</v>
      </c>
      <c r="AS854" s="111" t="s">
        <v>534</v>
      </c>
      <c r="AT854" s="193" t="s">
        <v>3076</v>
      </c>
      <c r="AU854" s="111" t="s">
        <v>3077</v>
      </c>
    </row>
    <row r="855" spans="37:47" hidden="1">
      <c r="AK855" s="181"/>
      <c r="AL855" s="181"/>
      <c r="AM855" s="181"/>
      <c r="AN855" s="181"/>
      <c r="AO855" s="181"/>
      <c r="AP855" s="181"/>
      <c r="AQ855" s="191" t="s">
        <v>3078</v>
      </c>
      <c r="AR855" s="192" t="s">
        <v>2947</v>
      </c>
      <c r="AS855" s="111" t="s">
        <v>534</v>
      </c>
      <c r="AT855" s="193" t="s">
        <v>3079</v>
      </c>
      <c r="AU855" s="111" t="s">
        <v>751</v>
      </c>
    </row>
    <row r="856" spans="37:47" hidden="1">
      <c r="AK856" s="181"/>
      <c r="AL856" s="181"/>
      <c r="AM856" s="181"/>
      <c r="AN856" s="181"/>
      <c r="AO856" s="181"/>
      <c r="AP856" s="181"/>
      <c r="AQ856" s="191" t="s">
        <v>3080</v>
      </c>
      <c r="AR856" s="192" t="s">
        <v>2947</v>
      </c>
      <c r="AS856" s="111" t="s">
        <v>534</v>
      </c>
      <c r="AT856" s="193" t="s">
        <v>3081</v>
      </c>
      <c r="AU856" s="111" t="s">
        <v>3082</v>
      </c>
    </row>
    <row r="857" spans="37:47" hidden="1">
      <c r="AK857" s="181"/>
      <c r="AL857" s="181"/>
      <c r="AM857" s="181"/>
      <c r="AN857" s="181"/>
      <c r="AO857" s="181"/>
      <c r="AP857" s="181"/>
      <c r="AQ857" s="191" t="s">
        <v>3083</v>
      </c>
      <c r="AR857" s="192" t="s">
        <v>2947</v>
      </c>
      <c r="AS857" s="111" t="s">
        <v>534</v>
      </c>
      <c r="AT857" s="193" t="s">
        <v>3084</v>
      </c>
      <c r="AU857" s="111" t="s">
        <v>3085</v>
      </c>
    </row>
    <row r="858" spans="37:47" hidden="1">
      <c r="AK858" s="181"/>
      <c r="AL858" s="181"/>
      <c r="AM858" s="181"/>
      <c r="AN858" s="181"/>
      <c r="AO858" s="181"/>
      <c r="AP858" s="181"/>
      <c r="AQ858" s="191" t="s">
        <v>3086</v>
      </c>
      <c r="AR858" s="192" t="s">
        <v>2947</v>
      </c>
      <c r="AS858" s="111" t="s">
        <v>534</v>
      </c>
      <c r="AT858" s="193" t="s">
        <v>3087</v>
      </c>
      <c r="AU858" s="111" t="s">
        <v>3088</v>
      </c>
    </row>
    <row r="859" spans="37:47" hidden="1">
      <c r="AK859" s="181"/>
      <c r="AL859" s="181"/>
      <c r="AM859" s="181"/>
      <c r="AN859" s="181"/>
      <c r="AO859" s="181"/>
      <c r="AP859" s="181"/>
      <c r="AQ859" s="191" t="s">
        <v>3089</v>
      </c>
      <c r="AR859" s="192" t="s">
        <v>2947</v>
      </c>
      <c r="AS859" s="111" t="s">
        <v>534</v>
      </c>
      <c r="AT859" s="193" t="s">
        <v>3090</v>
      </c>
      <c r="AU859" s="111" t="s">
        <v>3091</v>
      </c>
    </row>
    <row r="860" spans="37:47" hidden="1">
      <c r="AK860" s="181"/>
      <c r="AL860" s="181"/>
      <c r="AM860" s="181"/>
      <c r="AN860" s="181"/>
      <c r="AO860" s="181"/>
      <c r="AP860" s="181"/>
      <c r="AQ860" s="191" t="s">
        <v>3092</v>
      </c>
      <c r="AR860" s="192" t="s">
        <v>2947</v>
      </c>
      <c r="AS860" s="111" t="s">
        <v>534</v>
      </c>
      <c r="AT860" s="193" t="s">
        <v>3093</v>
      </c>
      <c r="AU860" s="111" t="s">
        <v>3094</v>
      </c>
    </row>
    <row r="861" spans="37:47" hidden="1">
      <c r="AK861" s="181"/>
      <c r="AL861" s="181"/>
      <c r="AM861" s="181"/>
      <c r="AN861" s="181"/>
      <c r="AO861" s="181"/>
      <c r="AP861" s="181"/>
      <c r="AQ861" s="191" t="s">
        <v>3095</v>
      </c>
      <c r="AR861" s="192" t="s">
        <v>2947</v>
      </c>
      <c r="AS861" s="111" t="s">
        <v>534</v>
      </c>
      <c r="AT861" s="193" t="s">
        <v>3096</v>
      </c>
      <c r="AU861" s="111" t="s">
        <v>3097</v>
      </c>
    </row>
    <row r="862" spans="37:47" hidden="1">
      <c r="AK862" s="181"/>
      <c r="AL862" s="181"/>
      <c r="AM862" s="181"/>
      <c r="AN862" s="181"/>
      <c r="AO862" s="181"/>
      <c r="AP862" s="181"/>
      <c r="AQ862" s="191" t="s">
        <v>3098</v>
      </c>
      <c r="AR862" s="192" t="s">
        <v>2947</v>
      </c>
      <c r="AS862" s="111" t="s">
        <v>534</v>
      </c>
      <c r="AT862" s="193" t="s">
        <v>3099</v>
      </c>
      <c r="AU862" s="111" t="s">
        <v>3100</v>
      </c>
    </row>
    <row r="863" spans="37:47" hidden="1">
      <c r="AK863" s="181"/>
      <c r="AL863" s="181"/>
      <c r="AM863" s="181"/>
      <c r="AN863" s="181"/>
      <c r="AO863" s="181"/>
      <c r="AP863" s="181"/>
      <c r="AQ863" s="191" t="s">
        <v>3101</v>
      </c>
      <c r="AR863" s="192" t="s">
        <v>2947</v>
      </c>
      <c r="AS863" s="111" t="s">
        <v>534</v>
      </c>
      <c r="AT863" s="193" t="s">
        <v>3102</v>
      </c>
      <c r="AU863" s="111" t="s">
        <v>536</v>
      </c>
    </row>
    <row r="864" spans="37:47" hidden="1">
      <c r="AK864" s="181"/>
      <c r="AL864" s="181"/>
      <c r="AM864" s="181"/>
      <c r="AN864" s="181"/>
      <c r="AO864" s="181"/>
      <c r="AP864" s="181"/>
      <c r="AQ864" s="191" t="s">
        <v>3103</v>
      </c>
      <c r="AR864" s="192" t="s">
        <v>2947</v>
      </c>
      <c r="AS864" s="111" t="s">
        <v>534</v>
      </c>
      <c r="AT864" s="193" t="s">
        <v>3104</v>
      </c>
      <c r="AU864" s="111" t="s">
        <v>3105</v>
      </c>
    </row>
    <row r="865" spans="37:47" hidden="1">
      <c r="AK865" s="181"/>
      <c r="AL865" s="181"/>
      <c r="AM865" s="181"/>
      <c r="AN865" s="181"/>
      <c r="AO865" s="181"/>
      <c r="AP865" s="181"/>
      <c r="AQ865" s="191" t="s">
        <v>3106</v>
      </c>
      <c r="AR865" s="192" t="s">
        <v>2947</v>
      </c>
      <c r="AS865" s="111" t="s">
        <v>534</v>
      </c>
      <c r="AT865" s="193" t="s">
        <v>3107</v>
      </c>
      <c r="AU865" s="111" t="s">
        <v>3108</v>
      </c>
    </row>
    <row r="866" spans="37:47" hidden="1">
      <c r="AK866" s="181"/>
      <c r="AL866" s="181"/>
      <c r="AM866" s="181"/>
      <c r="AN866" s="181"/>
      <c r="AO866" s="181"/>
      <c r="AP866" s="181"/>
      <c r="AQ866" s="191" t="s">
        <v>3109</v>
      </c>
      <c r="AR866" s="192" t="s">
        <v>2947</v>
      </c>
      <c r="AS866" s="111" t="s">
        <v>534</v>
      </c>
      <c r="AT866" s="193" t="s">
        <v>3110</v>
      </c>
      <c r="AU866" s="111" t="s">
        <v>3111</v>
      </c>
    </row>
    <row r="867" spans="37:47" hidden="1">
      <c r="AK867" s="181"/>
      <c r="AL867" s="181"/>
      <c r="AM867" s="181"/>
      <c r="AN867" s="181"/>
      <c r="AO867" s="181"/>
      <c r="AP867" s="181"/>
      <c r="AQ867" s="191" t="s">
        <v>3112</v>
      </c>
      <c r="AR867" s="192" t="s">
        <v>2947</v>
      </c>
      <c r="AS867" s="111" t="s">
        <v>534</v>
      </c>
      <c r="AT867" s="193" t="s">
        <v>3113</v>
      </c>
      <c r="AU867" s="111" t="s">
        <v>3114</v>
      </c>
    </row>
    <row r="868" spans="37:47" hidden="1">
      <c r="AK868" s="181"/>
      <c r="AL868" s="181"/>
      <c r="AM868" s="181"/>
      <c r="AN868" s="181"/>
      <c r="AO868" s="181"/>
      <c r="AP868" s="181"/>
      <c r="AQ868" s="191" t="s">
        <v>3115</v>
      </c>
      <c r="AR868" s="192" t="s">
        <v>2947</v>
      </c>
      <c r="AS868" s="111" t="s">
        <v>534</v>
      </c>
      <c r="AT868" s="193" t="s">
        <v>3116</v>
      </c>
      <c r="AU868" s="111" t="s">
        <v>3117</v>
      </c>
    </row>
    <row r="869" spans="37:47" hidden="1">
      <c r="AK869" s="181"/>
      <c r="AL869" s="181"/>
      <c r="AM869" s="181"/>
      <c r="AN869" s="181"/>
      <c r="AO869" s="181"/>
      <c r="AP869" s="181"/>
      <c r="AQ869" s="191" t="s">
        <v>3118</v>
      </c>
      <c r="AR869" s="192" t="s">
        <v>2947</v>
      </c>
      <c r="AS869" s="111" t="s">
        <v>534</v>
      </c>
      <c r="AT869" s="193" t="s">
        <v>3119</v>
      </c>
      <c r="AU869" s="111" t="s">
        <v>3120</v>
      </c>
    </row>
    <row r="870" spans="37:47" hidden="1">
      <c r="AK870" s="181"/>
      <c r="AL870" s="181"/>
      <c r="AM870" s="181"/>
      <c r="AN870" s="181"/>
      <c r="AO870" s="181"/>
      <c r="AP870" s="181"/>
      <c r="AQ870" s="191" t="s">
        <v>3121</v>
      </c>
      <c r="AR870" s="192" t="s">
        <v>2947</v>
      </c>
      <c r="AS870" s="111" t="s">
        <v>534</v>
      </c>
      <c r="AT870" s="193" t="s">
        <v>3122</v>
      </c>
      <c r="AU870" s="111" t="s">
        <v>774</v>
      </c>
    </row>
    <row r="871" spans="37:47" hidden="1">
      <c r="AK871" s="181"/>
      <c r="AL871" s="181"/>
      <c r="AM871" s="181"/>
      <c r="AN871" s="181"/>
      <c r="AO871" s="181"/>
      <c r="AP871" s="181"/>
      <c r="AQ871" s="191" t="s">
        <v>3123</v>
      </c>
      <c r="AR871" s="192" t="s">
        <v>2947</v>
      </c>
      <c r="AS871" s="111" t="s">
        <v>534</v>
      </c>
      <c r="AT871" s="193" t="s">
        <v>3124</v>
      </c>
      <c r="AU871" s="111" t="s">
        <v>3125</v>
      </c>
    </row>
    <row r="872" spans="37:47" hidden="1">
      <c r="AK872" s="181"/>
      <c r="AL872" s="181"/>
      <c r="AM872" s="181"/>
      <c r="AN872" s="181"/>
      <c r="AO872" s="181"/>
      <c r="AP872" s="181"/>
      <c r="AQ872" s="191" t="s">
        <v>3126</v>
      </c>
      <c r="AR872" s="192" t="s">
        <v>2947</v>
      </c>
      <c r="AS872" s="111" t="s">
        <v>534</v>
      </c>
      <c r="AT872" s="193" t="s">
        <v>3127</v>
      </c>
      <c r="AU872" s="111" t="s">
        <v>3128</v>
      </c>
    </row>
    <row r="873" spans="37:47" hidden="1">
      <c r="AK873" s="181"/>
      <c r="AL873" s="181"/>
      <c r="AM873" s="181"/>
      <c r="AN873" s="181"/>
      <c r="AO873" s="181"/>
      <c r="AP873" s="181"/>
      <c r="AQ873" s="191" t="s">
        <v>3129</v>
      </c>
      <c r="AR873" s="192" t="s">
        <v>2947</v>
      </c>
      <c r="AS873" s="111" t="s">
        <v>534</v>
      </c>
      <c r="AT873" s="193" t="s">
        <v>3130</v>
      </c>
      <c r="AU873" s="111" t="s">
        <v>3131</v>
      </c>
    </row>
    <row r="874" spans="37:47" hidden="1">
      <c r="AK874" s="181"/>
      <c r="AL874" s="181"/>
      <c r="AM874" s="181"/>
      <c r="AN874" s="181"/>
      <c r="AO874" s="181"/>
      <c r="AP874" s="181"/>
      <c r="AQ874" s="191" t="s">
        <v>3132</v>
      </c>
      <c r="AR874" s="192" t="s">
        <v>2947</v>
      </c>
      <c r="AS874" s="111" t="s">
        <v>534</v>
      </c>
      <c r="AT874" s="193" t="s">
        <v>3133</v>
      </c>
      <c r="AU874" s="111" t="s">
        <v>3134</v>
      </c>
    </row>
    <row r="875" spans="37:47" hidden="1">
      <c r="AK875" s="181"/>
      <c r="AL875" s="181"/>
      <c r="AM875" s="181"/>
      <c r="AN875" s="181"/>
      <c r="AO875" s="181"/>
      <c r="AP875" s="181"/>
      <c r="AQ875" s="191" t="s">
        <v>3135</v>
      </c>
      <c r="AR875" s="192" t="s">
        <v>2947</v>
      </c>
      <c r="AS875" s="111" t="s">
        <v>534</v>
      </c>
      <c r="AT875" s="193" t="s">
        <v>3136</v>
      </c>
      <c r="AU875" s="111" t="s">
        <v>3137</v>
      </c>
    </row>
    <row r="876" spans="37:47" hidden="1">
      <c r="AK876" s="181"/>
      <c r="AL876" s="181"/>
      <c r="AM876" s="181"/>
      <c r="AN876" s="181"/>
      <c r="AO876" s="181"/>
      <c r="AP876" s="181"/>
      <c r="AQ876" s="191" t="s">
        <v>3138</v>
      </c>
      <c r="AR876" s="192" t="s">
        <v>2947</v>
      </c>
      <c r="AS876" s="111" t="s">
        <v>534</v>
      </c>
      <c r="AT876" s="193" t="s">
        <v>3139</v>
      </c>
      <c r="AU876" s="111" t="s">
        <v>3140</v>
      </c>
    </row>
    <row r="877" spans="37:47" hidden="1">
      <c r="AK877" s="181"/>
      <c r="AL877" s="181"/>
      <c r="AM877" s="181"/>
      <c r="AN877" s="181"/>
      <c r="AO877" s="181"/>
      <c r="AP877" s="181"/>
      <c r="AQ877" s="191" t="s">
        <v>3141</v>
      </c>
      <c r="AR877" s="192" t="s">
        <v>2947</v>
      </c>
      <c r="AS877" s="111" t="s">
        <v>534</v>
      </c>
      <c r="AT877" s="193" t="s">
        <v>3142</v>
      </c>
      <c r="AU877" s="111" t="s">
        <v>3143</v>
      </c>
    </row>
    <row r="878" spans="37:47" hidden="1">
      <c r="AK878" s="181"/>
      <c r="AL878" s="181"/>
      <c r="AM878" s="181"/>
      <c r="AN878" s="181"/>
      <c r="AO878" s="181"/>
      <c r="AP878" s="181"/>
      <c r="AQ878" s="191" t="s">
        <v>3144</v>
      </c>
      <c r="AR878" s="192" t="s">
        <v>2947</v>
      </c>
      <c r="AS878" s="111" t="s">
        <v>534</v>
      </c>
      <c r="AT878" s="193" t="s">
        <v>3145</v>
      </c>
      <c r="AU878" s="111" t="s">
        <v>3146</v>
      </c>
    </row>
    <row r="879" spans="37:47" hidden="1">
      <c r="AK879" s="181"/>
      <c r="AL879" s="181"/>
      <c r="AM879" s="181"/>
      <c r="AN879" s="181"/>
      <c r="AO879" s="181"/>
      <c r="AP879" s="181"/>
      <c r="AQ879" s="191" t="s">
        <v>3147</v>
      </c>
      <c r="AR879" s="192" t="s">
        <v>2947</v>
      </c>
      <c r="AS879" s="111" t="s">
        <v>534</v>
      </c>
      <c r="AT879" s="193" t="s">
        <v>3148</v>
      </c>
      <c r="AU879" s="111" t="s">
        <v>3149</v>
      </c>
    </row>
    <row r="880" spans="37:47" hidden="1">
      <c r="AK880" s="181"/>
      <c r="AL880" s="181"/>
      <c r="AM880" s="181"/>
      <c r="AN880" s="181"/>
      <c r="AO880" s="181"/>
      <c r="AP880" s="181"/>
      <c r="AQ880" s="191" t="s">
        <v>3150</v>
      </c>
      <c r="AR880" s="192" t="s">
        <v>2947</v>
      </c>
      <c r="AS880" s="111" t="s">
        <v>534</v>
      </c>
      <c r="AT880" s="193" t="s">
        <v>3151</v>
      </c>
      <c r="AU880" s="111" t="s">
        <v>3152</v>
      </c>
    </row>
    <row r="881" spans="37:47" hidden="1">
      <c r="AK881" s="181"/>
      <c r="AL881" s="181"/>
      <c r="AM881" s="181"/>
      <c r="AN881" s="181"/>
      <c r="AO881" s="181"/>
      <c r="AP881" s="181"/>
      <c r="AQ881" s="191" t="s">
        <v>3153</v>
      </c>
      <c r="AR881" s="192" t="s">
        <v>2947</v>
      </c>
      <c r="AS881" s="111" t="s">
        <v>534</v>
      </c>
      <c r="AT881" s="193" t="s">
        <v>3154</v>
      </c>
      <c r="AU881" s="111" t="s">
        <v>3155</v>
      </c>
    </row>
    <row r="882" spans="37:47" hidden="1">
      <c r="AK882" s="181"/>
      <c r="AL882" s="181"/>
      <c r="AM882" s="181"/>
      <c r="AN882" s="181"/>
      <c r="AO882" s="181"/>
      <c r="AP882" s="181"/>
      <c r="AQ882" s="191" t="s">
        <v>3156</v>
      </c>
      <c r="AR882" s="192" t="s">
        <v>2947</v>
      </c>
      <c r="AS882" s="111" t="s">
        <v>534</v>
      </c>
      <c r="AT882" s="193" t="s">
        <v>3157</v>
      </c>
      <c r="AU882" s="111" t="s">
        <v>3158</v>
      </c>
    </row>
    <row r="883" spans="37:47" hidden="1">
      <c r="AK883" s="181"/>
      <c r="AL883" s="181"/>
      <c r="AM883" s="181"/>
      <c r="AN883" s="181"/>
      <c r="AO883" s="181"/>
      <c r="AP883" s="181"/>
      <c r="AQ883" s="191" t="s">
        <v>3159</v>
      </c>
      <c r="AR883" s="192" t="s">
        <v>2947</v>
      </c>
      <c r="AS883" s="111" t="s">
        <v>534</v>
      </c>
      <c r="AT883" s="193" t="s">
        <v>3160</v>
      </c>
      <c r="AU883" s="111" t="s">
        <v>3161</v>
      </c>
    </row>
    <row r="884" spans="37:47" hidden="1">
      <c r="AK884" s="181"/>
      <c r="AL884" s="181"/>
      <c r="AM884" s="181"/>
      <c r="AN884" s="181"/>
      <c r="AO884" s="181"/>
      <c r="AP884" s="181"/>
      <c r="AQ884" s="191" t="s">
        <v>3162</v>
      </c>
      <c r="AR884" s="192" t="s">
        <v>2947</v>
      </c>
      <c r="AS884" s="111" t="s">
        <v>534</v>
      </c>
      <c r="AT884" s="193" t="s">
        <v>3163</v>
      </c>
      <c r="AU884" s="111" t="s">
        <v>3164</v>
      </c>
    </row>
    <row r="885" spans="37:47" hidden="1">
      <c r="AK885" s="181"/>
      <c r="AL885" s="181"/>
      <c r="AM885" s="181"/>
      <c r="AN885" s="181"/>
      <c r="AO885" s="181"/>
      <c r="AP885" s="181"/>
      <c r="AQ885" s="191" t="s">
        <v>3165</v>
      </c>
      <c r="AR885" s="192" t="s">
        <v>2947</v>
      </c>
      <c r="AS885" s="111" t="s">
        <v>534</v>
      </c>
      <c r="AT885" s="193" t="s">
        <v>3166</v>
      </c>
      <c r="AU885" s="111" t="s">
        <v>3167</v>
      </c>
    </row>
    <row r="886" spans="37:47" hidden="1">
      <c r="AK886" s="181"/>
      <c r="AL886" s="181"/>
      <c r="AM886" s="181"/>
      <c r="AN886" s="181"/>
      <c r="AO886" s="181"/>
      <c r="AP886" s="181"/>
      <c r="AQ886" s="191" t="s">
        <v>3168</v>
      </c>
      <c r="AR886" s="192" t="s">
        <v>2947</v>
      </c>
      <c r="AS886" s="111" t="s">
        <v>534</v>
      </c>
      <c r="AT886" s="193" t="s">
        <v>3169</v>
      </c>
      <c r="AU886" s="111" t="s">
        <v>1176</v>
      </c>
    </row>
    <row r="887" spans="37:47" hidden="1">
      <c r="AK887" s="181"/>
      <c r="AL887" s="181"/>
      <c r="AM887" s="181"/>
      <c r="AN887" s="181"/>
      <c r="AO887" s="181"/>
      <c r="AP887" s="181"/>
      <c r="AQ887" s="191" t="s">
        <v>3170</v>
      </c>
      <c r="AR887" s="192" t="s">
        <v>2947</v>
      </c>
      <c r="AS887" s="111" t="s">
        <v>534</v>
      </c>
      <c r="AT887" s="193" t="s">
        <v>3171</v>
      </c>
      <c r="AU887" s="111" t="s">
        <v>3172</v>
      </c>
    </row>
    <row r="888" spans="37:47" hidden="1">
      <c r="AK888" s="181"/>
      <c r="AL888" s="181"/>
      <c r="AM888" s="181"/>
      <c r="AN888" s="181"/>
      <c r="AO888" s="181"/>
      <c r="AP888" s="181"/>
      <c r="AQ888" s="191" t="s">
        <v>3173</v>
      </c>
      <c r="AR888" s="192" t="s">
        <v>2947</v>
      </c>
      <c r="AS888" s="111" t="s">
        <v>534</v>
      </c>
      <c r="AT888" s="193" t="s">
        <v>3174</v>
      </c>
      <c r="AU888" s="111" t="s">
        <v>3175</v>
      </c>
    </row>
    <row r="889" spans="37:47" hidden="1">
      <c r="AK889" s="181"/>
      <c r="AL889" s="181"/>
      <c r="AM889" s="181"/>
      <c r="AN889" s="181"/>
      <c r="AO889" s="181"/>
      <c r="AP889" s="181"/>
      <c r="AQ889" s="191" t="s">
        <v>3176</v>
      </c>
      <c r="AR889" s="192" t="s">
        <v>2947</v>
      </c>
      <c r="AS889" s="111" t="s">
        <v>534</v>
      </c>
      <c r="AT889" s="193" t="s">
        <v>3177</v>
      </c>
      <c r="AU889" s="111" t="s">
        <v>3178</v>
      </c>
    </row>
    <row r="890" spans="37:47" hidden="1">
      <c r="AK890" s="181"/>
      <c r="AL890" s="181"/>
      <c r="AM890" s="181"/>
      <c r="AN890" s="181"/>
      <c r="AO890" s="181"/>
      <c r="AP890" s="181"/>
      <c r="AQ890" s="191" t="s">
        <v>3179</v>
      </c>
      <c r="AR890" s="192" t="s">
        <v>2947</v>
      </c>
      <c r="AS890" s="111" t="s">
        <v>534</v>
      </c>
      <c r="AT890" s="193" t="s">
        <v>3180</v>
      </c>
      <c r="AU890" s="111" t="s">
        <v>3181</v>
      </c>
    </row>
    <row r="891" spans="37:47" hidden="1">
      <c r="AK891" s="181"/>
      <c r="AL891" s="181"/>
      <c r="AM891" s="181"/>
      <c r="AN891" s="181"/>
      <c r="AO891" s="181"/>
      <c r="AP891" s="181"/>
      <c r="AQ891" s="191" t="s">
        <v>3182</v>
      </c>
      <c r="AR891" s="192" t="s">
        <v>2947</v>
      </c>
      <c r="AS891" s="111" t="s">
        <v>534</v>
      </c>
      <c r="AT891" s="193" t="s">
        <v>3183</v>
      </c>
      <c r="AU891" s="111" t="s">
        <v>3184</v>
      </c>
    </row>
    <row r="892" spans="37:47" hidden="1">
      <c r="AK892" s="181"/>
      <c r="AL892" s="181"/>
      <c r="AM892" s="181"/>
      <c r="AN892" s="181"/>
      <c r="AO892" s="181"/>
      <c r="AP892" s="181"/>
      <c r="AQ892" s="191" t="s">
        <v>3185</v>
      </c>
      <c r="AR892" s="192" t="s">
        <v>2947</v>
      </c>
      <c r="AS892" s="111" t="s">
        <v>534</v>
      </c>
      <c r="AT892" s="193" t="s">
        <v>3186</v>
      </c>
      <c r="AU892" s="111" t="s">
        <v>3187</v>
      </c>
    </row>
    <row r="893" spans="37:47" hidden="1">
      <c r="AK893" s="181"/>
      <c r="AL893" s="181"/>
      <c r="AM893" s="181"/>
      <c r="AN893" s="181"/>
      <c r="AO893" s="181"/>
      <c r="AP893" s="181"/>
      <c r="AQ893" s="191" t="s">
        <v>3188</v>
      </c>
      <c r="AR893" s="192" t="s">
        <v>2947</v>
      </c>
      <c r="AS893" s="111" t="s">
        <v>534</v>
      </c>
      <c r="AT893" s="193" t="s">
        <v>3189</v>
      </c>
      <c r="AU893" s="111" t="s">
        <v>3190</v>
      </c>
    </row>
    <row r="894" spans="37:47" hidden="1">
      <c r="AK894" s="181"/>
      <c r="AL894" s="181"/>
      <c r="AM894" s="181"/>
      <c r="AN894" s="181"/>
      <c r="AO894" s="181"/>
      <c r="AP894" s="181"/>
      <c r="AQ894" s="191" t="s">
        <v>3191</v>
      </c>
      <c r="AR894" s="192" t="s">
        <v>2947</v>
      </c>
      <c r="AS894" s="111" t="s">
        <v>534</v>
      </c>
      <c r="AT894" s="193" t="s">
        <v>3192</v>
      </c>
      <c r="AU894" s="111" t="s">
        <v>3193</v>
      </c>
    </row>
    <row r="895" spans="37:47" hidden="1">
      <c r="AK895" s="181"/>
      <c r="AL895" s="181"/>
      <c r="AM895" s="181"/>
      <c r="AN895" s="181"/>
      <c r="AO895" s="181"/>
      <c r="AP895" s="181"/>
      <c r="AQ895" s="191" t="s">
        <v>3194</v>
      </c>
      <c r="AR895" s="192" t="s">
        <v>2947</v>
      </c>
      <c r="AS895" s="111" t="s">
        <v>534</v>
      </c>
      <c r="AT895" s="193" t="s">
        <v>3195</v>
      </c>
      <c r="AU895" s="111" t="s">
        <v>3196</v>
      </c>
    </row>
    <row r="896" spans="37:47" hidden="1">
      <c r="AK896" s="181"/>
      <c r="AL896" s="181"/>
      <c r="AM896" s="181"/>
      <c r="AN896" s="181"/>
      <c r="AO896" s="181"/>
      <c r="AP896" s="181"/>
      <c r="AQ896" s="191" t="s">
        <v>3197</v>
      </c>
      <c r="AR896" s="192" t="s">
        <v>2947</v>
      </c>
      <c r="AS896" s="111" t="s">
        <v>534</v>
      </c>
      <c r="AT896" s="193" t="s">
        <v>3198</v>
      </c>
      <c r="AU896" s="111" t="s">
        <v>3199</v>
      </c>
    </row>
    <row r="897" spans="37:47" hidden="1">
      <c r="AK897" s="181"/>
      <c r="AL897" s="181"/>
      <c r="AM897" s="181"/>
      <c r="AN897" s="181"/>
      <c r="AO897" s="181"/>
      <c r="AP897" s="181"/>
      <c r="AQ897" s="191" t="s">
        <v>3200</v>
      </c>
      <c r="AR897" s="192" t="s">
        <v>2947</v>
      </c>
      <c r="AS897" s="111" t="s">
        <v>534</v>
      </c>
      <c r="AT897" s="193" t="s">
        <v>3201</v>
      </c>
      <c r="AU897" s="111" t="s">
        <v>3202</v>
      </c>
    </row>
    <row r="898" spans="37:47" hidden="1">
      <c r="AK898" s="181"/>
      <c r="AL898" s="181"/>
      <c r="AM898" s="181"/>
      <c r="AN898" s="181"/>
      <c r="AO898" s="181"/>
      <c r="AP898" s="181"/>
      <c r="AQ898" s="191" t="s">
        <v>3203</v>
      </c>
      <c r="AR898" s="192" t="s">
        <v>2947</v>
      </c>
      <c r="AS898" s="111" t="s">
        <v>534</v>
      </c>
      <c r="AT898" s="193" t="s">
        <v>3204</v>
      </c>
      <c r="AU898" s="111" t="s">
        <v>3205</v>
      </c>
    </row>
    <row r="899" spans="37:47" hidden="1">
      <c r="AK899" s="181"/>
      <c r="AL899" s="181"/>
      <c r="AM899" s="181"/>
      <c r="AN899" s="181"/>
      <c r="AO899" s="181"/>
      <c r="AP899" s="181"/>
      <c r="AQ899" s="191" t="s">
        <v>3206</v>
      </c>
      <c r="AR899" s="192" t="s">
        <v>2947</v>
      </c>
      <c r="AS899" s="111" t="s">
        <v>534</v>
      </c>
      <c r="AT899" s="193" t="s">
        <v>3207</v>
      </c>
      <c r="AU899" s="111" t="s">
        <v>3208</v>
      </c>
    </row>
    <row r="900" spans="37:47" hidden="1">
      <c r="AK900" s="181"/>
      <c r="AL900" s="181"/>
      <c r="AM900" s="181"/>
      <c r="AN900" s="181"/>
      <c r="AO900" s="181"/>
      <c r="AP900" s="181"/>
      <c r="AQ900" s="191" t="s">
        <v>3209</v>
      </c>
      <c r="AR900" s="192" t="s">
        <v>2947</v>
      </c>
      <c r="AS900" s="111" t="s">
        <v>534</v>
      </c>
      <c r="AT900" s="193" t="s">
        <v>3210</v>
      </c>
      <c r="AU900" s="111" t="s">
        <v>3211</v>
      </c>
    </row>
    <row r="901" spans="37:47" hidden="1">
      <c r="AK901" s="181"/>
      <c r="AL901" s="181"/>
      <c r="AM901" s="181"/>
      <c r="AN901" s="181"/>
      <c r="AO901" s="181"/>
      <c r="AP901" s="181"/>
      <c r="AQ901" s="191" t="s">
        <v>3212</v>
      </c>
      <c r="AR901" s="192" t="s">
        <v>2947</v>
      </c>
      <c r="AS901" s="111" t="s">
        <v>534</v>
      </c>
      <c r="AT901" s="193" t="s">
        <v>3213</v>
      </c>
      <c r="AU901" s="111" t="s">
        <v>3214</v>
      </c>
    </row>
    <row r="902" spans="37:47" hidden="1">
      <c r="AK902" s="181"/>
      <c r="AL902" s="181"/>
      <c r="AM902" s="181"/>
      <c r="AN902" s="181"/>
      <c r="AO902" s="181"/>
      <c r="AP902" s="181"/>
      <c r="AQ902" s="191" t="s">
        <v>3215</v>
      </c>
      <c r="AR902" s="192" t="s">
        <v>2947</v>
      </c>
      <c r="AS902" s="111" t="s">
        <v>534</v>
      </c>
      <c r="AT902" s="193" t="s">
        <v>3216</v>
      </c>
      <c r="AU902" s="111" t="s">
        <v>3217</v>
      </c>
    </row>
    <row r="903" spans="37:47" hidden="1">
      <c r="AK903" s="181"/>
      <c r="AL903" s="181"/>
      <c r="AM903" s="181"/>
      <c r="AN903" s="181"/>
      <c r="AO903" s="181"/>
      <c r="AP903" s="181"/>
      <c r="AQ903" s="191" t="s">
        <v>3218</v>
      </c>
      <c r="AR903" s="192" t="s">
        <v>2947</v>
      </c>
      <c r="AS903" s="111" t="s">
        <v>534</v>
      </c>
      <c r="AT903" s="193" t="s">
        <v>3219</v>
      </c>
      <c r="AU903" s="111" t="s">
        <v>3220</v>
      </c>
    </row>
    <row r="904" spans="37:47" hidden="1">
      <c r="AK904" s="181"/>
      <c r="AL904" s="181"/>
      <c r="AM904" s="181"/>
      <c r="AN904" s="181"/>
      <c r="AO904" s="181"/>
      <c r="AP904" s="181"/>
      <c r="AQ904" s="191" t="s">
        <v>3221</v>
      </c>
      <c r="AR904" s="192" t="s">
        <v>2947</v>
      </c>
      <c r="AS904" s="111" t="s">
        <v>534</v>
      </c>
      <c r="AT904" s="193" t="s">
        <v>3222</v>
      </c>
      <c r="AU904" s="111" t="s">
        <v>3223</v>
      </c>
    </row>
    <row r="905" spans="37:47" hidden="1">
      <c r="AK905" s="181"/>
      <c r="AL905" s="181"/>
      <c r="AM905" s="181"/>
      <c r="AN905" s="181"/>
      <c r="AO905" s="181"/>
      <c r="AP905" s="181"/>
      <c r="AQ905" s="191" t="s">
        <v>3224</v>
      </c>
      <c r="AR905" s="192" t="s">
        <v>2947</v>
      </c>
      <c r="AS905" s="111" t="s">
        <v>534</v>
      </c>
      <c r="AT905" s="193" t="s">
        <v>3225</v>
      </c>
      <c r="AU905" s="111" t="s">
        <v>3226</v>
      </c>
    </row>
    <row r="906" spans="37:47" hidden="1">
      <c r="AK906" s="181"/>
      <c r="AL906" s="181"/>
      <c r="AM906" s="181"/>
      <c r="AN906" s="181"/>
      <c r="AO906" s="181"/>
      <c r="AP906" s="181"/>
      <c r="AQ906" s="191" t="s">
        <v>3227</v>
      </c>
      <c r="AR906" s="192" t="s">
        <v>2947</v>
      </c>
      <c r="AS906" s="111" t="s">
        <v>534</v>
      </c>
      <c r="AT906" s="193" t="s">
        <v>3228</v>
      </c>
      <c r="AU906" s="111" t="s">
        <v>3229</v>
      </c>
    </row>
    <row r="907" spans="37:47" hidden="1">
      <c r="AK907" s="181"/>
      <c r="AL907" s="181"/>
      <c r="AM907" s="181"/>
      <c r="AN907" s="181"/>
      <c r="AO907" s="181"/>
      <c r="AP907" s="181"/>
      <c r="AQ907" s="191" t="s">
        <v>3230</v>
      </c>
      <c r="AR907" s="192" t="s">
        <v>2947</v>
      </c>
      <c r="AS907" s="111" t="s">
        <v>534</v>
      </c>
      <c r="AT907" s="193" t="s">
        <v>3231</v>
      </c>
      <c r="AU907" s="111" t="s">
        <v>2524</v>
      </c>
    </row>
    <row r="908" spans="37:47" hidden="1">
      <c r="AK908" s="181"/>
      <c r="AL908" s="181"/>
      <c r="AM908" s="181"/>
      <c r="AN908" s="181"/>
      <c r="AO908" s="181"/>
      <c r="AP908" s="181"/>
      <c r="AQ908" s="191" t="s">
        <v>3232</v>
      </c>
      <c r="AR908" s="192" t="s">
        <v>2947</v>
      </c>
      <c r="AS908" s="111" t="s">
        <v>534</v>
      </c>
      <c r="AT908" s="193" t="s">
        <v>3233</v>
      </c>
      <c r="AU908" s="111" t="s">
        <v>3234</v>
      </c>
    </row>
    <row r="909" spans="37:47" hidden="1">
      <c r="AK909" s="181"/>
      <c r="AL909" s="181"/>
      <c r="AM909" s="181"/>
      <c r="AN909" s="181"/>
      <c r="AO909" s="181"/>
      <c r="AP909" s="181"/>
      <c r="AQ909" s="191" t="s">
        <v>3235</v>
      </c>
      <c r="AR909" s="192" t="s">
        <v>2947</v>
      </c>
      <c r="AS909" s="111" t="s">
        <v>534</v>
      </c>
      <c r="AT909" s="193" t="s">
        <v>3236</v>
      </c>
      <c r="AU909" s="111" t="s">
        <v>3237</v>
      </c>
    </row>
    <row r="910" spans="37:47" hidden="1">
      <c r="AK910" s="181"/>
      <c r="AL910" s="181"/>
      <c r="AM910" s="181"/>
      <c r="AN910" s="181"/>
      <c r="AO910" s="181"/>
      <c r="AP910" s="181"/>
      <c r="AQ910" s="191" t="s">
        <v>3238</v>
      </c>
      <c r="AR910" s="192" t="s">
        <v>2947</v>
      </c>
      <c r="AS910" s="111" t="s">
        <v>534</v>
      </c>
      <c r="AT910" s="193" t="s">
        <v>3239</v>
      </c>
      <c r="AU910" s="111" t="s">
        <v>3240</v>
      </c>
    </row>
    <row r="911" spans="37:47" hidden="1">
      <c r="AK911" s="181"/>
      <c r="AL911" s="181"/>
      <c r="AM911" s="181"/>
      <c r="AN911" s="181"/>
      <c r="AO911" s="181"/>
      <c r="AP911" s="181"/>
      <c r="AQ911" s="191" t="s">
        <v>3241</v>
      </c>
      <c r="AR911" s="192" t="s">
        <v>2947</v>
      </c>
      <c r="AS911" s="111" t="s">
        <v>534</v>
      </c>
      <c r="AT911" s="193" t="s">
        <v>3242</v>
      </c>
      <c r="AU911" s="111" t="s">
        <v>3243</v>
      </c>
    </row>
    <row r="912" spans="37:47" hidden="1">
      <c r="AK912" s="181"/>
      <c r="AL912" s="181"/>
      <c r="AM912" s="181"/>
      <c r="AN912" s="181"/>
      <c r="AO912" s="181"/>
      <c r="AP912" s="181"/>
      <c r="AQ912" s="191" t="s">
        <v>3244</v>
      </c>
      <c r="AR912" s="192" t="s">
        <v>2947</v>
      </c>
      <c r="AS912" s="111" t="s">
        <v>534</v>
      </c>
      <c r="AT912" s="193" t="s">
        <v>3245</v>
      </c>
      <c r="AU912" s="111" t="s">
        <v>1164</v>
      </c>
    </row>
    <row r="913" spans="37:47" hidden="1">
      <c r="AK913" s="181"/>
      <c r="AL913" s="181"/>
      <c r="AM913" s="181"/>
      <c r="AN913" s="181"/>
      <c r="AO913" s="181"/>
      <c r="AP913" s="181"/>
      <c r="AQ913" s="191" t="s">
        <v>3246</v>
      </c>
      <c r="AR913" s="192" t="s">
        <v>2947</v>
      </c>
      <c r="AS913" s="111" t="s">
        <v>534</v>
      </c>
      <c r="AT913" s="193" t="s">
        <v>3247</v>
      </c>
      <c r="AU913" s="111" t="s">
        <v>3248</v>
      </c>
    </row>
    <row r="914" spans="37:47" hidden="1">
      <c r="AK914" s="181"/>
      <c r="AL914" s="181"/>
      <c r="AM914" s="181"/>
      <c r="AN914" s="181"/>
      <c r="AO914" s="181"/>
      <c r="AP914" s="181"/>
      <c r="AQ914" s="191" t="s">
        <v>3249</v>
      </c>
      <c r="AR914" s="192" t="s">
        <v>2947</v>
      </c>
      <c r="AS914" s="111" t="s">
        <v>534</v>
      </c>
      <c r="AT914" s="193" t="s">
        <v>3250</v>
      </c>
      <c r="AU914" s="111" t="s">
        <v>3251</v>
      </c>
    </row>
    <row r="915" spans="37:47" hidden="1">
      <c r="AK915" s="181"/>
      <c r="AL915" s="181"/>
      <c r="AM915" s="181"/>
      <c r="AN915" s="181"/>
      <c r="AO915" s="181"/>
      <c r="AP915" s="181"/>
      <c r="AQ915" s="191" t="s">
        <v>3252</v>
      </c>
      <c r="AR915" s="192" t="s">
        <v>2947</v>
      </c>
      <c r="AS915" s="111" t="s">
        <v>534</v>
      </c>
      <c r="AT915" s="193" t="s">
        <v>3253</v>
      </c>
      <c r="AU915" s="111" t="s">
        <v>3254</v>
      </c>
    </row>
    <row r="916" spans="37:47" hidden="1">
      <c r="AK916" s="181"/>
      <c r="AL916" s="181"/>
      <c r="AM916" s="181"/>
      <c r="AN916" s="181"/>
      <c r="AO916" s="181"/>
      <c r="AP916" s="181"/>
      <c r="AQ916" s="191" t="s">
        <v>3255</v>
      </c>
      <c r="AR916" s="192" t="s">
        <v>2947</v>
      </c>
      <c r="AS916" s="111" t="s">
        <v>534</v>
      </c>
      <c r="AT916" s="193" t="s">
        <v>3256</v>
      </c>
      <c r="AU916" s="111" t="s">
        <v>3257</v>
      </c>
    </row>
    <row r="917" spans="37:47" hidden="1">
      <c r="AK917" s="181"/>
      <c r="AL917" s="181"/>
      <c r="AM917" s="181"/>
      <c r="AN917" s="181"/>
      <c r="AO917" s="181"/>
      <c r="AP917" s="181"/>
      <c r="AQ917" s="191" t="s">
        <v>3258</v>
      </c>
      <c r="AR917" s="192" t="s">
        <v>2947</v>
      </c>
      <c r="AS917" s="111" t="s">
        <v>534</v>
      </c>
      <c r="AT917" s="193" t="s">
        <v>3259</v>
      </c>
      <c r="AU917" s="111" t="s">
        <v>3260</v>
      </c>
    </row>
    <row r="918" spans="37:47" hidden="1">
      <c r="AK918" s="181"/>
      <c r="AL918" s="181"/>
      <c r="AM918" s="181"/>
      <c r="AN918" s="181"/>
      <c r="AO918" s="181"/>
      <c r="AP918" s="181"/>
      <c r="AQ918" s="191" t="s">
        <v>3261</v>
      </c>
      <c r="AR918" s="192" t="s">
        <v>2947</v>
      </c>
      <c r="AS918" s="111" t="s">
        <v>534</v>
      </c>
      <c r="AT918" s="193" t="s">
        <v>3262</v>
      </c>
      <c r="AU918" s="111" t="s">
        <v>3263</v>
      </c>
    </row>
    <row r="919" spans="37:47" hidden="1">
      <c r="AK919" s="181"/>
      <c r="AL919" s="181"/>
      <c r="AM919" s="181"/>
      <c r="AN919" s="181"/>
      <c r="AO919" s="181"/>
      <c r="AP919" s="181"/>
      <c r="AQ919" s="191" t="s">
        <v>3264</v>
      </c>
      <c r="AR919" s="192" t="s">
        <v>2947</v>
      </c>
      <c r="AS919" s="111" t="s">
        <v>534</v>
      </c>
      <c r="AT919" s="193" t="s">
        <v>3265</v>
      </c>
      <c r="AU919" s="111" t="s">
        <v>3266</v>
      </c>
    </row>
    <row r="920" spans="37:47" hidden="1">
      <c r="AK920" s="181"/>
      <c r="AL920" s="181"/>
      <c r="AM920" s="181"/>
      <c r="AN920" s="181"/>
      <c r="AO920" s="181"/>
      <c r="AP920" s="181"/>
      <c r="AQ920" s="191" t="s">
        <v>3267</v>
      </c>
      <c r="AR920" s="192" t="s">
        <v>2947</v>
      </c>
      <c r="AS920" s="111" t="s">
        <v>534</v>
      </c>
      <c r="AT920" s="193" t="s">
        <v>3268</v>
      </c>
      <c r="AU920" s="111" t="s">
        <v>3269</v>
      </c>
    </row>
    <row r="921" spans="37:47" hidden="1">
      <c r="AK921" s="181"/>
      <c r="AL921" s="181"/>
      <c r="AM921" s="181"/>
      <c r="AN921" s="181"/>
      <c r="AO921" s="181"/>
      <c r="AP921" s="181"/>
      <c r="AQ921" s="191" t="s">
        <v>3270</v>
      </c>
      <c r="AR921" s="192" t="s">
        <v>2947</v>
      </c>
      <c r="AS921" s="111" t="s">
        <v>534</v>
      </c>
      <c r="AT921" s="193" t="s">
        <v>3271</v>
      </c>
      <c r="AU921" s="111" t="s">
        <v>3272</v>
      </c>
    </row>
    <row r="922" spans="37:47" hidden="1">
      <c r="AK922" s="181"/>
      <c r="AL922" s="181"/>
      <c r="AM922" s="181"/>
      <c r="AN922" s="181"/>
      <c r="AO922" s="181"/>
      <c r="AP922" s="181"/>
      <c r="AQ922" s="191" t="s">
        <v>3273</v>
      </c>
      <c r="AR922" s="192" t="s">
        <v>2947</v>
      </c>
      <c r="AS922" s="111" t="s">
        <v>534</v>
      </c>
      <c r="AT922" s="193" t="s">
        <v>3274</v>
      </c>
      <c r="AU922" s="111" t="s">
        <v>3275</v>
      </c>
    </row>
    <row r="923" spans="37:47" hidden="1">
      <c r="AK923" s="181"/>
      <c r="AL923" s="181"/>
      <c r="AM923" s="181"/>
      <c r="AN923" s="181"/>
      <c r="AO923" s="181"/>
      <c r="AP923" s="181"/>
      <c r="AQ923" s="191" t="s">
        <v>3276</v>
      </c>
      <c r="AR923" s="192" t="s">
        <v>3277</v>
      </c>
      <c r="AS923" s="111" t="s">
        <v>536</v>
      </c>
      <c r="AT923" s="193" t="s">
        <v>3278</v>
      </c>
      <c r="AU923" s="111" t="s">
        <v>3279</v>
      </c>
    </row>
    <row r="924" spans="37:47" hidden="1">
      <c r="AK924" s="181"/>
      <c r="AL924" s="181"/>
      <c r="AM924" s="181"/>
      <c r="AN924" s="181"/>
      <c r="AO924" s="181"/>
      <c r="AP924" s="181"/>
      <c r="AQ924" s="191" t="s">
        <v>3280</v>
      </c>
      <c r="AR924" s="192" t="s">
        <v>3277</v>
      </c>
      <c r="AS924" s="111" t="s">
        <v>536</v>
      </c>
      <c r="AT924" s="193" t="s">
        <v>3281</v>
      </c>
      <c r="AU924" s="111" t="s">
        <v>3282</v>
      </c>
    </row>
    <row r="925" spans="37:47" hidden="1">
      <c r="AK925" s="181"/>
      <c r="AL925" s="181"/>
      <c r="AM925" s="181"/>
      <c r="AN925" s="181"/>
      <c r="AO925" s="181"/>
      <c r="AP925" s="181"/>
      <c r="AQ925" s="191" t="s">
        <v>3283</v>
      </c>
      <c r="AR925" s="192" t="s">
        <v>3277</v>
      </c>
      <c r="AS925" s="111" t="s">
        <v>536</v>
      </c>
      <c r="AT925" s="193" t="s">
        <v>3284</v>
      </c>
      <c r="AU925" s="111" t="s">
        <v>3285</v>
      </c>
    </row>
    <row r="926" spans="37:47" hidden="1">
      <c r="AK926" s="181"/>
      <c r="AL926" s="181"/>
      <c r="AM926" s="181"/>
      <c r="AN926" s="181"/>
      <c r="AO926" s="181"/>
      <c r="AP926" s="181"/>
      <c r="AQ926" s="191" t="s">
        <v>3286</v>
      </c>
      <c r="AR926" s="192" t="s">
        <v>3277</v>
      </c>
      <c r="AS926" s="111" t="s">
        <v>536</v>
      </c>
      <c r="AT926" s="193" t="s">
        <v>3287</v>
      </c>
      <c r="AU926" s="111" t="s">
        <v>3288</v>
      </c>
    </row>
    <row r="927" spans="37:47" hidden="1">
      <c r="AK927" s="181"/>
      <c r="AL927" s="181"/>
      <c r="AM927" s="181"/>
      <c r="AN927" s="181"/>
      <c r="AO927" s="181"/>
      <c r="AP927" s="181"/>
      <c r="AQ927" s="191" t="s">
        <v>3289</v>
      </c>
      <c r="AR927" s="192" t="s">
        <v>3277</v>
      </c>
      <c r="AS927" s="111" t="s">
        <v>536</v>
      </c>
      <c r="AT927" s="193" t="s">
        <v>3290</v>
      </c>
      <c r="AU927" s="111" t="s">
        <v>3291</v>
      </c>
    </row>
    <row r="928" spans="37:47" hidden="1">
      <c r="AK928" s="181"/>
      <c r="AL928" s="181"/>
      <c r="AM928" s="181"/>
      <c r="AN928" s="181"/>
      <c r="AO928" s="181"/>
      <c r="AP928" s="181"/>
      <c r="AQ928" s="191" t="s">
        <v>3292</v>
      </c>
      <c r="AR928" s="192" t="s">
        <v>3277</v>
      </c>
      <c r="AS928" s="111" t="s">
        <v>536</v>
      </c>
      <c r="AT928" s="193" t="s">
        <v>3293</v>
      </c>
      <c r="AU928" s="111" t="s">
        <v>2288</v>
      </c>
    </row>
    <row r="929" spans="37:47" hidden="1">
      <c r="AK929" s="181"/>
      <c r="AL929" s="181"/>
      <c r="AM929" s="181"/>
      <c r="AN929" s="181"/>
      <c r="AO929" s="181"/>
      <c r="AP929" s="181"/>
      <c r="AQ929" s="191" t="s">
        <v>3294</v>
      </c>
      <c r="AR929" s="192" t="s">
        <v>3277</v>
      </c>
      <c r="AS929" s="111" t="s">
        <v>536</v>
      </c>
      <c r="AT929" s="193" t="s">
        <v>3295</v>
      </c>
      <c r="AU929" s="111" t="s">
        <v>3296</v>
      </c>
    </row>
    <row r="930" spans="37:47" hidden="1">
      <c r="AK930" s="181"/>
      <c r="AL930" s="181"/>
      <c r="AM930" s="181"/>
      <c r="AN930" s="181"/>
      <c r="AO930" s="181"/>
      <c r="AP930" s="181"/>
      <c r="AQ930" s="191" t="s">
        <v>3297</v>
      </c>
      <c r="AR930" s="192" t="s">
        <v>3277</v>
      </c>
      <c r="AS930" s="111" t="s">
        <v>536</v>
      </c>
      <c r="AT930" s="193" t="s">
        <v>3298</v>
      </c>
      <c r="AU930" s="111" t="s">
        <v>2017</v>
      </c>
    </row>
    <row r="931" spans="37:47" hidden="1">
      <c r="AK931" s="181"/>
      <c r="AL931" s="181"/>
      <c r="AM931" s="181"/>
      <c r="AN931" s="181"/>
      <c r="AO931" s="181"/>
      <c r="AP931" s="181"/>
      <c r="AQ931" s="191" t="s">
        <v>3299</v>
      </c>
      <c r="AR931" s="192" t="s">
        <v>3277</v>
      </c>
      <c r="AS931" s="111" t="s">
        <v>536</v>
      </c>
      <c r="AT931" s="193" t="s">
        <v>3300</v>
      </c>
      <c r="AU931" s="111" t="s">
        <v>3301</v>
      </c>
    </row>
    <row r="932" spans="37:47" hidden="1">
      <c r="AK932" s="181"/>
      <c r="AL932" s="181"/>
      <c r="AM932" s="181"/>
      <c r="AN932" s="181"/>
      <c r="AO932" s="181"/>
      <c r="AP932" s="181"/>
      <c r="AQ932" s="191" t="s">
        <v>3302</v>
      </c>
      <c r="AR932" s="192" t="s">
        <v>3277</v>
      </c>
      <c r="AS932" s="111" t="s">
        <v>536</v>
      </c>
      <c r="AT932" s="193" t="s">
        <v>3303</v>
      </c>
      <c r="AU932" s="111" t="s">
        <v>3304</v>
      </c>
    </row>
    <row r="933" spans="37:47" hidden="1">
      <c r="AK933" s="181"/>
      <c r="AL933" s="181"/>
      <c r="AM933" s="181"/>
      <c r="AN933" s="181"/>
      <c r="AO933" s="181"/>
      <c r="AP933" s="181"/>
      <c r="AQ933" s="191" t="s">
        <v>3305</v>
      </c>
      <c r="AR933" s="192" t="s">
        <v>3277</v>
      </c>
      <c r="AS933" s="111" t="s">
        <v>536</v>
      </c>
      <c r="AT933" s="193" t="s">
        <v>3306</v>
      </c>
      <c r="AU933" s="111" t="s">
        <v>3307</v>
      </c>
    </row>
    <row r="934" spans="37:47" hidden="1">
      <c r="AK934" s="181"/>
      <c r="AL934" s="181"/>
      <c r="AM934" s="181"/>
      <c r="AN934" s="181"/>
      <c r="AO934" s="181"/>
      <c r="AP934" s="181"/>
      <c r="AQ934" s="191" t="s">
        <v>3308</v>
      </c>
      <c r="AR934" s="192" t="s">
        <v>3277</v>
      </c>
      <c r="AS934" s="111" t="s">
        <v>536</v>
      </c>
      <c r="AT934" s="193" t="s">
        <v>3309</v>
      </c>
      <c r="AU934" s="111" t="s">
        <v>3310</v>
      </c>
    </row>
    <row r="935" spans="37:47" hidden="1">
      <c r="AK935" s="181"/>
      <c r="AL935" s="181"/>
      <c r="AM935" s="181"/>
      <c r="AN935" s="181"/>
      <c r="AO935" s="181"/>
      <c r="AP935" s="181"/>
      <c r="AQ935" s="191" t="s">
        <v>3311</v>
      </c>
      <c r="AR935" s="192" t="s">
        <v>3277</v>
      </c>
      <c r="AS935" s="111" t="s">
        <v>536</v>
      </c>
      <c r="AT935" s="193" t="s">
        <v>3312</v>
      </c>
      <c r="AU935" s="111" t="s">
        <v>3313</v>
      </c>
    </row>
    <row r="936" spans="37:47" hidden="1">
      <c r="AK936" s="181"/>
      <c r="AL936" s="181"/>
      <c r="AM936" s="181"/>
      <c r="AN936" s="181"/>
      <c r="AO936" s="181"/>
      <c r="AP936" s="181"/>
      <c r="AQ936" s="191" t="s">
        <v>3314</v>
      </c>
      <c r="AR936" s="192" t="s">
        <v>3277</v>
      </c>
      <c r="AS936" s="111" t="s">
        <v>536</v>
      </c>
      <c r="AT936" s="193" t="s">
        <v>3315</v>
      </c>
      <c r="AU936" s="111" t="s">
        <v>3316</v>
      </c>
    </row>
    <row r="937" spans="37:47" hidden="1">
      <c r="AK937" s="181"/>
      <c r="AL937" s="181"/>
      <c r="AM937" s="181"/>
      <c r="AN937" s="181"/>
      <c r="AO937" s="181"/>
      <c r="AP937" s="181"/>
      <c r="AQ937" s="191" t="s">
        <v>3317</v>
      </c>
      <c r="AR937" s="192" t="s">
        <v>3277</v>
      </c>
      <c r="AS937" s="111" t="s">
        <v>536</v>
      </c>
      <c r="AT937" s="193" t="s">
        <v>3318</v>
      </c>
      <c r="AU937" s="111" t="s">
        <v>3319</v>
      </c>
    </row>
    <row r="938" spans="37:47" hidden="1">
      <c r="AK938" s="181"/>
      <c r="AL938" s="181"/>
      <c r="AM938" s="181"/>
      <c r="AN938" s="181"/>
      <c r="AO938" s="181"/>
      <c r="AP938" s="181"/>
      <c r="AQ938" s="191" t="s">
        <v>3320</v>
      </c>
      <c r="AR938" s="192" t="s">
        <v>3277</v>
      </c>
      <c r="AS938" s="111" t="s">
        <v>536</v>
      </c>
      <c r="AT938" s="193" t="s">
        <v>3321</v>
      </c>
      <c r="AU938" s="111" t="s">
        <v>3322</v>
      </c>
    </row>
    <row r="939" spans="37:47" hidden="1">
      <c r="AK939" s="181"/>
      <c r="AL939" s="181"/>
      <c r="AM939" s="181"/>
      <c r="AN939" s="181"/>
      <c r="AO939" s="181"/>
      <c r="AP939" s="181"/>
      <c r="AQ939" s="191" t="s">
        <v>3323</v>
      </c>
      <c r="AR939" s="192" t="s">
        <v>3277</v>
      </c>
      <c r="AS939" s="111" t="s">
        <v>536</v>
      </c>
      <c r="AT939" s="193" t="s">
        <v>3324</v>
      </c>
      <c r="AU939" s="111" t="s">
        <v>3325</v>
      </c>
    </row>
    <row r="940" spans="37:47" hidden="1">
      <c r="AK940" s="181"/>
      <c r="AL940" s="181"/>
      <c r="AM940" s="181"/>
      <c r="AN940" s="181"/>
      <c r="AO940" s="181"/>
      <c r="AP940" s="181"/>
      <c r="AQ940" s="191" t="s">
        <v>3326</v>
      </c>
      <c r="AR940" s="192" t="s">
        <v>3277</v>
      </c>
      <c r="AS940" s="111" t="s">
        <v>536</v>
      </c>
      <c r="AT940" s="193" t="s">
        <v>3327</v>
      </c>
      <c r="AU940" s="111" t="s">
        <v>3328</v>
      </c>
    </row>
    <row r="941" spans="37:47" hidden="1">
      <c r="AK941" s="181"/>
      <c r="AL941" s="181"/>
      <c r="AM941" s="181"/>
      <c r="AN941" s="181"/>
      <c r="AO941" s="181"/>
      <c r="AP941" s="181"/>
      <c r="AQ941" s="191" t="s">
        <v>3329</v>
      </c>
      <c r="AR941" s="192" t="s">
        <v>3277</v>
      </c>
      <c r="AS941" s="111" t="s">
        <v>536</v>
      </c>
      <c r="AT941" s="193" t="s">
        <v>3330</v>
      </c>
      <c r="AU941" s="111" t="s">
        <v>3331</v>
      </c>
    </row>
    <row r="942" spans="37:47" hidden="1">
      <c r="AK942" s="181"/>
      <c r="AL942" s="181"/>
      <c r="AM942" s="181"/>
      <c r="AN942" s="181"/>
      <c r="AO942" s="181"/>
      <c r="AP942" s="181"/>
      <c r="AQ942" s="191" t="s">
        <v>3332</v>
      </c>
      <c r="AR942" s="192" t="s">
        <v>3277</v>
      </c>
      <c r="AS942" s="111" t="s">
        <v>536</v>
      </c>
      <c r="AT942" s="193" t="s">
        <v>3333</v>
      </c>
      <c r="AU942" s="111" t="s">
        <v>3334</v>
      </c>
    </row>
    <row r="943" spans="37:47" hidden="1">
      <c r="AK943" s="181"/>
      <c r="AL943" s="181"/>
      <c r="AM943" s="181"/>
      <c r="AN943" s="181"/>
      <c r="AO943" s="181"/>
      <c r="AP943" s="181"/>
      <c r="AQ943" s="191" t="s">
        <v>3335</v>
      </c>
      <c r="AR943" s="192" t="s">
        <v>3277</v>
      </c>
      <c r="AS943" s="111" t="s">
        <v>536</v>
      </c>
      <c r="AT943" s="193" t="s">
        <v>3336</v>
      </c>
      <c r="AU943" s="111" t="s">
        <v>3337</v>
      </c>
    </row>
    <row r="944" spans="37:47" hidden="1">
      <c r="AK944" s="181"/>
      <c r="AL944" s="181"/>
      <c r="AM944" s="181"/>
      <c r="AN944" s="181"/>
      <c r="AO944" s="181"/>
      <c r="AP944" s="181"/>
      <c r="AQ944" s="191" t="s">
        <v>3338</v>
      </c>
      <c r="AR944" s="192" t="s">
        <v>3277</v>
      </c>
      <c r="AS944" s="111" t="s">
        <v>536</v>
      </c>
      <c r="AT944" s="193" t="s">
        <v>3339</v>
      </c>
      <c r="AU944" s="111" t="s">
        <v>3340</v>
      </c>
    </row>
    <row r="945" spans="37:47" hidden="1">
      <c r="AK945" s="181"/>
      <c r="AL945" s="181"/>
      <c r="AM945" s="181"/>
      <c r="AN945" s="181"/>
      <c r="AO945" s="181"/>
      <c r="AP945" s="181"/>
      <c r="AQ945" s="191" t="s">
        <v>3341</v>
      </c>
      <c r="AR945" s="192" t="s">
        <v>3277</v>
      </c>
      <c r="AS945" s="111" t="s">
        <v>536</v>
      </c>
      <c r="AT945" s="193" t="s">
        <v>3342</v>
      </c>
      <c r="AU945" s="111" t="s">
        <v>3343</v>
      </c>
    </row>
    <row r="946" spans="37:47" hidden="1">
      <c r="AK946" s="181"/>
      <c r="AL946" s="181"/>
      <c r="AM946" s="181"/>
      <c r="AN946" s="181"/>
      <c r="AO946" s="181"/>
      <c r="AP946" s="181"/>
      <c r="AQ946" s="191" t="s">
        <v>3344</v>
      </c>
      <c r="AR946" s="192" t="s">
        <v>3277</v>
      </c>
      <c r="AS946" s="111" t="s">
        <v>536</v>
      </c>
      <c r="AT946" s="193" t="s">
        <v>3345</v>
      </c>
      <c r="AU946" s="111" t="s">
        <v>3346</v>
      </c>
    </row>
    <row r="947" spans="37:47" hidden="1">
      <c r="AK947" s="181"/>
      <c r="AL947" s="181"/>
      <c r="AM947" s="181"/>
      <c r="AN947" s="181"/>
      <c r="AO947" s="181"/>
      <c r="AP947" s="181"/>
      <c r="AQ947" s="191" t="s">
        <v>3347</v>
      </c>
      <c r="AR947" s="192" t="s">
        <v>3277</v>
      </c>
      <c r="AS947" s="111" t="s">
        <v>536</v>
      </c>
      <c r="AT947" s="193" t="s">
        <v>3348</v>
      </c>
      <c r="AU947" s="111" t="s">
        <v>3349</v>
      </c>
    </row>
    <row r="948" spans="37:47" hidden="1">
      <c r="AK948" s="181"/>
      <c r="AL948" s="181"/>
      <c r="AM948" s="181"/>
      <c r="AN948" s="181"/>
      <c r="AO948" s="181"/>
      <c r="AP948" s="181"/>
      <c r="AQ948" s="191" t="s">
        <v>3350</v>
      </c>
      <c r="AR948" s="192" t="s">
        <v>3277</v>
      </c>
      <c r="AS948" s="111" t="s">
        <v>536</v>
      </c>
      <c r="AT948" s="193" t="s">
        <v>3351</v>
      </c>
      <c r="AU948" s="111" t="s">
        <v>3352</v>
      </c>
    </row>
    <row r="949" spans="37:47" hidden="1">
      <c r="AK949" s="181"/>
      <c r="AL949" s="181"/>
      <c r="AM949" s="181"/>
      <c r="AN949" s="181"/>
      <c r="AO949" s="181"/>
      <c r="AP949" s="181"/>
      <c r="AQ949" s="191" t="s">
        <v>3353</v>
      </c>
      <c r="AR949" s="192" t="s">
        <v>3277</v>
      </c>
      <c r="AS949" s="111" t="s">
        <v>536</v>
      </c>
      <c r="AT949" s="193" t="s">
        <v>3354</v>
      </c>
      <c r="AU949" s="111" t="s">
        <v>3355</v>
      </c>
    </row>
    <row r="950" spans="37:47" hidden="1">
      <c r="AK950" s="181"/>
      <c r="AL950" s="181"/>
      <c r="AM950" s="181"/>
      <c r="AN950" s="181"/>
      <c r="AO950" s="181"/>
      <c r="AP950" s="181"/>
      <c r="AQ950" s="191" t="s">
        <v>3356</v>
      </c>
      <c r="AR950" s="192" t="s">
        <v>3277</v>
      </c>
      <c r="AS950" s="111" t="s">
        <v>536</v>
      </c>
      <c r="AT950" s="193" t="s">
        <v>3357</v>
      </c>
      <c r="AU950" s="111" t="s">
        <v>3358</v>
      </c>
    </row>
    <row r="951" spans="37:47" hidden="1">
      <c r="AK951" s="181"/>
      <c r="AL951" s="181"/>
      <c r="AM951" s="181"/>
      <c r="AN951" s="181"/>
      <c r="AO951" s="181"/>
      <c r="AP951" s="181"/>
      <c r="AQ951" s="191" t="s">
        <v>3359</v>
      </c>
      <c r="AR951" s="192" t="s">
        <v>3277</v>
      </c>
      <c r="AS951" s="111" t="s">
        <v>536</v>
      </c>
      <c r="AT951" s="193" t="s">
        <v>3360</v>
      </c>
      <c r="AU951" s="111" t="s">
        <v>3361</v>
      </c>
    </row>
    <row r="952" spans="37:47" hidden="1">
      <c r="AK952" s="181"/>
      <c r="AL952" s="181"/>
      <c r="AM952" s="181"/>
      <c r="AN952" s="181"/>
      <c r="AO952" s="181"/>
      <c r="AP952" s="181"/>
      <c r="AQ952" s="191" t="s">
        <v>3362</v>
      </c>
      <c r="AR952" s="192" t="s">
        <v>3277</v>
      </c>
      <c r="AS952" s="111" t="s">
        <v>536</v>
      </c>
      <c r="AT952" s="193" t="s">
        <v>3363</v>
      </c>
      <c r="AU952" s="111" t="s">
        <v>3364</v>
      </c>
    </row>
    <row r="953" spans="37:47" hidden="1">
      <c r="AK953" s="181"/>
      <c r="AL953" s="181"/>
      <c r="AM953" s="181"/>
      <c r="AN953" s="181"/>
      <c r="AO953" s="181"/>
      <c r="AP953" s="181"/>
      <c r="AQ953" s="191" t="s">
        <v>3365</v>
      </c>
      <c r="AR953" s="192" t="s">
        <v>3277</v>
      </c>
      <c r="AS953" s="111" t="s">
        <v>536</v>
      </c>
      <c r="AT953" s="193" t="s">
        <v>3366</v>
      </c>
      <c r="AU953" s="111" t="s">
        <v>3367</v>
      </c>
    </row>
    <row r="954" spans="37:47" hidden="1">
      <c r="AK954" s="181"/>
      <c r="AL954" s="181"/>
      <c r="AM954" s="181"/>
      <c r="AN954" s="181"/>
      <c r="AO954" s="181"/>
      <c r="AP954" s="181"/>
      <c r="AQ954" s="191" t="s">
        <v>3368</v>
      </c>
      <c r="AR954" s="192" t="s">
        <v>3277</v>
      </c>
      <c r="AS954" s="111" t="s">
        <v>536</v>
      </c>
      <c r="AT954" s="193" t="s">
        <v>3369</v>
      </c>
      <c r="AU954" s="111" t="s">
        <v>2933</v>
      </c>
    </row>
    <row r="955" spans="37:47" hidden="1">
      <c r="AK955" s="181"/>
      <c r="AL955" s="181"/>
      <c r="AM955" s="181"/>
      <c r="AN955" s="181"/>
      <c r="AO955" s="181"/>
      <c r="AP955" s="181"/>
      <c r="AQ955" s="191" t="s">
        <v>3370</v>
      </c>
      <c r="AR955" s="192" t="s">
        <v>3277</v>
      </c>
      <c r="AS955" s="111" t="s">
        <v>536</v>
      </c>
      <c r="AT955" s="193" t="s">
        <v>3371</v>
      </c>
      <c r="AU955" s="111" t="s">
        <v>3372</v>
      </c>
    </row>
    <row r="956" spans="37:47" hidden="1">
      <c r="AK956" s="181"/>
      <c r="AL956" s="181"/>
      <c r="AM956" s="181"/>
      <c r="AN956" s="181"/>
      <c r="AO956" s="181"/>
      <c r="AP956" s="181"/>
      <c r="AQ956" s="191" t="s">
        <v>3373</v>
      </c>
      <c r="AR956" s="201" t="s">
        <v>3277</v>
      </c>
      <c r="AS956" s="202" t="s">
        <v>536</v>
      </c>
      <c r="AT956" s="202">
        <v>17034</v>
      </c>
      <c r="AU956" s="206" t="s">
        <v>3374</v>
      </c>
    </row>
    <row r="957" spans="37:47" hidden="1">
      <c r="AK957" s="181"/>
      <c r="AL957" s="181"/>
      <c r="AM957" s="181"/>
      <c r="AN957" s="181"/>
      <c r="AO957" s="181"/>
      <c r="AP957" s="181"/>
      <c r="AQ957" s="191" t="s">
        <v>3375</v>
      </c>
      <c r="AR957" s="201" t="s">
        <v>3277</v>
      </c>
      <c r="AS957" s="202" t="s">
        <v>536</v>
      </c>
      <c r="AT957" s="202">
        <v>17035</v>
      </c>
      <c r="AU957" s="206" t="s">
        <v>3376</v>
      </c>
    </row>
    <row r="958" spans="37:47" hidden="1">
      <c r="AK958" s="181"/>
      <c r="AL958" s="181"/>
      <c r="AM958" s="181"/>
      <c r="AN958" s="181"/>
      <c r="AO958" s="181"/>
      <c r="AP958" s="181"/>
      <c r="AQ958" s="191" t="s">
        <v>3377</v>
      </c>
      <c r="AR958" s="201" t="s">
        <v>3277</v>
      </c>
      <c r="AS958" s="202" t="s">
        <v>536</v>
      </c>
      <c r="AT958" s="202">
        <v>17036</v>
      </c>
      <c r="AU958" s="206" t="s">
        <v>3378</v>
      </c>
    </row>
    <row r="959" spans="37:47" hidden="1">
      <c r="AK959" s="181"/>
      <c r="AL959" s="181"/>
      <c r="AM959" s="181"/>
      <c r="AN959" s="181"/>
      <c r="AO959" s="181"/>
      <c r="AP959" s="181"/>
      <c r="AQ959" s="191" t="s">
        <v>3379</v>
      </c>
      <c r="AR959" s="192" t="s">
        <v>3277</v>
      </c>
      <c r="AS959" s="111" t="s">
        <v>538</v>
      </c>
      <c r="AT959" s="193" t="s">
        <v>3380</v>
      </c>
      <c r="AU959" s="111" t="s">
        <v>3381</v>
      </c>
    </row>
    <row r="960" spans="37:47" hidden="1">
      <c r="AK960" s="181"/>
      <c r="AL960" s="181"/>
      <c r="AM960" s="181"/>
      <c r="AN960" s="181"/>
      <c r="AO960" s="181"/>
      <c r="AP960" s="181"/>
      <c r="AQ960" s="191" t="s">
        <v>3382</v>
      </c>
      <c r="AR960" s="192" t="s">
        <v>3383</v>
      </c>
      <c r="AS960" s="111" t="s">
        <v>538</v>
      </c>
      <c r="AT960" s="193" t="s">
        <v>3384</v>
      </c>
      <c r="AU960" s="111" t="s">
        <v>3385</v>
      </c>
    </row>
    <row r="961" spans="37:47" hidden="1">
      <c r="AK961" s="181"/>
      <c r="AL961" s="181"/>
      <c r="AM961" s="181"/>
      <c r="AN961" s="181"/>
      <c r="AO961" s="181"/>
      <c r="AP961" s="181"/>
      <c r="AQ961" s="191" t="s">
        <v>3386</v>
      </c>
      <c r="AR961" s="192" t="s">
        <v>3383</v>
      </c>
      <c r="AS961" s="111" t="s">
        <v>538</v>
      </c>
      <c r="AT961" s="193" t="s">
        <v>3387</v>
      </c>
      <c r="AU961" s="111" t="s">
        <v>3388</v>
      </c>
    </row>
    <row r="962" spans="37:47" hidden="1">
      <c r="AK962" s="181"/>
      <c r="AL962" s="181"/>
      <c r="AM962" s="181"/>
      <c r="AN962" s="181"/>
      <c r="AO962" s="181"/>
      <c r="AP962" s="181"/>
      <c r="AQ962" s="191" t="s">
        <v>3389</v>
      </c>
      <c r="AR962" s="192" t="s">
        <v>3383</v>
      </c>
      <c r="AS962" s="111" t="s">
        <v>538</v>
      </c>
      <c r="AT962" s="193" t="s">
        <v>3390</v>
      </c>
      <c r="AU962" s="111" t="s">
        <v>3391</v>
      </c>
    </row>
    <row r="963" spans="37:47" hidden="1">
      <c r="AK963" s="181"/>
      <c r="AL963" s="181"/>
      <c r="AM963" s="181"/>
      <c r="AN963" s="181"/>
      <c r="AO963" s="181"/>
      <c r="AP963" s="181"/>
      <c r="AQ963" s="191" t="s">
        <v>3392</v>
      </c>
      <c r="AR963" s="192" t="s">
        <v>3383</v>
      </c>
      <c r="AS963" s="111" t="s">
        <v>538</v>
      </c>
      <c r="AT963" s="193" t="s">
        <v>3393</v>
      </c>
      <c r="AU963" s="111" t="s">
        <v>3394</v>
      </c>
    </row>
    <row r="964" spans="37:47" hidden="1">
      <c r="AK964" s="181"/>
      <c r="AL964" s="181"/>
      <c r="AM964" s="181"/>
      <c r="AN964" s="181"/>
      <c r="AO964" s="181"/>
      <c r="AP964" s="181"/>
      <c r="AQ964" s="191" t="s">
        <v>3395</v>
      </c>
      <c r="AR964" s="192" t="s">
        <v>3383</v>
      </c>
      <c r="AS964" s="111" t="s">
        <v>538</v>
      </c>
      <c r="AT964" s="193" t="s">
        <v>3396</v>
      </c>
      <c r="AU964" s="111" t="s">
        <v>3397</v>
      </c>
    </row>
    <row r="965" spans="37:47" hidden="1">
      <c r="AK965" s="181"/>
      <c r="AL965" s="181"/>
      <c r="AM965" s="181"/>
      <c r="AN965" s="181"/>
      <c r="AO965" s="181"/>
      <c r="AP965" s="181"/>
      <c r="AQ965" s="191" t="s">
        <v>3398</v>
      </c>
      <c r="AR965" s="192" t="s">
        <v>3383</v>
      </c>
      <c r="AS965" s="111" t="s">
        <v>538</v>
      </c>
      <c r="AT965" s="193" t="s">
        <v>3399</v>
      </c>
      <c r="AU965" s="111" t="s">
        <v>3400</v>
      </c>
    </row>
    <row r="966" spans="37:47" hidden="1">
      <c r="AK966" s="181"/>
      <c r="AL966" s="181"/>
      <c r="AM966" s="181"/>
      <c r="AN966" s="181"/>
      <c r="AO966" s="181"/>
      <c r="AP966" s="181"/>
      <c r="AQ966" s="191" t="s">
        <v>3401</v>
      </c>
      <c r="AR966" s="192" t="s">
        <v>3383</v>
      </c>
      <c r="AS966" s="111" t="s">
        <v>538</v>
      </c>
      <c r="AT966" s="193" t="s">
        <v>3402</v>
      </c>
      <c r="AU966" s="111" t="s">
        <v>3403</v>
      </c>
    </row>
    <row r="967" spans="37:47" hidden="1">
      <c r="AK967" s="181"/>
      <c r="AL967" s="181"/>
      <c r="AM967" s="181"/>
      <c r="AN967" s="181"/>
      <c r="AO967" s="181"/>
      <c r="AP967" s="181"/>
      <c r="AQ967" s="191" t="s">
        <v>3404</v>
      </c>
      <c r="AR967" s="192" t="s">
        <v>3383</v>
      </c>
      <c r="AS967" s="111" t="s">
        <v>538</v>
      </c>
      <c r="AT967" s="193" t="s">
        <v>3405</v>
      </c>
      <c r="AU967" s="111" t="s">
        <v>3406</v>
      </c>
    </row>
    <row r="968" spans="37:47" hidden="1">
      <c r="AK968" s="181"/>
      <c r="AL968" s="181"/>
      <c r="AM968" s="181"/>
      <c r="AN968" s="181"/>
      <c r="AO968" s="181"/>
      <c r="AP968" s="181"/>
      <c r="AQ968" s="191" t="s">
        <v>3407</v>
      </c>
      <c r="AR968" s="192" t="s">
        <v>3383</v>
      </c>
      <c r="AS968" s="111" t="s">
        <v>538</v>
      </c>
      <c r="AT968" s="193" t="s">
        <v>3408</v>
      </c>
      <c r="AU968" s="111" t="s">
        <v>3409</v>
      </c>
    </row>
    <row r="969" spans="37:47" hidden="1">
      <c r="AK969" s="181"/>
      <c r="AL969" s="181"/>
      <c r="AM969" s="181"/>
      <c r="AN969" s="181"/>
      <c r="AO969" s="181"/>
      <c r="AP969" s="181"/>
      <c r="AQ969" s="191" t="s">
        <v>3410</v>
      </c>
      <c r="AR969" s="192" t="s">
        <v>3383</v>
      </c>
      <c r="AS969" s="111" t="s">
        <v>538</v>
      </c>
      <c r="AT969" s="193" t="s">
        <v>3411</v>
      </c>
      <c r="AU969" s="111" t="s">
        <v>3412</v>
      </c>
    </row>
    <row r="970" spans="37:47" hidden="1">
      <c r="AK970" s="181"/>
      <c r="AL970" s="181"/>
      <c r="AM970" s="181"/>
      <c r="AN970" s="181"/>
      <c r="AO970" s="181"/>
      <c r="AP970" s="181"/>
      <c r="AQ970" s="191" t="s">
        <v>3413</v>
      </c>
      <c r="AR970" s="192" t="s">
        <v>3383</v>
      </c>
      <c r="AS970" s="111" t="s">
        <v>538</v>
      </c>
      <c r="AT970" s="193" t="s">
        <v>3414</v>
      </c>
      <c r="AU970" s="111" t="s">
        <v>3415</v>
      </c>
    </row>
    <row r="971" spans="37:47" hidden="1">
      <c r="AK971" s="181"/>
      <c r="AL971" s="181"/>
      <c r="AM971" s="181"/>
      <c r="AN971" s="181"/>
      <c r="AO971" s="181"/>
      <c r="AP971" s="181"/>
      <c r="AQ971" s="191" t="s">
        <v>3416</v>
      </c>
      <c r="AR971" s="192" t="s">
        <v>3383</v>
      </c>
      <c r="AS971" s="111" t="s">
        <v>538</v>
      </c>
      <c r="AT971" s="193" t="s">
        <v>3417</v>
      </c>
      <c r="AU971" s="111" t="s">
        <v>3418</v>
      </c>
    </row>
    <row r="972" spans="37:47" hidden="1">
      <c r="AK972" s="181"/>
      <c r="AL972" s="181"/>
      <c r="AM972" s="181"/>
      <c r="AN972" s="181"/>
      <c r="AO972" s="181"/>
      <c r="AP972" s="181"/>
      <c r="AQ972" s="191" t="s">
        <v>3419</v>
      </c>
      <c r="AR972" s="192" t="s">
        <v>3383</v>
      </c>
      <c r="AS972" s="111" t="s">
        <v>538</v>
      </c>
      <c r="AT972" s="193" t="s">
        <v>3420</v>
      </c>
      <c r="AU972" s="111" t="s">
        <v>2371</v>
      </c>
    </row>
    <row r="973" spans="37:47" hidden="1">
      <c r="AK973" s="181"/>
      <c r="AL973" s="181"/>
      <c r="AM973" s="181"/>
      <c r="AN973" s="181"/>
      <c r="AO973" s="181"/>
      <c r="AP973" s="181"/>
      <c r="AQ973" s="191" t="s">
        <v>3421</v>
      </c>
      <c r="AR973" s="192" t="s">
        <v>3383</v>
      </c>
      <c r="AS973" s="111" t="s">
        <v>538</v>
      </c>
      <c r="AT973" s="193" t="s">
        <v>3422</v>
      </c>
      <c r="AU973" s="111" t="s">
        <v>3423</v>
      </c>
    </row>
    <row r="974" spans="37:47" hidden="1">
      <c r="AK974" s="181"/>
      <c r="AL974" s="181"/>
      <c r="AM974" s="181"/>
      <c r="AN974" s="181"/>
      <c r="AO974" s="181"/>
      <c r="AP974" s="181"/>
      <c r="AQ974" s="191" t="s">
        <v>3424</v>
      </c>
      <c r="AR974" s="192" t="s">
        <v>3383</v>
      </c>
      <c r="AS974" s="111" t="s">
        <v>538</v>
      </c>
      <c r="AT974" s="193" t="s">
        <v>3425</v>
      </c>
      <c r="AU974" s="111" t="s">
        <v>3426</v>
      </c>
    </row>
    <row r="975" spans="37:47" hidden="1">
      <c r="AK975" s="181"/>
      <c r="AL975" s="181"/>
      <c r="AM975" s="181"/>
      <c r="AN975" s="181"/>
      <c r="AO975" s="181"/>
      <c r="AP975" s="181"/>
      <c r="AQ975" s="191" t="s">
        <v>3427</v>
      </c>
      <c r="AR975" s="192" t="s">
        <v>3383</v>
      </c>
      <c r="AS975" s="111" t="s">
        <v>538</v>
      </c>
      <c r="AT975" s="193" t="s">
        <v>3428</v>
      </c>
      <c r="AU975" s="111" t="s">
        <v>3429</v>
      </c>
    </row>
    <row r="976" spans="37:47" hidden="1">
      <c r="AK976" s="181"/>
      <c r="AL976" s="181"/>
      <c r="AM976" s="181"/>
      <c r="AN976" s="181"/>
      <c r="AO976" s="181"/>
      <c r="AP976" s="181"/>
      <c r="AQ976" s="191" t="s">
        <v>3430</v>
      </c>
      <c r="AR976" s="192" t="s">
        <v>3383</v>
      </c>
      <c r="AS976" s="111" t="s">
        <v>538</v>
      </c>
      <c r="AT976" s="193" t="s">
        <v>3431</v>
      </c>
      <c r="AU976" s="111" t="s">
        <v>2524</v>
      </c>
    </row>
    <row r="977" spans="37:47" hidden="1">
      <c r="AK977" s="181"/>
      <c r="AL977" s="181"/>
      <c r="AM977" s="181"/>
      <c r="AN977" s="181"/>
      <c r="AO977" s="181"/>
      <c r="AP977" s="181"/>
      <c r="AQ977" s="191" t="s">
        <v>3432</v>
      </c>
      <c r="AR977" s="192" t="s">
        <v>3383</v>
      </c>
      <c r="AS977" s="111" t="s">
        <v>538</v>
      </c>
      <c r="AT977" s="193" t="s">
        <v>3433</v>
      </c>
      <c r="AU977" s="111" t="s">
        <v>3434</v>
      </c>
    </row>
    <row r="978" spans="37:47" hidden="1">
      <c r="AK978" s="181"/>
      <c r="AL978" s="181"/>
      <c r="AM978" s="181"/>
      <c r="AN978" s="181"/>
      <c r="AO978" s="181"/>
      <c r="AP978" s="181"/>
      <c r="AQ978" s="191" t="s">
        <v>3435</v>
      </c>
      <c r="AR978" s="192" t="s">
        <v>3383</v>
      </c>
      <c r="AS978" s="111" t="s">
        <v>538</v>
      </c>
      <c r="AT978" s="193" t="s">
        <v>3436</v>
      </c>
      <c r="AU978" s="111" t="s">
        <v>3437</v>
      </c>
    </row>
    <row r="979" spans="37:47" hidden="1">
      <c r="AK979" s="181"/>
      <c r="AL979" s="181"/>
      <c r="AM979" s="181"/>
      <c r="AN979" s="181"/>
      <c r="AO979" s="181"/>
      <c r="AP979" s="181"/>
      <c r="AQ979" s="191" t="s">
        <v>3438</v>
      </c>
      <c r="AR979" s="192" t="s">
        <v>3439</v>
      </c>
      <c r="AS979" s="111" t="s">
        <v>540</v>
      </c>
      <c r="AT979" s="193" t="s">
        <v>3440</v>
      </c>
      <c r="AU979" s="111" t="s">
        <v>711</v>
      </c>
    </row>
    <row r="980" spans="37:47" hidden="1">
      <c r="AK980" s="181"/>
      <c r="AL980" s="181"/>
      <c r="AM980" s="181"/>
      <c r="AN980" s="181"/>
      <c r="AO980" s="181"/>
      <c r="AP980" s="181"/>
      <c r="AQ980" s="191" t="s">
        <v>3441</v>
      </c>
      <c r="AR980" s="192" t="s">
        <v>3439</v>
      </c>
      <c r="AS980" s="111" t="s">
        <v>540</v>
      </c>
      <c r="AT980" s="193" t="s">
        <v>3442</v>
      </c>
      <c r="AU980" s="111" t="s">
        <v>3443</v>
      </c>
    </row>
    <row r="981" spans="37:47" hidden="1">
      <c r="AK981" s="181"/>
      <c r="AL981" s="181"/>
      <c r="AM981" s="181"/>
      <c r="AN981" s="181"/>
      <c r="AO981" s="181"/>
      <c r="AP981" s="181"/>
      <c r="AQ981" s="191" t="s">
        <v>3444</v>
      </c>
      <c r="AR981" s="192" t="s">
        <v>3439</v>
      </c>
      <c r="AS981" s="111" t="s">
        <v>540</v>
      </c>
      <c r="AT981" s="193" t="s">
        <v>3445</v>
      </c>
      <c r="AU981" s="111" t="s">
        <v>3446</v>
      </c>
    </row>
    <row r="982" spans="37:47" hidden="1">
      <c r="AK982" s="181"/>
      <c r="AL982" s="181"/>
      <c r="AM982" s="181"/>
      <c r="AN982" s="181"/>
      <c r="AO982" s="181"/>
      <c r="AP982" s="181"/>
      <c r="AQ982" s="191" t="s">
        <v>3447</v>
      </c>
      <c r="AR982" s="192" t="s">
        <v>3439</v>
      </c>
      <c r="AS982" s="111" t="s">
        <v>540</v>
      </c>
      <c r="AT982" s="193" t="s">
        <v>3448</v>
      </c>
      <c r="AU982" s="111" t="s">
        <v>717</v>
      </c>
    </row>
    <row r="983" spans="37:47" hidden="1">
      <c r="AK983" s="181"/>
      <c r="AL983" s="181"/>
      <c r="AM983" s="181"/>
      <c r="AN983" s="181"/>
      <c r="AO983" s="181"/>
      <c r="AP983" s="181"/>
      <c r="AQ983" s="191" t="s">
        <v>3449</v>
      </c>
      <c r="AR983" s="192" t="s">
        <v>3439</v>
      </c>
      <c r="AS983" s="111" t="s">
        <v>540</v>
      </c>
      <c r="AT983" s="193" t="s">
        <v>3450</v>
      </c>
      <c r="AU983" s="111" t="s">
        <v>3451</v>
      </c>
    </row>
    <row r="984" spans="37:47" hidden="1">
      <c r="AK984" s="181"/>
      <c r="AL984" s="181"/>
      <c r="AM984" s="181"/>
      <c r="AN984" s="181"/>
      <c r="AO984" s="181"/>
      <c r="AP984" s="181"/>
      <c r="AQ984" s="191" t="s">
        <v>3452</v>
      </c>
      <c r="AR984" s="192" t="s">
        <v>3439</v>
      </c>
      <c r="AS984" s="111" t="s">
        <v>540</v>
      </c>
      <c r="AT984" s="193" t="s">
        <v>3453</v>
      </c>
      <c r="AU984" s="111" t="s">
        <v>3454</v>
      </c>
    </row>
    <row r="985" spans="37:47" hidden="1">
      <c r="AK985" s="181"/>
      <c r="AL985" s="181"/>
      <c r="AM985" s="181"/>
      <c r="AN985" s="181"/>
      <c r="AO985" s="181"/>
      <c r="AP985" s="181"/>
      <c r="AQ985" s="191" t="s">
        <v>3455</v>
      </c>
      <c r="AR985" s="192" t="s">
        <v>3439</v>
      </c>
      <c r="AS985" s="111" t="s">
        <v>540</v>
      </c>
      <c r="AT985" s="193" t="s">
        <v>3456</v>
      </c>
      <c r="AU985" s="111" t="s">
        <v>3457</v>
      </c>
    </row>
    <row r="986" spans="37:47" hidden="1">
      <c r="AK986" s="181"/>
      <c r="AL986" s="181"/>
      <c r="AM986" s="181"/>
      <c r="AN986" s="181"/>
      <c r="AO986" s="181"/>
      <c r="AP986" s="181"/>
      <c r="AQ986" s="191" t="s">
        <v>3458</v>
      </c>
      <c r="AR986" s="192" t="s">
        <v>3439</v>
      </c>
      <c r="AS986" s="111" t="s">
        <v>540</v>
      </c>
      <c r="AT986" s="193" t="s">
        <v>3459</v>
      </c>
      <c r="AU986" s="111" t="s">
        <v>3460</v>
      </c>
    </row>
    <row r="987" spans="37:47" hidden="1">
      <c r="AK987" s="181"/>
      <c r="AL987" s="181"/>
      <c r="AM987" s="181"/>
      <c r="AN987" s="181"/>
      <c r="AO987" s="181"/>
      <c r="AP987" s="181"/>
      <c r="AQ987" s="191" t="s">
        <v>3461</v>
      </c>
      <c r="AR987" s="192" t="s">
        <v>3439</v>
      </c>
      <c r="AS987" s="111" t="s">
        <v>540</v>
      </c>
      <c r="AT987" s="193" t="s">
        <v>3462</v>
      </c>
      <c r="AU987" s="111" t="s">
        <v>3463</v>
      </c>
    </row>
    <row r="988" spans="37:47" hidden="1">
      <c r="AK988" s="181"/>
      <c r="AL988" s="181"/>
      <c r="AM988" s="181"/>
      <c r="AN988" s="181"/>
      <c r="AO988" s="181"/>
      <c r="AP988" s="181"/>
      <c r="AQ988" s="191" t="s">
        <v>3464</v>
      </c>
      <c r="AR988" s="192" t="s">
        <v>3439</v>
      </c>
      <c r="AS988" s="111" t="s">
        <v>540</v>
      </c>
      <c r="AT988" s="193" t="s">
        <v>3465</v>
      </c>
      <c r="AU988" s="111" t="s">
        <v>3466</v>
      </c>
    </row>
    <row r="989" spans="37:47" hidden="1">
      <c r="AK989" s="181"/>
      <c r="AL989" s="181"/>
      <c r="AM989" s="181"/>
      <c r="AN989" s="181"/>
      <c r="AO989" s="181"/>
      <c r="AP989" s="181"/>
      <c r="AQ989" s="191" t="s">
        <v>3467</v>
      </c>
      <c r="AR989" s="192" t="s">
        <v>3439</v>
      </c>
      <c r="AS989" s="111" t="s">
        <v>540</v>
      </c>
      <c r="AT989" s="193" t="s">
        <v>3468</v>
      </c>
      <c r="AU989" s="111" t="s">
        <v>3469</v>
      </c>
    </row>
    <row r="990" spans="37:47" hidden="1">
      <c r="AK990" s="181"/>
      <c r="AL990" s="181"/>
      <c r="AM990" s="181"/>
      <c r="AN990" s="181"/>
      <c r="AO990" s="181"/>
      <c r="AP990" s="181"/>
      <c r="AQ990" s="191" t="s">
        <v>3470</v>
      </c>
      <c r="AR990" s="192" t="s">
        <v>3439</v>
      </c>
      <c r="AS990" s="111" t="s">
        <v>540</v>
      </c>
      <c r="AT990" s="193" t="s">
        <v>3471</v>
      </c>
      <c r="AU990" s="111" t="s">
        <v>3472</v>
      </c>
    </row>
    <row r="991" spans="37:47" hidden="1">
      <c r="AK991" s="181"/>
      <c r="AL991" s="181"/>
      <c r="AM991" s="181"/>
      <c r="AN991" s="181"/>
      <c r="AO991" s="181"/>
      <c r="AP991" s="181"/>
      <c r="AQ991" s="191" t="s">
        <v>3473</v>
      </c>
      <c r="AR991" s="192" t="s">
        <v>3439</v>
      </c>
      <c r="AS991" s="111" t="s">
        <v>540</v>
      </c>
      <c r="AT991" s="193" t="s">
        <v>3474</v>
      </c>
      <c r="AU991" s="111" t="s">
        <v>3475</v>
      </c>
    </row>
    <row r="992" spans="37:47" hidden="1">
      <c r="AK992" s="181"/>
      <c r="AL992" s="181"/>
      <c r="AM992" s="181"/>
      <c r="AN992" s="181"/>
      <c r="AO992" s="181"/>
      <c r="AP992" s="181"/>
      <c r="AQ992" s="191" t="s">
        <v>3476</v>
      </c>
      <c r="AR992" s="192" t="s">
        <v>3439</v>
      </c>
      <c r="AS992" s="111" t="s">
        <v>540</v>
      </c>
      <c r="AT992" s="193" t="s">
        <v>3477</v>
      </c>
      <c r="AU992" s="111" t="s">
        <v>3478</v>
      </c>
    </row>
    <row r="993" spans="37:47" hidden="1">
      <c r="AK993" s="181"/>
      <c r="AL993" s="181"/>
      <c r="AM993" s="181"/>
      <c r="AN993" s="181"/>
      <c r="AO993" s="181"/>
      <c r="AP993" s="181"/>
      <c r="AQ993" s="191" t="s">
        <v>3479</v>
      </c>
      <c r="AR993" s="192" t="s">
        <v>3439</v>
      </c>
      <c r="AS993" s="111" t="s">
        <v>540</v>
      </c>
      <c r="AT993" s="193" t="s">
        <v>3480</v>
      </c>
      <c r="AU993" s="111" t="s">
        <v>3481</v>
      </c>
    </row>
    <row r="994" spans="37:47" hidden="1">
      <c r="AK994" s="181"/>
      <c r="AL994" s="181"/>
      <c r="AM994" s="181"/>
      <c r="AN994" s="181"/>
      <c r="AO994" s="181"/>
      <c r="AP994" s="181"/>
      <c r="AQ994" s="191" t="s">
        <v>3482</v>
      </c>
      <c r="AR994" s="192" t="s">
        <v>3439</v>
      </c>
      <c r="AS994" s="111" t="s">
        <v>540</v>
      </c>
      <c r="AT994" s="193" t="s">
        <v>3483</v>
      </c>
      <c r="AU994" s="111" t="s">
        <v>3484</v>
      </c>
    </row>
    <row r="995" spans="37:47" hidden="1">
      <c r="AK995" s="181"/>
      <c r="AL995" s="181"/>
      <c r="AM995" s="181"/>
      <c r="AN995" s="181"/>
      <c r="AO995" s="181"/>
      <c r="AP995" s="181"/>
      <c r="AQ995" s="191" t="s">
        <v>3485</v>
      </c>
      <c r="AR995" s="192" t="s">
        <v>3439</v>
      </c>
      <c r="AS995" s="111" t="s">
        <v>540</v>
      </c>
      <c r="AT995" s="193" t="s">
        <v>3486</v>
      </c>
      <c r="AU995" s="111" t="s">
        <v>1287</v>
      </c>
    </row>
    <row r="996" spans="37:47" hidden="1">
      <c r="AK996" s="181"/>
      <c r="AL996" s="181"/>
      <c r="AM996" s="181"/>
      <c r="AN996" s="181"/>
      <c r="AO996" s="181"/>
      <c r="AP996" s="181"/>
      <c r="AQ996" s="191" t="s">
        <v>3487</v>
      </c>
      <c r="AR996" s="192" t="s">
        <v>3439</v>
      </c>
      <c r="AS996" s="111" t="s">
        <v>540</v>
      </c>
      <c r="AT996" s="193" t="s">
        <v>3488</v>
      </c>
      <c r="AU996" s="111" t="s">
        <v>3489</v>
      </c>
    </row>
    <row r="997" spans="37:47" hidden="1">
      <c r="AK997" s="181"/>
      <c r="AL997" s="181"/>
      <c r="AM997" s="181"/>
      <c r="AN997" s="181"/>
      <c r="AO997" s="181"/>
      <c r="AP997" s="181"/>
      <c r="AQ997" s="191" t="s">
        <v>3490</v>
      </c>
      <c r="AR997" s="192" t="s">
        <v>3439</v>
      </c>
      <c r="AS997" s="111" t="s">
        <v>540</v>
      </c>
      <c r="AT997" s="193" t="s">
        <v>3491</v>
      </c>
      <c r="AU997" s="111" t="s">
        <v>3492</v>
      </c>
    </row>
    <row r="998" spans="37:47" hidden="1">
      <c r="AK998" s="181"/>
      <c r="AL998" s="181"/>
      <c r="AM998" s="181"/>
      <c r="AN998" s="181"/>
      <c r="AO998" s="181"/>
      <c r="AP998" s="181"/>
      <c r="AQ998" s="191" t="s">
        <v>3493</v>
      </c>
      <c r="AR998" s="192" t="s">
        <v>3439</v>
      </c>
      <c r="AS998" s="111" t="s">
        <v>540</v>
      </c>
      <c r="AT998" s="193" t="s">
        <v>3494</v>
      </c>
      <c r="AU998" s="111" t="s">
        <v>3495</v>
      </c>
    </row>
    <row r="999" spans="37:47" hidden="1">
      <c r="AK999" s="181"/>
      <c r="AL999" s="181"/>
      <c r="AM999" s="181"/>
      <c r="AN999" s="181"/>
      <c r="AO999" s="181"/>
      <c r="AP999" s="181"/>
      <c r="AQ999" s="191" t="s">
        <v>3496</v>
      </c>
      <c r="AR999" s="192" t="s">
        <v>3439</v>
      </c>
      <c r="AS999" s="111" t="s">
        <v>540</v>
      </c>
      <c r="AT999" s="193" t="s">
        <v>3497</v>
      </c>
      <c r="AU999" s="111" t="s">
        <v>3498</v>
      </c>
    </row>
    <row r="1000" spans="37:47" hidden="1">
      <c r="AK1000" s="181"/>
      <c r="AL1000" s="181"/>
      <c r="AM1000" s="181"/>
      <c r="AN1000" s="181"/>
      <c r="AO1000" s="181"/>
      <c r="AP1000" s="181"/>
      <c r="AQ1000" s="191" t="s">
        <v>3499</v>
      </c>
      <c r="AR1000" s="192" t="s">
        <v>3439</v>
      </c>
      <c r="AS1000" s="111" t="s">
        <v>540</v>
      </c>
      <c r="AT1000" s="193" t="s">
        <v>3500</v>
      </c>
      <c r="AU1000" s="111" t="s">
        <v>3501</v>
      </c>
    </row>
    <row r="1001" spans="37:47" hidden="1">
      <c r="AK1001" s="181"/>
      <c r="AL1001" s="181"/>
      <c r="AM1001" s="181"/>
      <c r="AN1001" s="181"/>
      <c r="AO1001" s="181"/>
      <c r="AP1001" s="181"/>
      <c r="AQ1001" s="191" t="s">
        <v>3502</v>
      </c>
      <c r="AR1001" s="192" t="s">
        <v>3439</v>
      </c>
      <c r="AS1001" s="111" t="s">
        <v>540</v>
      </c>
      <c r="AT1001" s="193" t="s">
        <v>3503</v>
      </c>
      <c r="AU1001" s="111" t="s">
        <v>3504</v>
      </c>
    </row>
    <row r="1002" spans="37:47" hidden="1">
      <c r="AK1002" s="181"/>
      <c r="AL1002" s="181"/>
      <c r="AM1002" s="181"/>
      <c r="AN1002" s="181"/>
      <c r="AO1002" s="181"/>
      <c r="AP1002" s="181"/>
      <c r="AQ1002" s="191" t="s">
        <v>3505</v>
      </c>
      <c r="AR1002" s="192" t="s">
        <v>3439</v>
      </c>
      <c r="AS1002" s="111" t="s">
        <v>540</v>
      </c>
      <c r="AT1002" s="193" t="s">
        <v>3506</v>
      </c>
      <c r="AU1002" s="111" t="s">
        <v>3507</v>
      </c>
    </row>
    <row r="1003" spans="37:47" hidden="1">
      <c r="AK1003" s="181"/>
      <c r="AL1003" s="181"/>
      <c r="AM1003" s="181"/>
      <c r="AN1003" s="181"/>
      <c r="AO1003" s="181"/>
      <c r="AP1003" s="181"/>
      <c r="AQ1003" s="191" t="s">
        <v>3508</v>
      </c>
      <c r="AR1003" s="192" t="s">
        <v>3439</v>
      </c>
      <c r="AS1003" s="111" t="s">
        <v>540</v>
      </c>
      <c r="AT1003" s="193" t="s">
        <v>3509</v>
      </c>
      <c r="AU1003" s="111" t="s">
        <v>3510</v>
      </c>
    </row>
    <row r="1004" spans="37:47" hidden="1">
      <c r="AK1004" s="181"/>
      <c r="AL1004" s="181"/>
      <c r="AM1004" s="181"/>
      <c r="AN1004" s="181"/>
      <c r="AO1004" s="181"/>
      <c r="AP1004" s="181"/>
      <c r="AQ1004" s="191" t="s">
        <v>3511</v>
      </c>
      <c r="AR1004" s="192" t="s">
        <v>3439</v>
      </c>
      <c r="AS1004" s="111" t="s">
        <v>540</v>
      </c>
      <c r="AT1004" s="193" t="s">
        <v>3512</v>
      </c>
      <c r="AU1004" s="111" t="s">
        <v>1302</v>
      </c>
    </row>
    <row r="1005" spans="37:47" hidden="1">
      <c r="AK1005" s="181"/>
      <c r="AL1005" s="181"/>
      <c r="AM1005" s="181"/>
      <c r="AN1005" s="181"/>
      <c r="AO1005" s="181"/>
      <c r="AP1005" s="181"/>
      <c r="AQ1005" s="191" t="s">
        <v>3513</v>
      </c>
      <c r="AR1005" s="192" t="s">
        <v>3439</v>
      </c>
      <c r="AS1005" s="111" t="s">
        <v>540</v>
      </c>
      <c r="AT1005" s="193" t="s">
        <v>3514</v>
      </c>
      <c r="AU1005" s="111" t="s">
        <v>3515</v>
      </c>
    </row>
    <row r="1006" spans="37:47" hidden="1">
      <c r="AK1006" s="181"/>
      <c r="AL1006" s="181"/>
      <c r="AM1006" s="181"/>
      <c r="AN1006" s="181"/>
      <c r="AO1006" s="181"/>
      <c r="AP1006" s="181"/>
      <c r="AQ1006" s="191" t="s">
        <v>3516</v>
      </c>
      <c r="AR1006" s="192" t="s">
        <v>3439</v>
      </c>
      <c r="AS1006" s="111" t="s">
        <v>540</v>
      </c>
      <c r="AT1006" s="193" t="s">
        <v>3517</v>
      </c>
      <c r="AU1006" s="111" t="s">
        <v>3518</v>
      </c>
    </row>
    <row r="1007" spans="37:47" hidden="1">
      <c r="AK1007" s="181"/>
      <c r="AL1007" s="181"/>
      <c r="AM1007" s="181"/>
      <c r="AN1007" s="181"/>
      <c r="AO1007" s="181"/>
      <c r="AP1007" s="181"/>
      <c r="AQ1007" s="191" t="s">
        <v>3519</v>
      </c>
      <c r="AR1007" s="192" t="s">
        <v>3439</v>
      </c>
      <c r="AS1007" s="111" t="s">
        <v>540</v>
      </c>
      <c r="AT1007" s="193" t="s">
        <v>3520</v>
      </c>
      <c r="AU1007" s="111" t="s">
        <v>3521</v>
      </c>
    </row>
    <row r="1008" spans="37:47" hidden="1">
      <c r="AK1008" s="181"/>
      <c r="AL1008" s="181"/>
      <c r="AM1008" s="181"/>
      <c r="AN1008" s="181"/>
      <c r="AO1008" s="181"/>
      <c r="AP1008" s="181"/>
      <c r="AQ1008" s="191" t="s">
        <v>3522</v>
      </c>
      <c r="AR1008" s="192" t="s">
        <v>3439</v>
      </c>
      <c r="AS1008" s="111" t="s">
        <v>540</v>
      </c>
      <c r="AT1008" s="193" t="s">
        <v>3523</v>
      </c>
      <c r="AU1008" s="111" t="s">
        <v>3524</v>
      </c>
    </row>
    <row r="1009" spans="37:47" hidden="1">
      <c r="AK1009" s="181"/>
      <c r="AL1009" s="181"/>
      <c r="AM1009" s="181"/>
      <c r="AN1009" s="181"/>
      <c r="AO1009" s="181"/>
      <c r="AP1009" s="181"/>
      <c r="AQ1009" s="191" t="s">
        <v>3525</v>
      </c>
      <c r="AR1009" s="192" t="s">
        <v>3439</v>
      </c>
      <c r="AS1009" s="111" t="s">
        <v>540</v>
      </c>
      <c r="AT1009" s="193" t="s">
        <v>3526</v>
      </c>
      <c r="AU1009" s="111" t="s">
        <v>751</v>
      </c>
    </row>
    <row r="1010" spans="37:47" hidden="1">
      <c r="AK1010" s="181"/>
      <c r="AL1010" s="181"/>
      <c r="AM1010" s="181"/>
      <c r="AN1010" s="181"/>
      <c r="AO1010" s="181"/>
      <c r="AP1010" s="181"/>
      <c r="AQ1010" s="191" t="s">
        <v>3527</v>
      </c>
      <c r="AR1010" s="192" t="s">
        <v>3439</v>
      </c>
      <c r="AS1010" s="111" t="s">
        <v>540</v>
      </c>
      <c r="AT1010" s="193" t="s">
        <v>3528</v>
      </c>
      <c r="AU1010" s="111" t="s">
        <v>3529</v>
      </c>
    </row>
    <row r="1011" spans="37:47" hidden="1">
      <c r="AK1011" s="181"/>
      <c r="AL1011" s="181"/>
      <c r="AM1011" s="181"/>
      <c r="AN1011" s="181"/>
      <c r="AO1011" s="181"/>
      <c r="AP1011" s="181"/>
      <c r="AQ1011" s="191" t="s">
        <v>3530</v>
      </c>
      <c r="AR1011" s="192" t="s">
        <v>3439</v>
      </c>
      <c r="AS1011" s="111" t="s">
        <v>540</v>
      </c>
      <c r="AT1011" s="193" t="s">
        <v>3531</v>
      </c>
      <c r="AU1011" s="111" t="s">
        <v>3532</v>
      </c>
    </row>
    <row r="1012" spans="37:47" hidden="1">
      <c r="AK1012" s="181"/>
      <c r="AL1012" s="181"/>
      <c r="AM1012" s="181"/>
      <c r="AN1012" s="181"/>
      <c r="AO1012" s="181"/>
      <c r="AP1012" s="181"/>
      <c r="AQ1012" s="191" t="s">
        <v>3533</v>
      </c>
      <c r="AR1012" s="192" t="s">
        <v>3439</v>
      </c>
      <c r="AS1012" s="111" t="s">
        <v>540</v>
      </c>
      <c r="AT1012" s="193" t="s">
        <v>3534</v>
      </c>
      <c r="AU1012" s="111" t="s">
        <v>3535</v>
      </c>
    </row>
    <row r="1013" spans="37:47" hidden="1">
      <c r="AK1013" s="181"/>
      <c r="AL1013" s="181"/>
      <c r="AM1013" s="181"/>
      <c r="AN1013" s="181"/>
      <c r="AO1013" s="181"/>
      <c r="AP1013" s="181"/>
      <c r="AQ1013" s="191" t="s">
        <v>3536</v>
      </c>
      <c r="AR1013" s="192" t="s">
        <v>3439</v>
      </c>
      <c r="AS1013" s="111" t="s">
        <v>540</v>
      </c>
      <c r="AT1013" s="193" t="s">
        <v>3537</v>
      </c>
      <c r="AU1013" s="111" t="s">
        <v>3538</v>
      </c>
    </row>
    <row r="1014" spans="37:47" hidden="1">
      <c r="AK1014" s="181"/>
      <c r="AL1014" s="181"/>
      <c r="AM1014" s="181"/>
      <c r="AN1014" s="181"/>
      <c r="AO1014" s="181"/>
      <c r="AP1014" s="181"/>
      <c r="AQ1014" s="191" t="s">
        <v>3539</v>
      </c>
      <c r="AR1014" s="192" t="s">
        <v>3439</v>
      </c>
      <c r="AS1014" s="111" t="s">
        <v>540</v>
      </c>
      <c r="AT1014" s="193" t="s">
        <v>3540</v>
      </c>
      <c r="AU1014" s="111" t="s">
        <v>3541</v>
      </c>
    </row>
    <row r="1015" spans="37:47" hidden="1">
      <c r="AK1015" s="181"/>
      <c r="AL1015" s="181"/>
      <c r="AM1015" s="181"/>
      <c r="AN1015" s="181"/>
      <c r="AO1015" s="181"/>
      <c r="AP1015" s="181"/>
      <c r="AQ1015" s="191" t="s">
        <v>3542</v>
      </c>
      <c r="AR1015" s="192" t="s">
        <v>3439</v>
      </c>
      <c r="AS1015" s="111" t="s">
        <v>540</v>
      </c>
      <c r="AT1015" s="193" t="s">
        <v>3543</v>
      </c>
      <c r="AU1015" s="111" t="s">
        <v>3544</v>
      </c>
    </row>
    <row r="1016" spans="37:47" hidden="1">
      <c r="AK1016" s="181"/>
      <c r="AL1016" s="181"/>
      <c r="AM1016" s="181"/>
      <c r="AN1016" s="181"/>
      <c r="AO1016" s="181"/>
      <c r="AP1016" s="181"/>
      <c r="AQ1016" s="191" t="s">
        <v>3545</v>
      </c>
      <c r="AR1016" s="192" t="s">
        <v>3439</v>
      </c>
      <c r="AS1016" s="111" t="s">
        <v>540</v>
      </c>
      <c r="AT1016" s="193" t="s">
        <v>3546</v>
      </c>
      <c r="AU1016" s="111" t="s">
        <v>3547</v>
      </c>
    </row>
    <row r="1017" spans="37:47" hidden="1">
      <c r="AK1017" s="181"/>
      <c r="AL1017" s="181"/>
      <c r="AM1017" s="181"/>
      <c r="AN1017" s="181"/>
      <c r="AO1017" s="181"/>
      <c r="AP1017" s="181"/>
      <c r="AQ1017" s="191" t="s">
        <v>3548</v>
      </c>
      <c r="AR1017" s="192" t="s">
        <v>3439</v>
      </c>
      <c r="AS1017" s="111" t="s">
        <v>540</v>
      </c>
      <c r="AT1017" s="193" t="s">
        <v>3549</v>
      </c>
      <c r="AU1017" s="111" t="s">
        <v>3550</v>
      </c>
    </row>
    <row r="1018" spans="37:47" hidden="1">
      <c r="AK1018" s="181"/>
      <c r="AL1018" s="181"/>
      <c r="AM1018" s="181"/>
      <c r="AN1018" s="181"/>
      <c r="AO1018" s="181"/>
      <c r="AP1018" s="181"/>
      <c r="AQ1018" s="191" t="s">
        <v>3551</v>
      </c>
      <c r="AR1018" s="192" t="s">
        <v>3439</v>
      </c>
      <c r="AS1018" s="111" t="s">
        <v>540</v>
      </c>
      <c r="AT1018" s="193" t="s">
        <v>3552</v>
      </c>
      <c r="AU1018" s="111" t="s">
        <v>3553</v>
      </c>
    </row>
    <row r="1019" spans="37:47" hidden="1">
      <c r="AK1019" s="181"/>
      <c r="AL1019" s="181"/>
      <c r="AM1019" s="181"/>
      <c r="AN1019" s="181"/>
      <c r="AO1019" s="181"/>
      <c r="AP1019" s="181"/>
      <c r="AQ1019" s="191" t="s">
        <v>3554</v>
      </c>
      <c r="AR1019" s="192" t="s">
        <v>3439</v>
      </c>
      <c r="AS1019" s="111" t="s">
        <v>540</v>
      </c>
      <c r="AT1019" s="193" t="s">
        <v>3555</v>
      </c>
      <c r="AU1019" s="111" t="s">
        <v>3556</v>
      </c>
    </row>
    <row r="1020" spans="37:47" hidden="1">
      <c r="AK1020" s="181"/>
      <c r="AL1020" s="181"/>
      <c r="AM1020" s="181"/>
      <c r="AN1020" s="181"/>
      <c r="AO1020" s="181"/>
      <c r="AP1020" s="181"/>
      <c r="AQ1020" s="191" t="s">
        <v>3557</v>
      </c>
      <c r="AR1020" s="192" t="s">
        <v>3439</v>
      </c>
      <c r="AS1020" s="111" t="s">
        <v>540</v>
      </c>
      <c r="AT1020" s="193" t="s">
        <v>3558</v>
      </c>
      <c r="AU1020" s="111" t="s">
        <v>3559</v>
      </c>
    </row>
    <row r="1021" spans="37:47" hidden="1">
      <c r="AK1021" s="181"/>
      <c r="AL1021" s="181"/>
      <c r="AM1021" s="181"/>
      <c r="AN1021" s="181"/>
      <c r="AO1021" s="181"/>
      <c r="AP1021" s="181"/>
      <c r="AQ1021" s="191" t="s">
        <v>3560</v>
      </c>
      <c r="AR1021" s="192" t="s">
        <v>3439</v>
      </c>
      <c r="AS1021" s="111" t="s">
        <v>540</v>
      </c>
      <c r="AT1021" s="193" t="s">
        <v>3561</v>
      </c>
      <c r="AU1021" s="111" t="s">
        <v>3562</v>
      </c>
    </row>
    <row r="1022" spans="37:47" hidden="1">
      <c r="AK1022" s="181"/>
      <c r="AL1022" s="181"/>
      <c r="AM1022" s="181"/>
      <c r="AN1022" s="181"/>
      <c r="AO1022" s="181"/>
      <c r="AP1022" s="181"/>
      <c r="AQ1022" s="191" t="s">
        <v>3563</v>
      </c>
      <c r="AR1022" s="192" t="s">
        <v>3439</v>
      </c>
      <c r="AS1022" s="111" t="s">
        <v>540</v>
      </c>
      <c r="AT1022" s="193" t="s">
        <v>3564</v>
      </c>
      <c r="AU1022" s="111" t="s">
        <v>3565</v>
      </c>
    </row>
    <row r="1023" spans="37:47" hidden="1">
      <c r="AK1023" s="181"/>
      <c r="AL1023" s="181"/>
      <c r="AM1023" s="181"/>
      <c r="AN1023" s="181"/>
      <c r="AO1023" s="181"/>
      <c r="AP1023" s="181"/>
      <c r="AQ1023" s="191" t="s">
        <v>3566</v>
      </c>
      <c r="AR1023" s="192" t="s">
        <v>3439</v>
      </c>
      <c r="AS1023" s="111" t="s">
        <v>540</v>
      </c>
      <c r="AT1023" s="193" t="s">
        <v>3567</v>
      </c>
      <c r="AU1023" s="111" t="s">
        <v>3568</v>
      </c>
    </row>
    <row r="1024" spans="37:47" hidden="1">
      <c r="AK1024" s="181"/>
      <c r="AL1024" s="181"/>
      <c r="AM1024" s="181"/>
      <c r="AN1024" s="181"/>
      <c r="AO1024" s="181"/>
      <c r="AP1024" s="181"/>
      <c r="AQ1024" s="191" t="s">
        <v>3569</v>
      </c>
      <c r="AR1024" s="192" t="s">
        <v>3439</v>
      </c>
      <c r="AS1024" s="111" t="s">
        <v>540</v>
      </c>
      <c r="AT1024" s="193" t="s">
        <v>3570</v>
      </c>
      <c r="AU1024" s="111" t="s">
        <v>3571</v>
      </c>
    </row>
    <row r="1025" spans="37:47" hidden="1">
      <c r="AK1025" s="181"/>
      <c r="AL1025" s="181"/>
      <c r="AM1025" s="181"/>
      <c r="AN1025" s="181"/>
      <c r="AO1025" s="181"/>
      <c r="AP1025" s="181"/>
      <c r="AQ1025" s="191" t="s">
        <v>3572</v>
      </c>
      <c r="AR1025" s="192" t="s">
        <v>3439</v>
      </c>
      <c r="AS1025" s="111" t="s">
        <v>540</v>
      </c>
      <c r="AT1025" s="193" t="s">
        <v>3573</v>
      </c>
      <c r="AU1025" s="111" t="s">
        <v>528</v>
      </c>
    </row>
    <row r="1026" spans="37:47" hidden="1">
      <c r="AK1026" s="181"/>
      <c r="AL1026" s="181"/>
      <c r="AM1026" s="181"/>
      <c r="AN1026" s="181"/>
      <c r="AO1026" s="181"/>
      <c r="AP1026" s="181"/>
      <c r="AQ1026" s="191" t="s">
        <v>3574</v>
      </c>
      <c r="AR1026" s="192" t="s">
        <v>3439</v>
      </c>
      <c r="AS1026" s="111" t="s">
        <v>540</v>
      </c>
      <c r="AT1026" s="193" t="s">
        <v>3575</v>
      </c>
      <c r="AU1026" s="111" t="s">
        <v>1674</v>
      </c>
    </row>
    <row r="1027" spans="37:47" hidden="1">
      <c r="AK1027" s="181"/>
      <c r="AL1027" s="181"/>
      <c r="AM1027" s="181"/>
      <c r="AN1027" s="181"/>
      <c r="AO1027" s="181"/>
      <c r="AP1027" s="181"/>
      <c r="AQ1027" s="191" t="s">
        <v>3576</v>
      </c>
      <c r="AR1027" s="192" t="s">
        <v>3439</v>
      </c>
      <c r="AS1027" s="111" t="s">
        <v>540</v>
      </c>
      <c r="AT1027" s="193" t="s">
        <v>3577</v>
      </c>
      <c r="AU1027" s="111" t="s">
        <v>3578</v>
      </c>
    </row>
    <row r="1028" spans="37:47" hidden="1">
      <c r="AK1028" s="181"/>
      <c r="AL1028" s="181"/>
      <c r="AM1028" s="181"/>
      <c r="AN1028" s="181"/>
      <c r="AO1028" s="181"/>
      <c r="AP1028" s="181"/>
      <c r="AQ1028" s="191" t="s">
        <v>3579</v>
      </c>
      <c r="AR1028" s="192" t="s">
        <v>3439</v>
      </c>
      <c r="AS1028" s="111" t="s">
        <v>540</v>
      </c>
      <c r="AT1028" s="193" t="s">
        <v>3580</v>
      </c>
      <c r="AU1028" s="111" t="s">
        <v>3581</v>
      </c>
    </row>
    <row r="1029" spans="37:47" hidden="1">
      <c r="AK1029" s="181"/>
      <c r="AL1029" s="181"/>
      <c r="AM1029" s="181"/>
      <c r="AN1029" s="181"/>
      <c r="AO1029" s="181"/>
      <c r="AP1029" s="181"/>
      <c r="AQ1029" s="191" t="s">
        <v>3582</v>
      </c>
      <c r="AR1029" s="192" t="s">
        <v>3439</v>
      </c>
      <c r="AS1029" s="111" t="s">
        <v>540</v>
      </c>
      <c r="AT1029" s="193" t="s">
        <v>3583</v>
      </c>
      <c r="AU1029" s="111" t="s">
        <v>3584</v>
      </c>
    </row>
    <row r="1030" spans="37:47" hidden="1">
      <c r="AK1030" s="181"/>
      <c r="AL1030" s="181"/>
      <c r="AM1030" s="181"/>
      <c r="AN1030" s="181"/>
      <c r="AO1030" s="181"/>
      <c r="AP1030" s="181"/>
      <c r="AQ1030" s="191" t="s">
        <v>3585</v>
      </c>
      <c r="AR1030" s="192" t="s">
        <v>3586</v>
      </c>
      <c r="AS1030" s="111" t="s">
        <v>542</v>
      </c>
      <c r="AT1030" s="193" t="s">
        <v>3587</v>
      </c>
      <c r="AU1030" s="111" t="s">
        <v>3588</v>
      </c>
    </row>
    <row r="1031" spans="37:47" hidden="1">
      <c r="AK1031" s="181"/>
      <c r="AL1031" s="181"/>
      <c r="AM1031" s="181"/>
      <c r="AN1031" s="181"/>
      <c r="AO1031" s="181"/>
      <c r="AP1031" s="181"/>
      <c r="AQ1031" s="191" t="s">
        <v>3589</v>
      </c>
      <c r="AR1031" s="192" t="s">
        <v>3586</v>
      </c>
      <c r="AS1031" s="111" t="s">
        <v>542</v>
      </c>
      <c r="AT1031" s="193" t="s">
        <v>3590</v>
      </c>
      <c r="AU1031" s="111" t="s">
        <v>3591</v>
      </c>
    </row>
    <row r="1032" spans="37:47" hidden="1">
      <c r="AK1032" s="181"/>
      <c r="AL1032" s="181"/>
      <c r="AM1032" s="181"/>
      <c r="AN1032" s="181"/>
      <c r="AO1032" s="181"/>
      <c r="AP1032" s="181"/>
      <c r="AQ1032" s="191" t="s">
        <v>3592</v>
      </c>
      <c r="AR1032" s="192" t="s">
        <v>3586</v>
      </c>
      <c r="AS1032" s="111" t="s">
        <v>542</v>
      </c>
      <c r="AT1032" s="193" t="s">
        <v>3593</v>
      </c>
      <c r="AU1032" s="111" t="s">
        <v>3594</v>
      </c>
    </row>
    <row r="1033" spans="37:47" hidden="1">
      <c r="AK1033" s="181"/>
      <c r="AL1033" s="181"/>
      <c r="AM1033" s="181"/>
      <c r="AN1033" s="181"/>
      <c r="AO1033" s="181"/>
      <c r="AP1033" s="181"/>
      <c r="AQ1033" s="191" t="s">
        <v>3595</v>
      </c>
      <c r="AR1033" s="192" t="s">
        <v>3586</v>
      </c>
      <c r="AS1033" s="111" t="s">
        <v>542</v>
      </c>
      <c r="AT1033" s="193" t="s">
        <v>3596</v>
      </c>
      <c r="AU1033" s="111" t="s">
        <v>3597</v>
      </c>
    </row>
    <row r="1034" spans="37:47" hidden="1">
      <c r="AK1034" s="181"/>
      <c r="AL1034" s="181"/>
      <c r="AM1034" s="181"/>
      <c r="AN1034" s="181"/>
      <c r="AO1034" s="181"/>
      <c r="AP1034" s="181"/>
      <c r="AQ1034" s="191" t="s">
        <v>3598</v>
      </c>
      <c r="AR1034" s="192" t="s">
        <v>3586</v>
      </c>
      <c r="AS1034" s="111" t="s">
        <v>542</v>
      </c>
      <c r="AT1034" s="193" t="s">
        <v>3599</v>
      </c>
      <c r="AU1034" s="111" t="s">
        <v>3600</v>
      </c>
    </row>
    <row r="1035" spans="37:47" hidden="1">
      <c r="AK1035" s="181"/>
      <c r="AL1035" s="181"/>
      <c r="AM1035" s="181"/>
      <c r="AN1035" s="181"/>
      <c r="AO1035" s="181"/>
      <c r="AP1035" s="181"/>
      <c r="AQ1035" s="191" t="s">
        <v>3601</v>
      </c>
      <c r="AR1035" s="192" t="s">
        <v>3586</v>
      </c>
      <c r="AS1035" s="111" t="s">
        <v>542</v>
      </c>
      <c r="AT1035" s="193" t="s">
        <v>3602</v>
      </c>
      <c r="AU1035" s="111" t="s">
        <v>3603</v>
      </c>
    </row>
    <row r="1036" spans="37:47" hidden="1">
      <c r="AK1036" s="181"/>
      <c r="AL1036" s="181"/>
      <c r="AM1036" s="181"/>
      <c r="AN1036" s="181"/>
      <c r="AO1036" s="181"/>
      <c r="AP1036" s="181"/>
      <c r="AQ1036" s="191" t="s">
        <v>3604</v>
      </c>
      <c r="AR1036" s="192" t="s">
        <v>3586</v>
      </c>
      <c r="AS1036" s="111" t="s">
        <v>542</v>
      </c>
      <c r="AT1036" s="193" t="s">
        <v>3605</v>
      </c>
      <c r="AU1036" s="111" t="s">
        <v>3606</v>
      </c>
    </row>
    <row r="1037" spans="37:47" hidden="1">
      <c r="AK1037" s="181"/>
      <c r="AL1037" s="181"/>
      <c r="AM1037" s="181"/>
      <c r="AN1037" s="181"/>
      <c r="AO1037" s="181"/>
      <c r="AP1037" s="181"/>
      <c r="AQ1037" s="191" t="s">
        <v>3607</v>
      </c>
      <c r="AR1037" s="192" t="s">
        <v>3586</v>
      </c>
      <c r="AS1037" s="111" t="s">
        <v>542</v>
      </c>
      <c r="AT1037" s="193" t="s">
        <v>3608</v>
      </c>
      <c r="AU1037" s="111" t="s">
        <v>3609</v>
      </c>
    </row>
    <row r="1038" spans="37:47" hidden="1">
      <c r="AK1038" s="181"/>
      <c r="AL1038" s="181"/>
      <c r="AM1038" s="181"/>
      <c r="AN1038" s="181"/>
      <c r="AO1038" s="181"/>
      <c r="AP1038" s="181"/>
      <c r="AQ1038" s="191" t="s">
        <v>3610</v>
      </c>
      <c r="AR1038" s="192" t="s">
        <v>3586</v>
      </c>
      <c r="AS1038" s="111" t="s">
        <v>542</v>
      </c>
      <c r="AT1038" s="193" t="s">
        <v>3611</v>
      </c>
      <c r="AU1038" s="111" t="s">
        <v>3612</v>
      </c>
    </row>
    <row r="1039" spans="37:47" hidden="1">
      <c r="AK1039" s="181"/>
      <c r="AL1039" s="181"/>
      <c r="AM1039" s="181"/>
      <c r="AN1039" s="181"/>
      <c r="AO1039" s="181"/>
      <c r="AP1039" s="181"/>
      <c r="AQ1039" s="191" t="s">
        <v>3613</v>
      </c>
      <c r="AR1039" s="192" t="s">
        <v>3586</v>
      </c>
      <c r="AS1039" s="111" t="s">
        <v>542</v>
      </c>
      <c r="AT1039" s="193" t="s">
        <v>3614</v>
      </c>
      <c r="AU1039" s="111" t="s">
        <v>3615</v>
      </c>
    </row>
    <row r="1040" spans="37:47" hidden="1">
      <c r="AK1040" s="181"/>
      <c r="AL1040" s="181"/>
      <c r="AM1040" s="181"/>
      <c r="AN1040" s="181"/>
      <c r="AO1040" s="181"/>
      <c r="AP1040" s="181"/>
      <c r="AQ1040" s="191" t="s">
        <v>3616</v>
      </c>
      <c r="AR1040" s="192" t="s">
        <v>3586</v>
      </c>
      <c r="AS1040" s="111" t="s">
        <v>542</v>
      </c>
      <c r="AT1040" s="193" t="s">
        <v>3617</v>
      </c>
      <c r="AU1040" s="111" t="s">
        <v>3618</v>
      </c>
    </row>
    <row r="1041" spans="37:47" hidden="1">
      <c r="AK1041" s="181"/>
      <c r="AL1041" s="181"/>
      <c r="AM1041" s="181"/>
      <c r="AN1041" s="181"/>
      <c r="AO1041" s="181"/>
      <c r="AP1041" s="181"/>
      <c r="AQ1041" s="191" t="s">
        <v>3619</v>
      </c>
      <c r="AR1041" s="192" t="s">
        <v>3586</v>
      </c>
      <c r="AS1041" s="111" t="s">
        <v>542</v>
      </c>
      <c r="AT1041" s="193" t="s">
        <v>3620</v>
      </c>
      <c r="AU1041" s="111" t="s">
        <v>3621</v>
      </c>
    </row>
    <row r="1042" spans="37:47" hidden="1">
      <c r="AK1042" s="181"/>
      <c r="AL1042" s="181"/>
      <c r="AM1042" s="181"/>
      <c r="AN1042" s="181"/>
      <c r="AO1042" s="181"/>
      <c r="AP1042" s="181"/>
      <c r="AQ1042" s="191" t="s">
        <v>3622</v>
      </c>
      <c r="AR1042" s="192" t="s">
        <v>3586</v>
      </c>
      <c r="AS1042" s="111" t="s">
        <v>542</v>
      </c>
      <c r="AT1042" s="193" t="s">
        <v>3623</v>
      </c>
      <c r="AU1042" s="111" t="s">
        <v>3624</v>
      </c>
    </row>
    <row r="1043" spans="37:47" hidden="1">
      <c r="AK1043" s="181"/>
      <c r="AL1043" s="181"/>
      <c r="AM1043" s="181"/>
      <c r="AN1043" s="181"/>
      <c r="AO1043" s="181"/>
      <c r="AP1043" s="181"/>
      <c r="AQ1043" s="191" t="s">
        <v>3625</v>
      </c>
      <c r="AR1043" s="192" t="s">
        <v>3586</v>
      </c>
      <c r="AS1043" s="111" t="s">
        <v>542</v>
      </c>
      <c r="AT1043" s="193" t="s">
        <v>3626</v>
      </c>
      <c r="AU1043" s="111" t="s">
        <v>3627</v>
      </c>
    </row>
    <row r="1044" spans="37:47" hidden="1">
      <c r="AK1044" s="181"/>
      <c r="AL1044" s="181"/>
      <c r="AM1044" s="181"/>
      <c r="AN1044" s="181"/>
      <c r="AO1044" s="181"/>
      <c r="AP1044" s="181"/>
      <c r="AQ1044" s="191" t="s">
        <v>3628</v>
      </c>
      <c r="AR1044" s="192" t="s">
        <v>3586</v>
      </c>
      <c r="AS1044" s="111" t="s">
        <v>542</v>
      </c>
      <c r="AT1044" s="193" t="s">
        <v>3629</v>
      </c>
      <c r="AU1044" s="111" t="s">
        <v>3630</v>
      </c>
    </row>
    <row r="1045" spans="37:47" hidden="1">
      <c r="AK1045" s="181"/>
      <c r="AL1045" s="181"/>
      <c r="AM1045" s="181"/>
      <c r="AN1045" s="181"/>
      <c r="AO1045" s="181"/>
      <c r="AP1045" s="181"/>
      <c r="AQ1045" s="191" t="s">
        <v>3631</v>
      </c>
      <c r="AR1045" s="192" t="s">
        <v>3586</v>
      </c>
      <c r="AS1045" s="111" t="s">
        <v>542</v>
      </c>
      <c r="AT1045" s="193" t="s">
        <v>3632</v>
      </c>
      <c r="AU1045" s="111" t="s">
        <v>3633</v>
      </c>
    </row>
    <row r="1046" spans="37:47" hidden="1">
      <c r="AK1046" s="181"/>
      <c r="AL1046" s="181"/>
      <c r="AM1046" s="181"/>
      <c r="AN1046" s="181"/>
      <c r="AO1046" s="181"/>
      <c r="AP1046" s="181"/>
      <c r="AQ1046" s="191" t="s">
        <v>3634</v>
      </c>
      <c r="AR1046" s="192" t="s">
        <v>3586</v>
      </c>
      <c r="AS1046" s="111" t="s">
        <v>542</v>
      </c>
      <c r="AT1046" s="193" t="s">
        <v>3635</v>
      </c>
      <c r="AU1046" s="111" t="s">
        <v>3636</v>
      </c>
    </row>
    <row r="1047" spans="37:47" hidden="1">
      <c r="AK1047" s="181"/>
      <c r="AL1047" s="181"/>
      <c r="AM1047" s="181"/>
      <c r="AN1047" s="181"/>
      <c r="AO1047" s="181"/>
      <c r="AP1047" s="181"/>
      <c r="AQ1047" s="191" t="s">
        <v>3637</v>
      </c>
      <c r="AR1047" s="192" t="s">
        <v>3586</v>
      </c>
      <c r="AS1047" s="111" t="s">
        <v>542</v>
      </c>
      <c r="AT1047" s="193" t="s">
        <v>3638</v>
      </c>
      <c r="AU1047" s="111" t="s">
        <v>3639</v>
      </c>
    </row>
    <row r="1048" spans="37:47" hidden="1">
      <c r="AK1048" s="181"/>
      <c r="AL1048" s="181"/>
      <c r="AM1048" s="181"/>
      <c r="AN1048" s="181"/>
      <c r="AO1048" s="181"/>
      <c r="AP1048" s="181"/>
      <c r="AQ1048" s="191" t="s">
        <v>3640</v>
      </c>
      <c r="AR1048" s="192" t="s">
        <v>3586</v>
      </c>
      <c r="AS1048" s="111" t="s">
        <v>542</v>
      </c>
      <c r="AT1048" s="193" t="s">
        <v>3641</v>
      </c>
      <c r="AU1048" s="111" t="s">
        <v>3642</v>
      </c>
    </row>
    <row r="1049" spans="37:47" hidden="1">
      <c r="AK1049" s="181"/>
      <c r="AL1049" s="181"/>
      <c r="AM1049" s="181"/>
      <c r="AN1049" s="181"/>
      <c r="AO1049" s="181"/>
      <c r="AP1049" s="181"/>
      <c r="AQ1049" s="191" t="s">
        <v>3643</v>
      </c>
      <c r="AR1049" s="192" t="s">
        <v>3586</v>
      </c>
      <c r="AS1049" s="111" t="s">
        <v>542</v>
      </c>
      <c r="AT1049" s="193" t="s">
        <v>3644</v>
      </c>
      <c r="AU1049" s="111" t="s">
        <v>3645</v>
      </c>
    </row>
    <row r="1050" spans="37:47" hidden="1">
      <c r="AK1050" s="181"/>
      <c r="AL1050" s="181"/>
      <c r="AM1050" s="181"/>
      <c r="AN1050" s="181"/>
      <c r="AO1050" s="181"/>
      <c r="AP1050" s="181"/>
      <c r="AQ1050" s="191" t="s">
        <v>3646</v>
      </c>
      <c r="AR1050" s="192" t="s">
        <v>3586</v>
      </c>
      <c r="AS1050" s="111" t="s">
        <v>542</v>
      </c>
      <c r="AT1050" s="193" t="s">
        <v>3647</v>
      </c>
      <c r="AU1050" s="111" t="s">
        <v>3648</v>
      </c>
    </row>
    <row r="1051" spans="37:47" hidden="1">
      <c r="AK1051" s="181"/>
      <c r="AL1051" s="181"/>
      <c r="AM1051" s="181"/>
      <c r="AN1051" s="181"/>
      <c r="AO1051" s="181"/>
      <c r="AP1051" s="181"/>
      <c r="AQ1051" s="191" t="s">
        <v>3649</v>
      </c>
      <c r="AR1051" s="192" t="s">
        <v>3586</v>
      </c>
      <c r="AS1051" s="111" t="s">
        <v>542</v>
      </c>
      <c r="AT1051" s="193" t="s">
        <v>3650</v>
      </c>
      <c r="AU1051" s="111" t="s">
        <v>3651</v>
      </c>
    </row>
    <row r="1052" spans="37:47" hidden="1">
      <c r="AK1052" s="181"/>
      <c r="AL1052" s="181"/>
      <c r="AM1052" s="181"/>
      <c r="AN1052" s="181"/>
      <c r="AO1052" s="181"/>
      <c r="AP1052" s="181"/>
      <c r="AQ1052" s="191" t="s">
        <v>3652</v>
      </c>
      <c r="AR1052" s="192" t="s">
        <v>3586</v>
      </c>
      <c r="AS1052" s="111" t="s">
        <v>542</v>
      </c>
      <c r="AT1052" s="193" t="s">
        <v>3653</v>
      </c>
      <c r="AU1052" s="111" t="s">
        <v>3654</v>
      </c>
    </row>
    <row r="1053" spans="37:47" hidden="1">
      <c r="AK1053" s="181"/>
      <c r="AL1053" s="181"/>
      <c r="AM1053" s="181"/>
      <c r="AN1053" s="181"/>
      <c r="AO1053" s="181"/>
      <c r="AP1053" s="181"/>
      <c r="AQ1053" s="191" t="s">
        <v>3655</v>
      </c>
      <c r="AR1053" s="192" t="s">
        <v>3586</v>
      </c>
      <c r="AS1053" s="111" t="s">
        <v>542</v>
      </c>
      <c r="AT1053" s="193" t="s">
        <v>3656</v>
      </c>
      <c r="AU1053" s="111" t="s">
        <v>3657</v>
      </c>
    </row>
    <row r="1054" spans="37:47" hidden="1">
      <c r="AK1054" s="181"/>
      <c r="AL1054" s="181"/>
      <c r="AM1054" s="181"/>
      <c r="AN1054" s="181"/>
      <c r="AO1054" s="181"/>
      <c r="AP1054" s="181"/>
      <c r="AQ1054" s="191" t="s">
        <v>3658</v>
      </c>
      <c r="AR1054" s="192" t="s">
        <v>3586</v>
      </c>
      <c r="AS1054" s="111" t="s">
        <v>542</v>
      </c>
      <c r="AT1054" s="193" t="s">
        <v>3659</v>
      </c>
      <c r="AU1054" s="111" t="s">
        <v>3660</v>
      </c>
    </row>
    <row r="1055" spans="37:47" hidden="1">
      <c r="AK1055" s="181"/>
      <c r="AL1055" s="181"/>
      <c r="AM1055" s="181"/>
      <c r="AN1055" s="181"/>
      <c r="AO1055" s="181"/>
      <c r="AP1055" s="181"/>
      <c r="AQ1055" s="191" t="s">
        <v>3661</v>
      </c>
      <c r="AR1055" s="192" t="s">
        <v>3586</v>
      </c>
      <c r="AS1055" s="111" t="s">
        <v>542</v>
      </c>
      <c r="AT1055" s="193" t="s">
        <v>3662</v>
      </c>
      <c r="AU1055" s="111" t="s">
        <v>3663</v>
      </c>
    </row>
    <row r="1056" spans="37:47" hidden="1">
      <c r="AK1056" s="181"/>
      <c r="AL1056" s="181"/>
      <c r="AM1056" s="181"/>
      <c r="AN1056" s="181"/>
      <c r="AO1056" s="181"/>
      <c r="AP1056" s="181"/>
      <c r="AQ1056" s="191" t="s">
        <v>3664</v>
      </c>
      <c r="AR1056" s="192" t="s">
        <v>3586</v>
      </c>
      <c r="AS1056" s="111" t="s">
        <v>542</v>
      </c>
      <c r="AT1056" s="193" t="s">
        <v>3665</v>
      </c>
      <c r="AU1056" s="111" t="s">
        <v>3666</v>
      </c>
    </row>
    <row r="1057" spans="37:47" hidden="1">
      <c r="AK1057" s="181"/>
      <c r="AL1057" s="181"/>
      <c r="AM1057" s="181"/>
      <c r="AN1057" s="181"/>
      <c r="AO1057" s="181"/>
      <c r="AP1057" s="181"/>
      <c r="AQ1057" s="191" t="s">
        <v>3667</v>
      </c>
      <c r="AR1057" s="192" t="s">
        <v>3586</v>
      </c>
      <c r="AS1057" s="111" t="s">
        <v>542</v>
      </c>
      <c r="AT1057" s="193" t="s">
        <v>3668</v>
      </c>
      <c r="AU1057" s="111" t="s">
        <v>3669</v>
      </c>
    </row>
    <row r="1058" spans="37:47" hidden="1">
      <c r="AK1058" s="181"/>
      <c r="AL1058" s="181"/>
      <c r="AM1058" s="181"/>
      <c r="AN1058" s="181"/>
      <c r="AO1058" s="181"/>
      <c r="AP1058" s="181"/>
      <c r="AQ1058" s="191" t="s">
        <v>3670</v>
      </c>
      <c r="AR1058" s="192" t="s">
        <v>3586</v>
      </c>
      <c r="AS1058" s="111" t="s">
        <v>542</v>
      </c>
      <c r="AT1058" s="193" t="s">
        <v>3671</v>
      </c>
      <c r="AU1058" s="111" t="s">
        <v>3672</v>
      </c>
    </row>
    <row r="1059" spans="37:47" hidden="1">
      <c r="AK1059" s="181"/>
      <c r="AL1059" s="181"/>
      <c r="AM1059" s="181"/>
      <c r="AN1059" s="181"/>
      <c r="AO1059" s="181"/>
      <c r="AP1059" s="181"/>
      <c r="AQ1059" s="191" t="s">
        <v>3673</v>
      </c>
      <c r="AR1059" s="192" t="s">
        <v>3586</v>
      </c>
      <c r="AS1059" s="111" t="s">
        <v>542</v>
      </c>
      <c r="AT1059" s="193" t="s">
        <v>3674</v>
      </c>
      <c r="AU1059" s="111" t="s">
        <v>3675</v>
      </c>
    </row>
    <row r="1060" spans="37:47" hidden="1">
      <c r="AK1060" s="181"/>
      <c r="AL1060" s="181"/>
      <c r="AM1060" s="181"/>
      <c r="AN1060" s="181"/>
      <c r="AO1060" s="181"/>
      <c r="AP1060" s="181"/>
      <c r="AQ1060" s="191" t="s">
        <v>3676</v>
      </c>
      <c r="AR1060" s="192" t="s">
        <v>3586</v>
      </c>
      <c r="AS1060" s="111" t="s">
        <v>542</v>
      </c>
      <c r="AT1060" s="193" t="s">
        <v>3677</v>
      </c>
      <c r="AU1060" s="111" t="s">
        <v>3678</v>
      </c>
    </row>
    <row r="1061" spans="37:47" hidden="1">
      <c r="AK1061" s="181"/>
      <c r="AL1061" s="181"/>
      <c r="AM1061" s="181"/>
      <c r="AN1061" s="181"/>
      <c r="AO1061" s="181"/>
      <c r="AP1061" s="181"/>
      <c r="AQ1061" s="191" t="s">
        <v>3679</v>
      </c>
      <c r="AR1061" s="192" t="s">
        <v>3586</v>
      </c>
      <c r="AS1061" s="111" t="s">
        <v>542</v>
      </c>
      <c r="AT1061" s="193" t="s">
        <v>3680</v>
      </c>
      <c r="AU1061" s="111" t="s">
        <v>3681</v>
      </c>
    </row>
    <row r="1062" spans="37:47" hidden="1">
      <c r="AK1062" s="181"/>
      <c r="AL1062" s="181"/>
      <c r="AM1062" s="181"/>
      <c r="AN1062" s="181"/>
      <c r="AO1062" s="181"/>
      <c r="AP1062" s="181"/>
      <c r="AQ1062" s="191" t="s">
        <v>3682</v>
      </c>
      <c r="AR1062" s="192" t="s">
        <v>3586</v>
      </c>
      <c r="AS1062" s="111" t="s">
        <v>542</v>
      </c>
      <c r="AT1062" s="193" t="s">
        <v>3683</v>
      </c>
      <c r="AU1062" s="111" t="s">
        <v>3684</v>
      </c>
    </row>
    <row r="1063" spans="37:47" hidden="1">
      <c r="AK1063" s="181"/>
      <c r="AL1063" s="181"/>
      <c r="AM1063" s="181"/>
      <c r="AN1063" s="181"/>
      <c r="AO1063" s="181"/>
      <c r="AP1063" s="181"/>
      <c r="AQ1063" s="191" t="s">
        <v>3685</v>
      </c>
      <c r="AR1063" s="192" t="s">
        <v>3586</v>
      </c>
      <c r="AS1063" s="111" t="s">
        <v>542</v>
      </c>
      <c r="AT1063" s="193" t="s">
        <v>3686</v>
      </c>
      <c r="AU1063" s="111" t="s">
        <v>3687</v>
      </c>
    </row>
    <row r="1064" spans="37:47" hidden="1">
      <c r="AK1064" s="181"/>
      <c r="AL1064" s="181"/>
      <c r="AM1064" s="181"/>
      <c r="AN1064" s="181"/>
      <c r="AO1064" s="181"/>
      <c r="AP1064" s="181"/>
      <c r="AQ1064" s="191" t="s">
        <v>3688</v>
      </c>
      <c r="AR1064" s="192" t="s">
        <v>3586</v>
      </c>
      <c r="AS1064" s="111" t="s">
        <v>542</v>
      </c>
      <c r="AT1064" s="193" t="s">
        <v>3689</v>
      </c>
      <c r="AU1064" s="111" t="s">
        <v>3690</v>
      </c>
    </row>
    <row r="1065" spans="37:47" hidden="1">
      <c r="AK1065" s="181"/>
      <c r="AL1065" s="181"/>
      <c r="AM1065" s="181"/>
      <c r="AN1065" s="181"/>
      <c r="AO1065" s="181"/>
      <c r="AP1065" s="181"/>
      <c r="AQ1065" s="191" t="s">
        <v>3691</v>
      </c>
      <c r="AR1065" s="192" t="s">
        <v>3586</v>
      </c>
      <c r="AS1065" s="111" t="s">
        <v>542</v>
      </c>
      <c r="AT1065" s="193" t="s">
        <v>3692</v>
      </c>
      <c r="AU1065" s="111" t="s">
        <v>3693</v>
      </c>
    </row>
    <row r="1066" spans="37:47" hidden="1">
      <c r="AK1066" s="181"/>
      <c r="AL1066" s="181"/>
      <c r="AM1066" s="181"/>
      <c r="AN1066" s="181"/>
      <c r="AO1066" s="181"/>
      <c r="AP1066" s="181"/>
      <c r="AQ1066" s="191" t="s">
        <v>3694</v>
      </c>
      <c r="AR1066" s="192" t="s">
        <v>3586</v>
      </c>
      <c r="AS1066" s="111" t="s">
        <v>542</v>
      </c>
      <c r="AT1066" s="193" t="s">
        <v>3695</v>
      </c>
      <c r="AU1066" s="111" t="s">
        <v>3696</v>
      </c>
    </row>
    <row r="1067" spans="37:47" hidden="1">
      <c r="AK1067" s="181"/>
      <c r="AL1067" s="181"/>
      <c r="AM1067" s="181"/>
      <c r="AN1067" s="181"/>
      <c r="AO1067" s="181"/>
      <c r="AP1067" s="181"/>
      <c r="AQ1067" s="191" t="s">
        <v>3697</v>
      </c>
      <c r="AR1067" s="192" t="s">
        <v>3586</v>
      </c>
      <c r="AS1067" s="111" t="s">
        <v>542</v>
      </c>
      <c r="AT1067" s="193" t="s">
        <v>3698</v>
      </c>
      <c r="AU1067" s="111" t="s">
        <v>2548</v>
      </c>
    </row>
    <row r="1068" spans="37:47" hidden="1">
      <c r="AK1068" s="181"/>
      <c r="AL1068" s="181"/>
      <c r="AM1068" s="181"/>
      <c r="AN1068" s="181"/>
      <c r="AO1068" s="181"/>
      <c r="AP1068" s="181"/>
      <c r="AQ1068" s="191" t="s">
        <v>3699</v>
      </c>
      <c r="AR1068" s="192" t="s">
        <v>3586</v>
      </c>
      <c r="AS1068" s="111" t="s">
        <v>542</v>
      </c>
      <c r="AT1068" s="193" t="s">
        <v>3700</v>
      </c>
      <c r="AU1068" s="111" t="s">
        <v>3701</v>
      </c>
    </row>
    <row r="1069" spans="37:47" hidden="1">
      <c r="AK1069" s="181"/>
      <c r="AL1069" s="181"/>
      <c r="AM1069" s="181"/>
      <c r="AN1069" s="181"/>
      <c r="AO1069" s="181"/>
      <c r="AP1069" s="181"/>
      <c r="AQ1069" s="191" t="s">
        <v>3702</v>
      </c>
      <c r="AR1069" s="192" t="s">
        <v>3586</v>
      </c>
      <c r="AS1069" s="111" t="s">
        <v>542</v>
      </c>
      <c r="AT1069" s="193" t="s">
        <v>3703</v>
      </c>
      <c r="AU1069" s="111" t="s">
        <v>3704</v>
      </c>
    </row>
    <row r="1070" spans="37:47" hidden="1">
      <c r="AK1070" s="181"/>
      <c r="AL1070" s="181"/>
      <c r="AM1070" s="181"/>
      <c r="AN1070" s="181"/>
      <c r="AO1070" s="181"/>
      <c r="AP1070" s="181"/>
      <c r="AQ1070" s="191" t="s">
        <v>3705</v>
      </c>
      <c r="AR1070" s="192" t="s">
        <v>3586</v>
      </c>
      <c r="AS1070" s="111" t="s">
        <v>542</v>
      </c>
      <c r="AT1070" s="193" t="s">
        <v>3706</v>
      </c>
      <c r="AU1070" s="111" t="s">
        <v>3707</v>
      </c>
    </row>
    <row r="1071" spans="37:47" hidden="1">
      <c r="AK1071" s="181"/>
      <c r="AL1071" s="181"/>
      <c r="AM1071" s="181"/>
      <c r="AN1071" s="181"/>
      <c r="AO1071" s="181"/>
      <c r="AP1071" s="181"/>
      <c r="AQ1071" s="191" t="s">
        <v>3708</v>
      </c>
      <c r="AR1071" s="192" t="s">
        <v>3586</v>
      </c>
      <c r="AS1071" s="111" t="s">
        <v>542</v>
      </c>
      <c r="AT1071" s="193" t="s">
        <v>3709</v>
      </c>
      <c r="AU1071" s="111" t="s">
        <v>3710</v>
      </c>
    </row>
    <row r="1072" spans="37:47" hidden="1">
      <c r="AK1072" s="181"/>
      <c r="AL1072" s="181"/>
      <c r="AM1072" s="181"/>
      <c r="AN1072" s="181"/>
      <c r="AO1072" s="181"/>
      <c r="AP1072" s="181"/>
      <c r="AQ1072" s="191" t="s">
        <v>3711</v>
      </c>
      <c r="AR1072" s="192" t="s">
        <v>3586</v>
      </c>
      <c r="AS1072" s="111" t="s">
        <v>542</v>
      </c>
      <c r="AT1072" s="193" t="s">
        <v>3712</v>
      </c>
      <c r="AU1072" s="111" t="s">
        <v>3713</v>
      </c>
    </row>
    <row r="1073" spans="37:47" hidden="1">
      <c r="AK1073" s="181"/>
      <c r="AL1073" s="181"/>
      <c r="AM1073" s="181"/>
      <c r="AN1073" s="181"/>
      <c r="AO1073" s="181"/>
      <c r="AP1073" s="181"/>
      <c r="AQ1073" s="191" t="s">
        <v>3714</v>
      </c>
      <c r="AR1073" s="192" t="s">
        <v>3586</v>
      </c>
      <c r="AS1073" s="111" t="s">
        <v>542</v>
      </c>
      <c r="AT1073" s="193" t="s">
        <v>3715</v>
      </c>
      <c r="AU1073" s="111" t="s">
        <v>3716</v>
      </c>
    </row>
    <row r="1074" spans="37:47" hidden="1">
      <c r="AK1074" s="181"/>
      <c r="AL1074" s="181"/>
      <c r="AM1074" s="181"/>
      <c r="AN1074" s="181"/>
      <c r="AO1074" s="181"/>
      <c r="AP1074" s="181"/>
      <c r="AQ1074" s="191" t="s">
        <v>3717</v>
      </c>
      <c r="AR1074" s="192" t="s">
        <v>3586</v>
      </c>
      <c r="AS1074" s="111" t="s">
        <v>542</v>
      </c>
      <c r="AT1074" s="193" t="s">
        <v>3718</v>
      </c>
      <c r="AU1074" s="111" t="s">
        <v>3719</v>
      </c>
    </row>
    <row r="1075" spans="37:47" hidden="1">
      <c r="AK1075" s="181"/>
      <c r="AL1075" s="181"/>
      <c r="AM1075" s="181"/>
      <c r="AN1075" s="181"/>
      <c r="AO1075" s="181"/>
      <c r="AP1075" s="181"/>
      <c r="AQ1075" s="191" t="s">
        <v>3720</v>
      </c>
      <c r="AR1075" s="192" t="s">
        <v>3586</v>
      </c>
      <c r="AS1075" s="111" t="s">
        <v>542</v>
      </c>
      <c r="AT1075" s="193" t="s">
        <v>3721</v>
      </c>
      <c r="AU1075" s="111" t="s">
        <v>3722</v>
      </c>
    </row>
    <row r="1076" spans="37:47" hidden="1">
      <c r="AK1076" s="181"/>
      <c r="AL1076" s="181"/>
      <c r="AM1076" s="181"/>
      <c r="AN1076" s="181"/>
      <c r="AO1076" s="181"/>
      <c r="AP1076" s="181"/>
      <c r="AQ1076" s="191" t="s">
        <v>3723</v>
      </c>
      <c r="AR1076" s="192" t="s">
        <v>3586</v>
      </c>
      <c r="AS1076" s="111" t="s">
        <v>542</v>
      </c>
      <c r="AT1076" s="193" t="s">
        <v>3724</v>
      </c>
      <c r="AU1076" s="111" t="s">
        <v>3725</v>
      </c>
    </row>
    <row r="1077" spans="37:47" hidden="1">
      <c r="AK1077" s="181"/>
      <c r="AL1077" s="181"/>
      <c r="AM1077" s="181"/>
      <c r="AN1077" s="181"/>
      <c r="AO1077" s="181"/>
      <c r="AP1077" s="181"/>
      <c r="AQ1077" s="191" t="s">
        <v>3726</v>
      </c>
      <c r="AR1077" s="192" t="s">
        <v>3586</v>
      </c>
      <c r="AS1077" s="111" t="s">
        <v>542</v>
      </c>
      <c r="AT1077" s="193" t="s">
        <v>3727</v>
      </c>
      <c r="AU1077" s="111" t="s">
        <v>3728</v>
      </c>
    </row>
    <row r="1078" spans="37:47" hidden="1">
      <c r="AK1078" s="181"/>
      <c r="AL1078" s="181"/>
      <c r="AM1078" s="181"/>
      <c r="AN1078" s="181"/>
      <c r="AO1078" s="181"/>
      <c r="AP1078" s="181"/>
      <c r="AQ1078" s="191" t="s">
        <v>3729</v>
      </c>
      <c r="AR1078" s="192" t="s">
        <v>3586</v>
      </c>
      <c r="AS1078" s="111" t="s">
        <v>542</v>
      </c>
      <c r="AT1078" s="193" t="s">
        <v>3730</v>
      </c>
      <c r="AU1078" s="111" t="s">
        <v>3731</v>
      </c>
    </row>
    <row r="1079" spans="37:47" hidden="1">
      <c r="AK1079" s="181"/>
      <c r="AL1079" s="181"/>
      <c r="AM1079" s="181"/>
      <c r="AN1079" s="181"/>
      <c r="AO1079" s="181"/>
      <c r="AP1079" s="181"/>
      <c r="AQ1079" s="191" t="s">
        <v>3732</v>
      </c>
      <c r="AR1079" s="192" t="s">
        <v>3586</v>
      </c>
      <c r="AS1079" s="111" t="s">
        <v>542</v>
      </c>
      <c r="AT1079" s="193" t="s">
        <v>3733</v>
      </c>
      <c r="AU1079" s="111" t="s">
        <v>3734</v>
      </c>
    </row>
    <row r="1080" spans="37:47" hidden="1">
      <c r="AK1080" s="181"/>
      <c r="AL1080" s="181"/>
      <c r="AM1080" s="181"/>
      <c r="AN1080" s="181"/>
      <c r="AO1080" s="181"/>
      <c r="AP1080" s="181"/>
      <c r="AQ1080" s="191" t="s">
        <v>3735</v>
      </c>
      <c r="AR1080" s="192" t="s">
        <v>3586</v>
      </c>
      <c r="AS1080" s="111" t="s">
        <v>542</v>
      </c>
      <c r="AT1080" s="193" t="s">
        <v>3736</v>
      </c>
      <c r="AU1080" s="111" t="s">
        <v>3737</v>
      </c>
    </row>
    <row r="1081" spans="37:47" hidden="1">
      <c r="AK1081" s="181"/>
      <c r="AL1081" s="181"/>
      <c r="AM1081" s="181"/>
      <c r="AN1081" s="181"/>
      <c r="AO1081" s="181"/>
      <c r="AP1081" s="181"/>
      <c r="AQ1081" s="191" t="s">
        <v>3738</v>
      </c>
      <c r="AR1081" s="192" t="s">
        <v>3586</v>
      </c>
      <c r="AS1081" s="111" t="s">
        <v>542</v>
      </c>
      <c r="AT1081" s="193" t="s">
        <v>3739</v>
      </c>
      <c r="AU1081" s="111" t="s">
        <v>3740</v>
      </c>
    </row>
    <row r="1082" spans="37:47" hidden="1">
      <c r="AK1082" s="181"/>
      <c r="AL1082" s="181"/>
      <c r="AM1082" s="181"/>
      <c r="AN1082" s="181"/>
      <c r="AO1082" s="181"/>
      <c r="AP1082" s="181"/>
      <c r="AQ1082" s="191" t="s">
        <v>3741</v>
      </c>
      <c r="AR1082" s="192" t="s">
        <v>3586</v>
      </c>
      <c r="AS1082" s="111" t="s">
        <v>542</v>
      </c>
      <c r="AT1082" s="193" t="s">
        <v>3742</v>
      </c>
      <c r="AU1082" s="111" t="s">
        <v>3743</v>
      </c>
    </row>
    <row r="1083" spans="37:47" hidden="1">
      <c r="AK1083" s="181"/>
      <c r="AL1083" s="181"/>
      <c r="AM1083" s="181"/>
      <c r="AN1083" s="181"/>
      <c r="AO1083" s="181"/>
      <c r="AP1083" s="181"/>
      <c r="AQ1083" s="191" t="s">
        <v>3744</v>
      </c>
      <c r="AR1083" s="192" t="s">
        <v>3586</v>
      </c>
      <c r="AS1083" s="111" t="s">
        <v>542</v>
      </c>
      <c r="AT1083" s="193" t="s">
        <v>3745</v>
      </c>
      <c r="AU1083" s="111" t="s">
        <v>3746</v>
      </c>
    </row>
    <row r="1084" spans="37:47" hidden="1">
      <c r="AK1084" s="181"/>
      <c r="AL1084" s="181"/>
      <c r="AM1084" s="181"/>
      <c r="AN1084" s="181"/>
      <c r="AO1084" s="181"/>
      <c r="AP1084" s="181"/>
      <c r="AQ1084" s="191" t="s">
        <v>3747</v>
      </c>
      <c r="AR1084" s="192" t="s">
        <v>3586</v>
      </c>
      <c r="AS1084" s="111" t="s">
        <v>542</v>
      </c>
      <c r="AT1084" s="193" t="s">
        <v>3748</v>
      </c>
      <c r="AU1084" s="111" t="s">
        <v>3749</v>
      </c>
    </row>
    <row r="1085" spans="37:47" hidden="1">
      <c r="AK1085" s="181"/>
      <c r="AL1085" s="181"/>
      <c r="AM1085" s="181"/>
      <c r="AN1085" s="181"/>
      <c r="AO1085" s="181"/>
      <c r="AP1085" s="181"/>
      <c r="AQ1085" s="191" t="s">
        <v>3750</v>
      </c>
      <c r="AR1085" s="192" t="s">
        <v>3586</v>
      </c>
      <c r="AS1085" s="111" t="s">
        <v>542</v>
      </c>
      <c r="AT1085" s="193" t="s">
        <v>3751</v>
      </c>
      <c r="AU1085" s="111" t="s">
        <v>3752</v>
      </c>
    </row>
    <row r="1086" spans="37:47" hidden="1">
      <c r="AK1086" s="181"/>
      <c r="AL1086" s="181"/>
      <c r="AM1086" s="181"/>
      <c r="AN1086" s="181"/>
      <c r="AO1086" s="181"/>
      <c r="AP1086" s="181"/>
      <c r="AQ1086" s="191" t="s">
        <v>3753</v>
      </c>
      <c r="AR1086" s="192" t="s">
        <v>3586</v>
      </c>
      <c r="AS1086" s="111" t="s">
        <v>542</v>
      </c>
      <c r="AT1086" s="193" t="s">
        <v>3754</v>
      </c>
      <c r="AU1086" s="111" t="s">
        <v>3755</v>
      </c>
    </row>
    <row r="1087" spans="37:47" hidden="1">
      <c r="AK1087" s="181"/>
      <c r="AL1087" s="181"/>
      <c r="AM1087" s="181"/>
      <c r="AN1087" s="181"/>
      <c r="AO1087" s="181"/>
      <c r="AP1087" s="181"/>
      <c r="AQ1087" s="191" t="s">
        <v>3756</v>
      </c>
      <c r="AR1087" s="192" t="s">
        <v>3586</v>
      </c>
      <c r="AS1087" s="111" t="s">
        <v>542</v>
      </c>
      <c r="AT1087" s="193" t="s">
        <v>3757</v>
      </c>
      <c r="AU1087" s="111" t="s">
        <v>3758</v>
      </c>
    </row>
    <row r="1088" spans="37:47" hidden="1">
      <c r="AK1088" s="181"/>
      <c r="AL1088" s="181"/>
      <c r="AM1088" s="181"/>
      <c r="AN1088" s="181"/>
      <c r="AO1088" s="181"/>
      <c r="AP1088" s="181"/>
      <c r="AQ1088" s="191" t="s">
        <v>3759</v>
      </c>
      <c r="AR1088" s="192" t="s">
        <v>3586</v>
      </c>
      <c r="AS1088" s="111" t="s">
        <v>542</v>
      </c>
      <c r="AT1088" s="193" t="s">
        <v>3760</v>
      </c>
      <c r="AU1088" s="111" t="s">
        <v>3761</v>
      </c>
    </row>
    <row r="1089" spans="37:47" hidden="1">
      <c r="AK1089" s="181"/>
      <c r="AL1089" s="181"/>
      <c r="AM1089" s="181"/>
      <c r="AN1089" s="181"/>
      <c r="AO1089" s="181"/>
      <c r="AP1089" s="181"/>
      <c r="AQ1089" s="191" t="s">
        <v>3762</v>
      </c>
      <c r="AR1089" s="192" t="s">
        <v>3586</v>
      </c>
      <c r="AS1089" s="111" t="s">
        <v>542</v>
      </c>
      <c r="AT1089" s="193" t="s">
        <v>3763</v>
      </c>
      <c r="AU1089" s="111" t="s">
        <v>3764</v>
      </c>
    </row>
    <row r="1090" spans="37:47" hidden="1">
      <c r="AK1090" s="181"/>
      <c r="AL1090" s="181"/>
      <c r="AM1090" s="181"/>
      <c r="AN1090" s="181"/>
      <c r="AO1090" s="181"/>
      <c r="AP1090" s="181"/>
      <c r="AQ1090" s="191" t="s">
        <v>3765</v>
      </c>
      <c r="AR1090" s="192" t="s">
        <v>3586</v>
      </c>
      <c r="AS1090" s="111" t="s">
        <v>542</v>
      </c>
      <c r="AT1090" s="193" t="s">
        <v>3766</v>
      </c>
      <c r="AU1090" s="111" t="s">
        <v>3767</v>
      </c>
    </row>
    <row r="1091" spans="37:47" hidden="1">
      <c r="AK1091" s="181"/>
      <c r="AL1091" s="181"/>
      <c r="AM1091" s="181"/>
      <c r="AN1091" s="181"/>
      <c r="AO1091" s="181"/>
      <c r="AP1091" s="181"/>
      <c r="AQ1091" s="191" t="s">
        <v>3768</v>
      </c>
      <c r="AR1091" s="192" t="s">
        <v>3586</v>
      </c>
      <c r="AS1091" s="111" t="s">
        <v>542</v>
      </c>
      <c r="AT1091" s="193" t="s">
        <v>3769</v>
      </c>
      <c r="AU1091" s="111" t="s">
        <v>3770</v>
      </c>
    </row>
    <row r="1092" spans="37:47" hidden="1">
      <c r="AK1092" s="181"/>
      <c r="AL1092" s="181"/>
      <c r="AM1092" s="181"/>
      <c r="AN1092" s="181"/>
      <c r="AO1092" s="181"/>
      <c r="AP1092" s="181"/>
      <c r="AQ1092" s="191" t="s">
        <v>3771</v>
      </c>
      <c r="AR1092" s="192" t="s">
        <v>3586</v>
      </c>
      <c r="AS1092" s="111" t="s">
        <v>542</v>
      </c>
      <c r="AT1092" s="193" t="s">
        <v>3772</v>
      </c>
      <c r="AU1092" s="111" t="s">
        <v>3773</v>
      </c>
    </row>
    <row r="1093" spans="37:47" hidden="1">
      <c r="AK1093" s="181"/>
      <c r="AL1093" s="181"/>
      <c r="AM1093" s="181"/>
      <c r="AN1093" s="181"/>
      <c r="AO1093" s="181"/>
      <c r="AP1093" s="181"/>
      <c r="AQ1093" s="191" t="s">
        <v>3774</v>
      </c>
      <c r="AR1093" s="192" t="s">
        <v>3586</v>
      </c>
      <c r="AS1093" s="111" t="s">
        <v>542</v>
      </c>
      <c r="AT1093" s="193" t="s">
        <v>3775</v>
      </c>
      <c r="AU1093" s="111" t="s">
        <v>3776</v>
      </c>
    </row>
    <row r="1094" spans="37:47" hidden="1">
      <c r="AK1094" s="181"/>
      <c r="AL1094" s="181"/>
      <c r="AM1094" s="181"/>
      <c r="AN1094" s="181"/>
      <c r="AO1094" s="181"/>
      <c r="AP1094" s="181"/>
      <c r="AQ1094" s="191" t="s">
        <v>3777</v>
      </c>
      <c r="AR1094" s="192" t="s">
        <v>3586</v>
      </c>
      <c r="AS1094" s="111" t="s">
        <v>542</v>
      </c>
      <c r="AT1094" s="193" t="s">
        <v>3778</v>
      </c>
      <c r="AU1094" s="111" t="s">
        <v>3779</v>
      </c>
    </row>
    <row r="1095" spans="37:47" hidden="1">
      <c r="AK1095" s="181"/>
      <c r="AL1095" s="181"/>
      <c r="AM1095" s="181"/>
      <c r="AN1095" s="181"/>
      <c r="AO1095" s="181"/>
      <c r="AP1095" s="181"/>
      <c r="AQ1095" s="191" t="s">
        <v>3780</v>
      </c>
      <c r="AR1095" s="192" t="s">
        <v>3586</v>
      </c>
      <c r="AS1095" s="111" t="s">
        <v>542</v>
      </c>
      <c r="AT1095" s="193" t="s">
        <v>3781</v>
      </c>
      <c r="AU1095" s="111" t="s">
        <v>3782</v>
      </c>
    </row>
    <row r="1096" spans="37:47" hidden="1">
      <c r="AK1096" s="181"/>
      <c r="AL1096" s="181"/>
      <c r="AM1096" s="181"/>
      <c r="AN1096" s="181"/>
      <c r="AO1096" s="181"/>
      <c r="AP1096" s="181"/>
      <c r="AQ1096" s="191" t="s">
        <v>3783</v>
      </c>
      <c r="AR1096" s="192" t="s">
        <v>3586</v>
      </c>
      <c r="AS1096" s="111" t="s">
        <v>542</v>
      </c>
      <c r="AT1096" s="193" t="s">
        <v>3784</v>
      </c>
      <c r="AU1096" s="111" t="s">
        <v>3785</v>
      </c>
    </row>
    <row r="1097" spans="37:47" hidden="1">
      <c r="AK1097" s="181"/>
      <c r="AL1097" s="181"/>
      <c r="AM1097" s="181"/>
      <c r="AN1097" s="181"/>
      <c r="AO1097" s="181"/>
      <c r="AP1097" s="181"/>
      <c r="AQ1097" s="191" t="s">
        <v>3786</v>
      </c>
      <c r="AR1097" s="192" t="s">
        <v>3586</v>
      </c>
      <c r="AS1097" s="111" t="s">
        <v>542</v>
      </c>
      <c r="AT1097" s="193" t="s">
        <v>3787</v>
      </c>
      <c r="AU1097" s="111" t="s">
        <v>3788</v>
      </c>
    </row>
    <row r="1098" spans="37:47" hidden="1">
      <c r="AK1098" s="181"/>
      <c r="AL1098" s="181"/>
      <c r="AM1098" s="181"/>
      <c r="AN1098" s="181"/>
      <c r="AO1098" s="181"/>
      <c r="AP1098" s="181"/>
      <c r="AQ1098" s="191" t="s">
        <v>3789</v>
      </c>
      <c r="AR1098" s="192" t="s">
        <v>3586</v>
      </c>
      <c r="AS1098" s="111" t="s">
        <v>542</v>
      </c>
      <c r="AT1098" s="193" t="s">
        <v>3790</v>
      </c>
      <c r="AU1098" s="111" t="s">
        <v>3791</v>
      </c>
    </row>
    <row r="1099" spans="37:47" hidden="1">
      <c r="AK1099" s="181"/>
      <c r="AL1099" s="181"/>
      <c r="AM1099" s="181"/>
      <c r="AN1099" s="181"/>
      <c r="AO1099" s="181"/>
      <c r="AP1099" s="181"/>
      <c r="AQ1099" s="191" t="s">
        <v>3792</v>
      </c>
      <c r="AR1099" s="192" t="s">
        <v>3586</v>
      </c>
      <c r="AS1099" s="111" t="s">
        <v>542</v>
      </c>
      <c r="AT1099" s="193" t="s">
        <v>3793</v>
      </c>
      <c r="AU1099" s="111" t="s">
        <v>3794</v>
      </c>
    </row>
    <row r="1100" spans="37:47" hidden="1">
      <c r="AK1100" s="181"/>
      <c r="AL1100" s="181"/>
      <c r="AM1100" s="181"/>
      <c r="AN1100" s="181"/>
      <c r="AO1100" s="181"/>
      <c r="AP1100" s="181"/>
      <c r="AQ1100" s="191" t="s">
        <v>3795</v>
      </c>
      <c r="AR1100" s="192" t="s">
        <v>3586</v>
      </c>
      <c r="AS1100" s="111" t="s">
        <v>542</v>
      </c>
      <c r="AT1100" s="193" t="s">
        <v>3796</v>
      </c>
      <c r="AU1100" s="111" t="s">
        <v>3797</v>
      </c>
    </row>
    <row r="1101" spans="37:47" hidden="1">
      <c r="AK1101" s="181"/>
      <c r="AL1101" s="181"/>
      <c r="AM1101" s="181"/>
      <c r="AN1101" s="181"/>
      <c r="AO1101" s="181"/>
      <c r="AP1101" s="181"/>
      <c r="AQ1101" s="191" t="s">
        <v>3798</v>
      </c>
      <c r="AR1101" s="192" t="s">
        <v>3586</v>
      </c>
      <c r="AS1101" s="111" t="s">
        <v>542</v>
      </c>
      <c r="AT1101" s="193" t="s">
        <v>3799</v>
      </c>
      <c r="AU1101" s="111" t="s">
        <v>3800</v>
      </c>
    </row>
    <row r="1102" spans="37:47" hidden="1">
      <c r="AK1102" s="181"/>
      <c r="AL1102" s="181"/>
      <c r="AM1102" s="181"/>
      <c r="AN1102" s="181"/>
      <c r="AO1102" s="181"/>
      <c r="AP1102" s="181"/>
      <c r="AQ1102" s="191" t="s">
        <v>3801</v>
      </c>
      <c r="AR1102" s="192" t="s">
        <v>3586</v>
      </c>
      <c r="AS1102" s="111" t="s">
        <v>542</v>
      </c>
      <c r="AT1102" s="193" t="s">
        <v>3802</v>
      </c>
      <c r="AU1102" s="111" t="s">
        <v>3803</v>
      </c>
    </row>
    <row r="1103" spans="37:47" hidden="1">
      <c r="AK1103" s="181"/>
      <c r="AL1103" s="181"/>
      <c r="AM1103" s="181"/>
      <c r="AN1103" s="181"/>
      <c r="AO1103" s="181"/>
      <c r="AP1103" s="181"/>
      <c r="AQ1103" s="191" t="s">
        <v>3804</v>
      </c>
      <c r="AR1103" s="192" t="s">
        <v>3586</v>
      </c>
      <c r="AS1103" s="111" t="s">
        <v>542</v>
      </c>
      <c r="AT1103" s="193" t="s">
        <v>3805</v>
      </c>
      <c r="AU1103" s="111" t="s">
        <v>3806</v>
      </c>
    </row>
    <row r="1104" spans="37:47" hidden="1">
      <c r="AK1104" s="181"/>
      <c r="AL1104" s="181"/>
      <c r="AM1104" s="181"/>
      <c r="AN1104" s="181"/>
      <c r="AO1104" s="181"/>
      <c r="AP1104" s="181"/>
      <c r="AQ1104" s="191" t="s">
        <v>3807</v>
      </c>
      <c r="AR1104" s="192" t="s">
        <v>3586</v>
      </c>
      <c r="AS1104" s="111" t="s">
        <v>542</v>
      </c>
      <c r="AT1104" s="193" t="s">
        <v>3808</v>
      </c>
      <c r="AU1104" s="111" t="s">
        <v>3809</v>
      </c>
    </row>
    <row r="1105" spans="37:47" hidden="1">
      <c r="AK1105" s="181"/>
      <c r="AL1105" s="181"/>
      <c r="AM1105" s="181"/>
      <c r="AN1105" s="181"/>
      <c r="AO1105" s="181"/>
      <c r="AP1105" s="181"/>
      <c r="AQ1105" s="191" t="s">
        <v>3810</v>
      </c>
      <c r="AR1105" s="192" t="s">
        <v>3586</v>
      </c>
      <c r="AS1105" s="111" t="s">
        <v>542</v>
      </c>
      <c r="AT1105" s="193" t="s">
        <v>3811</v>
      </c>
      <c r="AU1105" s="111" t="s">
        <v>3812</v>
      </c>
    </row>
    <row r="1106" spans="37:47" hidden="1">
      <c r="AK1106" s="181"/>
      <c r="AL1106" s="181"/>
      <c r="AM1106" s="181"/>
      <c r="AN1106" s="181"/>
      <c r="AO1106" s="181"/>
      <c r="AP1106" s="181"/>
      <c r="AQ1106" s="191" t="s">
        <v>3813</v>
      </c>
      <c r="AR1106" s="192" t="s">
        <v>3586</v>
      </c>
      <c r="AS1106" s="111" t="s">
        <v>542</v>
      </c>
      <c r="AT1106" s="193" t="s">
        <v>3814</v>
      </c>
      <c r="AU1106" s="111" t="s">
        <v>3815</v>
      </c>
    </row>
    <row r="1107" spans="37:47" hidden="1">
      <c r="AK1107" s="181"/>
      <c r="AL1107" s="181"/>
      <c r="AM1107" s="181"/>
      <c r="AN1107" s="181"/>
      <c r="AO1107" s="181"/>
      <c r="AP1107" s="181"/>
      <c r="AQ1107" s="191" t="s">
        <v>3816</v>
      </c>
      <c r="AR1107" s="192" t="s">
        <v>3586</v>
      </c>
      <c r="AS1107" s="111" t="s">
        <v>542</v>
      </c>
      <c r="AT1107" s="193" t="s">
        <v>3817</v>
      </c>
      <c r="AU1107" s="111" t="s">
        <v>3818</v>
      </c>
    </row>
    <row r="1108" spans="37:47" hidden="1">
      <c r="AK1108" s="181"/>
      <c r="AL1108" s="181"/>
      <c r="AM1108" s="181"/>
      <c r="AN1108" s="181"/>
      <c r="AO1108" s="181"/>
      <c r="AP1108" s="181"/>
      <c r="AQ1108" s="191" t="s">
        <v>3819</v>
      </c>
      <c r="AR1108" s="192" t="s">
        <v>3586</v>
      </c>
      <c r="AS1108" s="111" t="s">
        <v>542</v>
      </c>
      <c r="AT1108" s="193" t="s">
        <v>3820</v>
      </c>
      <c r="AU1108" s="111" t="s">
        <v>3821</v>
      </c>
    </row>
    <row r="1109" spans="37:47" hidden="1">
      <c r="AK1109" s="181"/>
      <c r="AL1109" s="181"/>
      <c r="AM1109" s="181"/>
      <c r="AN1109" s="181"/>
      <c r="AO1109" s="181"/>
      <c r="AP1109" s="181"/>
      <c r="AQ1109" s="191" t="s">
        <v>3822</v>
      </c>
      <c r="AR1109" s="192" t="s">
        <v>3586</v>
      </c>
      <c r="AS1109" s="111" t="s">
        <v>542</v>
      </c>
      <c r="AT1109" s="193" t="s">
        <v>3823</v>
      </c>
      <c r="AU1109" s="111" t="s">
        <v>3824</v>
      </c>
    </row>
    <row r="1110" spans="37:47" hidden="1">
      <c r="AK1110" s="181"/>
      <c r="AL1110" s="181"/>
      <c r="AM1110" s="181"/>
      <c r="AN1110" s="181"/>
      <c r="AO1110" s="181"/>
      <c r="AP1110" s="181"/>
      <c r="AQ1110" s="191" t="s">
        <v>3825</v>
      </c>
      <c r="AR1110" s="192" t="s">
        <v>3586</v>
      </c>
      <c r="AS1110" s="111" t="s">
        <v>542</v>
      </c>
      <c r="AT1110" s="193" t="s">
        <v>3826</v>
      </c>
      <c r="AU1110" s="111" t="s">
        <v>3827</v>
      </c>
    </row>
    <row r="1111" spans="37:47" hidden="1">
      <c r="AK1111" s="181"/>
      <c r="AL1111" s="181"/>
      <c r="AM1111" s="181"/>
      <c r="AN1111" s="181"/>
      <c r="AO1111" s="181"/>
      <c r="AP1111" s="181"/>
      <c r="AQ1111" s="191" t="s">
        <v>3828</v>
      </c>
      <c r="AR1111" s="192" t="s">
        <v>3586</v>
      </c>
      <c r="AS1111" s="111" t="s">
        <v>542</v>
      </c>
      <c r="AT1111" s="193" t="s">
        <v>3829</v>
      </c>
      <c r="AU1111" s="111" t="s">
        <v>3830</v>
      </c>
    </row>
    <row r="1112" spans="37:47" hidden="1">
      <c r="AK1112" s="181"/>
      <c r="AL1112" s="181"/>
      <c r="AM1112" s="181"/>
      <c r="AN1112" s="181"/>
      <c r="AO1112" s="181"/>
      <c r="AP1112" s="181"/>
      <c r="AQ1112" s="191" t="s">
        <v>3831</v>
      </c>
      <c r="AR1112" s="192" t="s">
        <v>3586</v>
      </c>
      <c r="AS1112" s="111" t="s">
        <v>542</v>
      </c>
      <c r="AT1112" s="193" t="s">
        <v>3832</v>
      </c>
      <c r="AU1112" s="111" t="s">
        <v>3833</v>
      </c>
    </row>
    <row r="1113" spans="37:47" hidden="1">
      <c r="AK1113" s="181"/>
      <c r="AL1113" s="181"/>
      <c r="AM1113" s="181"/>
      <c r="AN1113" s="181"/>
      <c r="AO1113" s="181"/>
      <c r="AP1113" s="181"/>
      <c r="AQ1113" s="191" t="s">
        <v>3834</v>
      </c>
      <c r="AR1113" s="192" t="s">
        <v>3586</v>
      </c>
      <c r="AS1113" s="111" t="s">
        <v>542</v>
      </c>
      <c r="AT1113" s="193" t="s">
        <v>3835</v>
      </c>
      <c r="AU1113" s="111" t="s">
        <v>3836</v>
      </c>
    </row>
    <row r="1114" spans="37:47" hidden="1">
      <c r="AK1114" s="181"/>
      <c r="AL1114" s="181"/>
      <c r="AM1114" s="181"/>
      <c r="AN1114" s="181"/>
      <c r="AO1114" s="181"/>
      <c r="AP1114" s="181"/>
      <c r="AQ1114" s="191" t="s">
        <v>3837</v>
      </c>
      <c r="AR1114" s="192" t="s">
        <v>3586</v>
      </c>
      <c r="AS1114" s="111" t="s">
        <v>542</v>
      </c>
      <c r="AT1114" s="193" t="s">
        <v>3838</v>
      </c>
      <c r="AU1114" s="111" t="s">
        <v>3839</v>
      </c>
    </row>
    <row r="1115" spans="37:47" hidden="1">
      <c r="AK1115" s="181"/>
      <c r="AL1115" s="181"/>
      <c r="AM1115" s="181"/>
      <c r="AN1115" s="181"/>
      <c r="AO1115" s="181"/>
      <c r="AP1115" s="181"/>
      <c r="AQ1115" s="191" t="s">
        <v>3840</v>
      </c>
      <c r="AR1115" s="192" t="s">
        <v>3586</v>
      </c>
      <c r="AS1115" s="111" t="s">
        <v>542</v>
      </c>
      <c r="AT1115" s="193" t="s">
        <v>3841</v>
      </c>
      <c r="AU1115" s="111" t="s">
        <v>3842</v>
      </c>
    </row>
    <row r="1116" spans="37:47" hidden="1">
      <c r="AK1116" s="181"/>
      <c r="AL1116" s="181"/>
      <c r="AM1116" s="181"/>
      <c r="AN1116" s="181"/>
      <c r="AO1116" s="181"/>
      <c r="AP1116" s="181"/>
      <c r="AQ1116" s="191" t="s">
        <v>3843</v>
      </c>
      <c r="AR1116" s="192" t="s">
        <v>3586</v>
      </c>
      <c r="AS1116" s="111" t="s">
        <v>542</v>
      </c>
      <c r="AT1116" s="193" t="s">
        <v>3844</v>
      </c>
      <c r="AU1116" s="111" t="s">
        <v>3845</v>
      </c>
    </row>
    <row r="1117" spans="37:47" hidden="1">
      <c r="AK1117" s="181"/>
      <c r="AL1117" s="181"/>
      <c r="AM1117" s="181"/>
      <c r="AN1117" s="181"/>
      <c r="AO1117" s="181"/>
      <c r="AP1117" s="181"/>
      <c r="AQ1117" s="191" t="s">
        <v>3846</v>
      </c>
      <c r="AR1117" s="192" t="s">
        <v>3586</v>
      </c>
      <c r="AS1117" s="111" t="s">
        <v>542</v>
      </c>
      <c r="AT1117" s="193" t="s">
        <v>3847</v>
      </c>
      <c r="AU1117" s="111" t="s">
        <v>3848</v>
      </c>
    </row>
    <row r="1118" spans="37:47" hidden="1">
      <c r="AK1118" s="181"/>
      <c r="AL1118" s="181"/>
      <c r="AM1118" s="181"/>
      <c r="AN1118" s="181"/>
      <c r="AO1118" s="181"/>
      <c r="AP1118" s="181"/>
      <c r="AQ1118" s="191" t="s">
        <v>3849</v>
      </c>
      <c r="AR1118" s="192" t="s">
        <v>3586</v>
      </c>
      <c r="AS1118" s="111" t="s">
        <v>542</v>
      </c>
      <c r="AT1118" s="193" t="s">
        <v>3850</v>
      </c>
      <c r="AU1118" s="111" t="s">
        <v>3851</v>
      </c>
    </row>
    <row r="1119" spans="37:47" hidden="1">
      <c r="AK1119" s="181"/>
      <c r="AL1119" s="181"/>
      <c r="AM1119" s="181"/>
      <c r="AN1119" s="181"/>
      <c r="AO1119" s="181"/>
      <c r="AP1119" s="181"/>
      <c r="AQ1119" s="191" t="s">
        <v>3852</v>
      </c>
      <c r="AR1119" s="192" t="s">
        <v>3586</v>
      </c>
      <c r="AS1119" s="111" t="s">
        <v>542</v>
      </c>
      <c r="AT1119" s="193" t="s">
        <v>3853</v>
      </c>
      <c r="AU1119" s="111" t="s">
        <v>3854</v>
      </c>
    </row>
    <row r="1120" spans="37:47" hidden="1">
      <c r="AK1120" s="181"/>
      <c r="AL1120" s="181"/>
      <c r="AM1120" s="181"/>
      <c r="AN1120" s="181"/>
      <c r="AO1120" s="181"/>
      <c r="AP1120" s="181"/>
      <c r="AQ1120" s="191" t="s">
        <v>3855</v>
      </c>
      <c r="AR1120" s="192" t="s">
        <v>3586</v>
      </c>
      <c r="AS1120" s="111" t="s">
        <v>542</v>
      </c>
      <c r="AT1120" s="193" t="s">
        <v>3856</v>
      </c>
      <c r="AU1120" s="111" t="s">
        <v>3857</v>
      </c>
    </row>
    <row r="1121" spans="37:47" hidden="1">
      <c r="AK1121" s="181"/>
      <c r="AL1121" s="181"/>
      <c r="AM1121" s="181"/>
      <c r="AN1121" s="181"/>
      <c r="AO1121" s="181"/>
      <c r="AP1121" s="181"/>
      <c r="AQ1121" s="191" t="s">
        <v>3858</v>
      </c>
      <c r="AR1121" s="192" t="s">
        <v>3586</v>
      </c>
      <c r="AS1121" s="111" t="s">
        <v>542</v>
      </c>
      <c r="AT1121" s="193" t="s">
        <v>3859</v>
      </c>
      <c r="AU1121" s="111" t="s">
        <v>3860</v>
      </c>
    </row>
    <row r="1122" spans="37:47" hidden="1">
      <c r="AK1122" s="181"/>
      <c r="AL1122" s="181"/>
      <c r="AM1122" s="181"/>
      <c r="AN1122" s="181"/>
      <c r="AO1122" s="181"/>
      <c r="AP1122" s="181"/>
      <c r="AQ1122" s="191" t="s">
        <v>3861</v>
      </c>
      <c r="AR1122" s="192" t="s">
        <v>3586</v>
      </c>
      <c r="AS1122" s="111" t="s">
        <v>542</v>
      </c>
      <c r="AT1122" s="193" t="s">
        <v>3862</v>
      </c>
      <c r="AU1122" s="111" t="s">
        <v>3863</v>
      </c>
    </row>
    <row r="1123" spans="37:47" hidden="1">
      <c r="AK1123" s="181"/>
      <c r="AL1123" s="181"/>
      <c r="AM1123" s="181"/>
      <c r="AN1123" s="181"/>
      <c r="AO1123" s="181"/>
      <c r="AP1123" s="181"/>
      <c r="AQ1123" s="191" t="s">
        <v>3864</v>
      </c>
      <c r="AR1123" s="192" t="s">
        <v>3586</v>
      </c>
      <c r="AS1123" s="111" t="s">
        <v>542</v>
      </c>
      <c r="AT1123" s="193" t="s">
        <v>3865</v>
      </c>
      <c r="AU1123" s="111" t="s">
        <v>3866</v>
      </c>
    </row>
    <row r="1124" spans="37:47" hidden="1">
      <c r="AK1124" s="181"/>
      <c r="AL1124" s="181"/>
      <c r="AM1124" s="181"/>
      <c r="AN1124" s="181"/>
      <c r="AO1124" s="181"/>
      <c r="AP1124" s="181"/>
      <c r="AQ1124" s="191" t="s">
        <v>3867</v>
      </c>
      <c r="AR1124" s="192" t="s">
        <v>3586</v>
      </c>
      <c r="AS1124" s="111" t="s">
        <v>542</v>
      </c>
      <c r="AT1124" s="193" t="s">
        <v>3868</v>
      </c>
      <c r="AU1124" s="111" t="s">
        <v>3869</v>
      </c>
    </row>
    <row r="1125" spans="37:47" hidden="1">
      <c r="AK1125" s="181"/>
      <c r="AL1125" s="181"/>
      <c r="AM1125" s="181"/>
      <c r="AN1125" s="181"/>
      <c r="AO1125" s="181"/>
      <c r="AP1125" s="181"/>
      <c r="AQ1125" s="191" t="s">
        <v>3870</v>
      </c>
      <c r="AR1125" s="192" t="s">
        <v>3586</v>
      </c>
      <c r="AS1125" s="111" t="s">
        <v>542</v>
      </c>
      <c r="AT1125" s="193" t="s">
        <v>3871</v>
      </c>
      <c r="AU1125" s="111" t="s">
        <v>3872</v>
      </c>
    </row>
    <row r="1126" spans="37:47" hidden="1">
      <c r="AK1126" s="181"/>
      <c r="AL1126" s="181"/>
      <c r="AM1126" s="181"/>
      <c r="AN1126" s="181"/>
      <c r="AO1126" s="181"/>
      <c r="AP1126" s="181"/>
      <c r="AQ1126" s="191" t="s">
        <v>3873</v>
      </c>
      <c r="AR1126" s="192" t="s">
        <v>3586</v>
      </c>
      <c r="AS1126" s="111" t="s">
        <v>542</v>
      </c>
      <c r="AT1126" s="193" t="s">
        <v>3874</v>
      </c>
      <c r="AU1126" s="111" t="s">
        <v>3875</v>
      </c>
    </row>
    <row r="1127" spans="37:47" hidden="1">
      <c r="AK1127" s="181"/>
      <c r="AL1127" s="181"/>
      <c r="AM1127" s="181"/>
      <c r="AN1127" s="181"/>
      <c r="AO1127" s="181"/>
      <c r="AP1127" s="181"/>
      <c r="AQ1127" s="191" t="s">
        <v>3876</v>
      </c>
      <c r="AR1127" s="192" t="s">
        <v>3586</v>
      </c>
      <c r="AS1127" s="111" t="s">
        <v>542</v>
      </c>
      <c r="AT1127" s="193" t="s">
        <v>3877</v>
      </c>
      <c r="AU1127" s="111" t="s">
        <v>3878</v>
      </c>
    </row>
    <row r="1128" spans="37:47" hidden="1">
      <c r="AK1128" s="181"/>
      <c r="AL1128" s="181"/>
      <c r="AM1128" s="181"/>
      <c r="AN1128" s="181"/>
      <c r="AO1128" s="181"/>
      <c r="AP1128" s="181"/>
      <c r="AQ1128" s="191" t="s">
        <v>3879</v>
      </c>
      <c r="AR1128" s="192" t="s">
        <v>3586</v>
      </c>
      <c r="AS1128" s="111" t="s">
        <v>542</v>
      </c>
      <c r="AT1128" s="193" t="s">
        <v>3880</v>
      </c>
      <c r="AU1128" s="111" t="s">
        <v>3881</v>
      </c>
    </row>
    <row r="1129" spans="37:47" hidden="1">
      <c r="AK1129" s="181"/>
      <c r="AL1129" s="181"/>
      <c r="AM1129" s="181"/>
      <c r="AN1129" s="181"/>
      <c r="AO1129" s="181"/>
      <c r="AP1129" s="181"/>
      <c r="AQ1129" s="191" t="s">
        <v>3882</v>
      </c>
      <c r="AR1129" s="192" t="s">
        <v>3586</v>
      </c>
      <c r="AS1129" s="111" t="s">
        <v>542</v>
      </c>
      <c r="AT1129" s="193" t="s">
        <v>3883</v>
      </c>
      <c r="AU1129" s="111" t="s">
        <v>3884</v>
      </c>
    </row>
    <row r="1130" spans="37:47" hidden="1">
      <c r="AK1130" s="181"/>
      <c r="AL1130" s="181"/>
      <c r="AM1130" s="181"/>
      <c r="AN1130" s="181"/>
      <c r="AO1130" s="181"/>
      <c r="AP1130" s="181"/>
      <c r="AQ1130" s="191" t="s">
        <v>3885</v>
      </c>
      <c r="AR1130" s="192" t="s">
        <v>3586</v>
      </c>
      <c r="AS1130" s="111" t="s">
        <v>542</v>
      </c>
      <c r="AT1130" s="193" t="s">
        <v>3886</v>
      </c>
      <c r="AU1130" s="111" t="s">
        <v>3887</v>
      </c>
    </row>
    <row r="1131" spans="37:47" hidden="1">
      <c r="AK1131" s="181"/>
      <c r="AL1131" s="181"/>
      <c r="AM1131" s="181"/>
      <c r="AN1131" s="181"/>
      <c r="AO1131" s="181"/>
      <c r="AP1131" s="181"/>
      <c r="AQ1131" s="191" t="s">
        <v>3888</v>
      </c>
      <c r="AR1131" s="192" t="s">
        <v>3586</v>
      </c>
      <c r="AS1131" s="111" t="s">
        <v>542</v>
      </c>
      <c r="AT1131" s="193" t="s">
        <v>3889</v>
      </c>
      <c r="AU1131" s="111" t="s">
        <v>3890</v>
      </c>
    </row>
    <row r="1132" spans="37:47" hidden="1">
      <c r="AK1132" s="181"/>
      <c r="AL1132" s="181"/>
      <c r="AM1132" s="181"/>
      <c r="AN1132" s="181"/>
      <c r="AO1132" s="181"/>
      <c r="AP1132" s="181"/>
      <c r="AQ1132" s="191" t="s">
        <v>3891</v>
      </c>
      <c r="AR1132" s="192" t="s">
        <v>3586</v>
      </c>
      <c r="AS1132" s="111" t="s">
        <v>542</v>
      </c>
      <c r="AT1132" s="193" t="s">
        <v>3892</v>
      </c>
      <c r="AU1132" s="111" t="s">
        <v>3893</v>
      </c>
    </row>
    <row r="1133" spans="37:47" hidden="1">
      <c r="AK1133" s="181"/>
      <c r="AL1133" s="181"/>
      <c r="AM1133" s="181"/>
      <c r="AN1133" s="181"/>
      <c r="AO1133" s="181"/>
      <c r="AP1133" s="181"/>
      <c r="AQ1133" s="191" t="s">
        <v>3894</v>
      </c>
      <c r="AR1133" s="192" t="s">
        <v>3586</v>
      </c>
      <c r="AS1133" s="111" t="s">
        <v>542</v>
      </c>
      <c r="AT1133" s="193" t="s">
        <v>3895</v>
      </c>
      <c r="AU1133" s="111" t="s">
        <v>3896</v>
      </c>
    </row>
    <row r="1134" spans="37:47" hidden="1">
      <c r="AK1134" s="181"/>
      <c r="AL1134" s="181"/>
      <c r="AM1134" s="181"/>
      <c r="AN1134" s="181"/>
      <c r="AO1134" s="181"/>
      <c r="AP1134" s="181"/>
      <c r="AQ1134" s="191" t="s">
        <v>3897</v>
      </c>
      <c r="AR1134" s="192" t="s">
        <v>3586</v>
      </c>
      <c r="AS1134" s="111" t="s">
        <v>542</v>
      </c>
      <c r="AT1134" s="193" t="s">
        <v>3898</v>
      </c>
      <c r="AU1134" s="111" t="s">
        <v>3899</v>
      </c>
    </row>
    <row r="1135" spans="37:47" hidden="1">
      <c r="AK1135" s="181"/>
      <c r="AL1135" s="181"/>
      <c r="AM1135" s="181"/>
      <c r="AN1135" s="181"/>
      <c r="AO1135" s="181"/>
      <c r="AP1135" s="181"/>
      <c r="AQ1135" s="191" t="s">
        <v>3900</v>
      </c>
      <c r="AR1135" s="192" t="s">
        <v>3586</v>
      </c>
      <c r="AS1135" s="111" t="s">
        <v>542</v>
      </c>
      <c r="AT1135" s="193" t="s">
        <v>3901</v>
      </c>
      <c r="AU1135" s="111" t="s">
        <v>3902</v>
      </c>
    </row>
    <row r="1136" spans="37:47" hidden="1">
      <c r="AK1136" s="181"/>
      <c r="AL1136" s="181"/>
      <c r="AM1136" s="181"/>
      <c r="AN1136" s="181"/>
      <c r="AO1136" s="181"/>
      <c r="AP1136" s="181"/>
      <c r="AQ1136" s="191" t="s">
        <v>3903</v>
      </c>
      <c r="AR1136" s="192" t="s">
        <v>3586</v>
      </c>
      <c r="AS1136" s="111" t="s">
        <v>542</v>
      </c>
      <c r="AT1136" s="193" t="s">
        <v>3904</v>
      </c>
      <c r="AU1136" s="111" t="s">
        <v>3905</v>
      </c>
    </row>
    <row r="1137" spans="37:47" hidden="1">
      <c r="AK1137" s="181"/>
      <c r="AL1137" s="181"/>
      <c r="AM1137" s="181"/>
      <c r="AN1137" s="181"/>
      <c r="AO1137" s="181"/>
      <c r="AP1137" s="181"/>
      <c r="AQ1137" s="191" t="s">
        <v>3906</v>
      </c>
      <c r="AR1137" s="192" t="s">
        <v>3586</v>
      </c>
      <c r="AS1137" s="111" t="s">
        <v>542</v>
      </c>
      <c r="AT1137" s="193" t="s">
        <v>3907</v>
      </c>
      <c r="AU1137" s="111" t="s">
        <v>3908</v>
      </c>
    </row>
    <row r="1138" spans="37:47" hidden="1">
      <c r="AK1138" s="181"/>
      <c r="AL1138" s="181"/>
      <c r="AM1138" s="181"/>
      <c r="AN1138" s="181"/>
      <c r="AO1138" s="181"/>
      <c r="AP1138" s="181"/>
      <c r="AQ1138" s="191" t="s">
        <v>3909</v>
      </c>
      <c r="AR1138" s="192" t="s">
        <v>3586</v>
      </c>
      <c r="AS1138" s="111" t="s">
        <v>542</v>
      </c>
      <c r="AT1138" s="193" t="s">
        <v>3910</v>
      </c>
      <c r="AU1138" s="111" t="s">
        <v>3911</v>
      </c>
    </row>
    <row r="1139" spans="37:47" hidden="1">
      <c r="AK1139" s="181"/>
      <c r="AL1139" s="181"/>
      <c r="AM1139" s="181"/>
      <c r="AN1139" s="181"/>
      <c r="AO1139" s="181"/>
      <c r="AP1139" s="181"/>
      <c r="AQ1139" s="191" t="s">
        <v>3912</v>
      </c>
      <c r="AR1139" s="192" t="s">
        <v>3586</v>
      </c>
      <c r="AS1139" s="111" t="s">
        <v>542</v>
      </c>
      <c r="AT1139" s="193" t="s">
        <v>3913</v>
      </c>
      <c r="AU1139" s="111" t="s">
        <v>3914</v>
      </c>
    </row>
    <row r="1140" spans="37:47" hidden="1">
      <c r="AK1140" s="181"/>
      <c r="AL1140" s="181"/>
      <c r="AM1140" s="181"/>
      <c r="AN1140" s="181"/>
      <c r="AO1140" s="181"/>
      <c r="AP1140" s="181"/>
      <c r="AQ1140" s="191" t="s">
        <v>3915</v>
      </c>
      <c r="AR1140" s="192" t="s">
        <v>3586</v>
      </c>
      <c r="AS1140" s="111" t="s">
        <v>542</v>
      </c>
      <c r="AT1140" s="193" t="s">
        <v>3916</v>
      </c>
      <c r="AU1140" s="111" t="s">
        <v>3917</v>
      </c>
    </row>
    <row r="1141" spans="37:47" hidden="1">
      <c r="AK1141" s="181"/>
      <c r="AL1141" s="181"/>
      <c r="AM1141" s="181"/>
      <c r="AN1141" s="181"/>
      <c r="AO1141" s="181"/>
      <c r="AP1141" s="181"/>
      <c r="AQ1141" s="191" t="s">
        <v>3918</v>
      </c>
      <c r="AR1141" s="192" t="s">
        <v>3586</v>
      </c>
      <c r="AS1141" s="111" t="s">
        <v>542</v>
      </c>
      <c r="AT1141" s="193" t="s">
        <v>3919</v>
      </c>
      <c r="AU1141" s="111" t="s">
        <v>3920</v>
      </c>
    </row>
    <row r="1142" spans="37:47" hidden="1">
      <c r="AK1142" s="181"/>
      <c r="AL1142" s="181"/>
      <c r="AM1142" s="181"/>
      <c r="AN1142" s="181"/>
      <c r="AO1142" s="181"/>
      <c r="AP1142" s="181"/>
      <c r="AQ1142" s="191" t="s">
        <v>3921</v>
      </c>
      <c r="AR1142" s="192" t="s">
        <v>3586</v>
      </c>
      <c r="AS1142" s="111" t="s">
        <v>542</v>
      </c>
      <c r="AT1142" s="193" t="s">
        <v>3922</v>
      </c>
      <c r="AU1142" s="111" t="s">
        <v>3923</v>
      </c>
    </row>
    <row r="1143" spans="37:47" hidden="1">
      <c r="AK1143" s="181"/>
      <c r="AL1143" s="181"/>
      <c r="AM1143" s="181"/>
      <c r="AN1143" s="181"/>
      <c r="AO1143" s="181"/>
      <c r="AP1143" s="181"/>
      <c r="AQ1143" s="191" t="s">
        <v>3924</v>
      </c>
      <c r="AR1143" s="192" t="s">
        <v>3586</v>
      </c>
      <c r="AS1143" s="111" t="s">
        <v>542</v>
      </c>
      <c r="AT1143" s="193" t="s">
        <v>3925</v>
      </c>
      <c r="AU1143" s="111" t="s">
        <v>3926</v>
      </c>
    </row>
    <row r="1144" spans="37:47" hidden="1">
      <c r="AK1144" s="181"/>
      <c r="AL1144" s="181"/>
      <c r="AM1144" s="181"/>
      <c r="AN1144" s="181"/>
      <c r="AO1144" s="181"/>
      <c r="AP1144" s="181"/>
      <c r="AQ1144" s="191" t="s">
        <v>3927</v>
      </c>
      <c r="AR1144" s="192" t="s">
        <v>3586</v>
      </c>
      <c r="AS1144" s="111" t="s">
        <v>542</v>
      </c>
      <c r="AT1144" s="193" t="s">
        <v>3928</v>
      </c>
      <c r="AU1144" s="111" t="s">
        <v>3929</v>
      </c>
    </row>
    <row r="1145" spans="37:47" hidden="1">
      <c r="AK1145" s="181"/>
      <c r="AL1145" s="181"/>
      <c r="AM1145" s="181"/>
      <c r="AN1145" s="181"/>
      <c r="AO1145" s="181"/>
      <c r="AP1145" s="181"/>
      <c r="AQ1145" s="191" t="s">
        <v>3930</v>
      </c>
      <c r="AR1145" s="192" t="s">
        <v>3586</v>
      </c>
      <c r="AS1145" s="111" t="s">
        <v>542</v>
      </c>
      <c r="AT1145" s="193" t="s">
        <v>3931</v>
      </c>
      <c r="AU1145" s="111" t="s">
        <v>3932</v>
      </c>
    </row>
    <row r="1146" spans="37:47" hidden="1">
      <c r="AK1146" s="181"/>
      <c r="AL1146" s="181"/>
      <c r="AM1146" s="181"/>
      <c r="AN1146" s="181"/>
      <c r="AO1146" s="181"/>
      <c r="AP1146" s="181"/>
      <c r="AQ1146" s="191" t="s">
        <v>3933</v>
      </c>
      <c r="AR1146" s="192" t="s">
        <v>3586</v>
      </c>
      <c r="AS1146" s="111" t="s">
        <v>542</v>
      </c>
      <c r="AT1146" s="193" t="s">
        <v>3934</v>
      </c>
      <c r="AU1146" s="111" t="s">
        <v>3935</v>
      </c>
    </row>
    <row r="1147" spans="37:47" hidden="1">
      <c r="AK1147" s="181"/>
      <c r="AL1147" s="181"/>
      <c r="AM1147" s="181"/>
      <c r="AN1147" s="181"/>
      <c r="AO1147" s="181"/>
      <c r="AP1147" s="181"/>
      <c r="AQ1147" s="191" t="s">
        <v>3936</v>
      </c>
      <c r="AR1147" s="192" t="s">
        <v>3586</v>
      </c>
      <c r="AS1147" s="111" t="s">
        <v>542</v>
      </c>
      <c r="AT1147" s="193" t="s">
        <v>3937</v>
      </c>
      <c r="AU1147" s="111" t="s">
        <v>3938</v>
      </c>
    </row>
    <row r="1148" spans="37:47" hidden="1">
      <c r="AK1148" s="181"/>
      <c r="AL1148" s="181"/>
      <c r="AM1148" s="181"/>
      <c r="AN1148" s="181"/>
      <c r="AO1148" s="181"/>
      <c r="AP1148" s="181"/>
      <c r="AQ1148" s="191" t="s">
        <v>3939</v>
      </c>
      <c r="AR1148" s="192" t="s">
        <v>3586</v>
      </c>
      <c r="AS1148" s="111" t="s">
        <v>542</v>
      </c>
      <c r="AT1148" s="193" t="s">
        <v>3940</v>
      </c>
      <c r="AU1148" s="111" t="s">
        <v>3941</v>
      </c>
    </row>
    <row r="1149" spans="37:47" hidden="1">
      <c r="AK1149" s="181"/>
      <c r="AL1149" s="181"/>
      <c r="AM1149" s="181"/>
      <c r="AN1149" s="181"/>
      <c r="AO1149" s="181"/>
      <c r="AP1149" s="181"/>
      <c r="AQ1149" s="191" t="s">
        <v>3942</v>
      </c>
      <c r="AR1149" s="192" t="s">
        <v>3586</v>
      </c>
      <c r="AS1149" s="111" t="s">
        <v>542</v>
      </c>
      <c r="AT1149" s="193" t="s">
        <v>3943</v>
      </c>
      <c r="AU1149" s="111" t="s">
        <v>3944</v>
      </c>
    </row>
    <row r="1150" spans="37:47" hidden="1">
      <c r="AK1150" s="181"/>
      <c r="AL1150" s="181"/>
      <c r="AM1150" s="181"/>
      <c r="AN1150" s="181"/>
      <c r="AO1150" s="181"/>
      <c r="AP1150" s="181"/>
      <c r="AQ1150" s="191" t="s">
        <v>3945</v>
      </c>
      <c r="AR1150" s="192" t="s">
        <v>3586</v>
      </c>
      <c r="AS1150" s="111" t="s">
        <v>542</v>
      </c>
      <c r="AT1150" s="193" t="s">
        <v>3946</v>
      </c>
      <c r="AU1150" s="111" t="s">
        <v>3947</v>
      </c>
    </row>
    <row r="1151" spans="37:47" hidden="1">
      <c r="AK1151" s="181"/>
      <c r="AL1151" s="181"/>
      <c r="AM1151" s="181"/>
      <c r="AN1151" s="181"/>
      <c r="AO1151" s="181"/>
      <c r="AP1151" s="181"/>
      <c r="AQ1151" s="191" t="s">
        <v>3948</v>
      </c>
      <c r="AR1151" s="192" t="s">
        <v>3586</v>
      </c>
      <c r="AS1151" s="111" t="s">
        <v>542</v>
      </c>
      <c r="AT1151" s="193" t="s">
        <v>3949</v>
      </c>
      <c r="AU1151" s="111" t="s">
        <v>3950</v>
      </c>
    </row>
    <row r="1152" spans="37:47" hidden="1">
      <c r="AK1152" s="181"/>
      <c r="AL1152" s="181"/>
      <c r="AM1152" s="181"/>
      <c r="AN1152" s="181"/>
      <c r="AO1152" s="181"/>
      <c r="AP1152" s="181"/>
      <c r="AQ1152" s="191" t="s">
        <v>3951</v>
      </c>
      <c r="AR1152" s="192" t="s">
        <v>3586</v>
      </c>
      <c r="AS1152" s="111" t="s">
        <v>542</v>
      </c>
      <c r="AT1152" s="193" t="s">
        <v>3952</v>
      </c>
      <c r="AU1152" s="111" t="s">
        <v>3953</v>
      </c>
    </row>
    <row r="1153" spans="37:47" hidden="1">
      <c r="AK1153" s="181"/>
      <c r="AL1153" s="181"/>
      <c r="AM1153" s="181"/>
      <c r="AN1153" s="181"/>
      <c r="AO1153" s="181"/>
      <c r="AP1153" s="181"/>
      <c r="AQ1153" s="191" t="s">
        <v>3954</v>
      </c>
      <c r="AR1153" s="192" t="s">
        <v>3586</v>
      </c>
      <c r="AS1153" s="111" t="s">
        <v>542</v>
      </c>
      <c r="AT1153" s="193" t="s">
        <v>3955</v>
      </c>
      <c r="AU1153" s="111" t="s">
        <v>3956</v>
      </c>
    </row>
    <row r="1154" spans="37:47" hidden="1">
      <c r="AK1154" s="181"/>
      <c r="AL1154" s="181"/>
      <c r="AM1154" s="181"/>
      <c r="AN1154" s="181"/>
      <c r="AO1154" s="181"/>
      <c r="AP1154" s="181"/>
      <c r="AQ1154" s="191" t="s">
        <v>3957</v>
      </c>
      <c r="AR1154" s="192" t="s">
        <v>3586</v>
      </c>
      <c r="AS1154" s="111" t="s">
        <v>542</v>
      </c>
      <c r="AT1154" s="193" t="s">
        <v>3958</v>
      </c>
      <c r="AU1154" s="111" t="s">
        <v>3959</v>
      </c>
    </row>
    <row r="1155" spans="37:47" hidden="1">
      <c r="AK1155" s="181"/>
      <c r="AL1155" s="181"/>
      <c r="AM1155" s="181"/>
      <c r="AN1155" s="181"/>
      <c r="AO1155" s="181"/>
      <c r="AP1155" s="181"/>
      <c r="AQ1155" s="191" t="s">
        <v>3960</v>
      </c>
      <c r="AR1155" s="192" t="s">
        <v>3586</v>
      </c>
      <c r="AS1155" s="111" t="s">
        <v>542</v>
      </c>
      <c r="AT1155" s="193" t="s">
        <v>3961</v>
      </c>
      <c r="AU1155" s="111" t="s">
        <v>3962</v>
      </c>
    </row>
    <row r="1156" spans="37:47" hidden="1">
      <c r="AK1156" s="181"/>
      <c r="AL1156" s="181"/>
      <c r="AM1156" s="181"/>
      <c r="AN1156" s="181"/>
      <c r="AO1156" s="181"/>
      <c r="AP1156" s="181"/>
      <c r="AQ1156" s="191" t="s">
        <v>3963</v>
      </c>
      <c r="AR1156" s="192" t="s">
        <v>3586</v>
      </c>
      <c r="AS1156" s="111" t="s">
        <v>542</v>
      </c>
      <c r="AT1156" s="193" t="s">
        <v>3964</v>
      </c>
      <c r="AU1156" s="111" t="s">
        <v>3965</v>
      </c>
    </row>
    <row r="1157" spans="37:47" hidden="1">
      <c r="AK1157" s="181"/>
      <c r="AL1157" s="181"/>
      <c r="AM1157" s="181"/>
      <c r="AN1157" s="181"/>
      <c r="AO1157" s="181"/>
      <c r="AP1157" s="181"/>
      <c r="AQ1157" s="191" t="s">
        <v>3966</v>
      </c>
      <c r="AR1157" s="192" t="s">
        <v>3586</v>
      </c>
      <c r="AS1157" s="111" t="s">
        <v>542</v>
      </c>
      <c r="AT1157" s="193" t="s">
        <v>3967</v>
      </c>
      <c r="AU1157" s="111" t="s">
        <v>3968</v>
      </c>
    </row>
    <row r="1158" spans="37:47" hidden="1">
      <c r="AK1158" s="181"/>
      <c r="AL1158" s="181"/>
      <c r="AM1158" s="181"/>
      <c r="AN1158" s="181"/>
      <c r="AO1158" s="181"/>
      <c r="AP1158" s="181"/>
      <c r="AQ1158" s="191" t="s">
        <v>3969</v>
      </c>
      <c r="AR1158" s="192" t="s">
        <v>3586</v>
      </c>
      <c r="AS1158" s="111" t="s">
        <v>542</v>
      </c>
      <c r="AT1158" s="193" t="s">
        <v>3970</v>
      </c>
      <c r="AU1158" s="111" t="s">
        <v>3971</v>
      </c>
    </row>
    <row r="1159" spans="37:47" hidden="1">
      <c r="AK1159" s="181"/>
      <c r="AL1159" s="181"/>
      <c r="AM1159" s="181"/>
      <c r="AN1159" s="181"/>
      <c r="AO1159" s="181"/>
      <c r="AP1159" s="181"/>
      <c r="AQ1159" s="191" t="s">
        <v>3972</v>
      </c>
      <c r="AR1159" s="192" t="s">
        <v>3586</v>
      </c>
      <c r="AS1159" s="111" t="s">
        <v>542</v>
      </c>
      <c r="AT1159" s="193" t="s">
        <v>3973</v>
      </c>
      <c r="AU1159" s="111" t="s">
        <v>3974</v>
      </c>
    </row>
    <row r="1160" spans="37:47" hidden="1">
      <c r="AK1160" s="181"/>
      <c r="AL1160" s="181"/>
      <c r="AM1160" s="181"/>
      <c r="AN1160" s="181"/>
      <c r="AO1160" s="181"/>
      <c r="AP1160" s="181"/>
      <c r="AQ1160" s="191" t="s">
        <v>3975</v>
      </c>
      <c r="AR1160" s="192" t="s">
        <v>3586</v>
      </c>
      <c r="AS1160" s="111" t="s">
        <v>542</v>
      </c>
      <c r="AT1160" s="193" t="s">
        <v>3976</v>
      </c>
      <c r="AU1160" s="111" t="s">
        <v>3977</v>
      </c>
    </row>
    <row r="1161" spans="37:47" hidden="1">
      <c r="AK1161" s="181"/>
      <c r="AL1161" s="181"/>
      <c r="AM1161" s="181"/>
      <c r="AN1161" s="181"/>
      <c r="AO1161" s="181"/>
      <c r="AP1161" s="181"/>
      <c r="AQ1161" s="191" t="s">
        <v>3978</v>
      </c>
      <c r="AR1161" s="192" t="s">
        <v>3586</v>
      </c>
      <c r="AS1161" s="111" t="s">
        <v>542</v>
      </c>
      <c r="AT1161" s="193" t="s">
        <v>3979</v>
      </c>
      <c r="AU1161" s="111" t="s">
        <v>3980</v>
      </c>
    </row>
    <row r="1162" spans="37:47" hidden="1">
      <c r="AK1162" s="181"/>
      <c r="AL1162" s="181"/>
      <c r="AM1162" s="181"/>
      <c r="AN1162" s="181"/>
      <c r="AO1162" s="181"/>
      <c r="AP1162" s="181"/>
      <c r="AQ1162" s="191" t="s">
        <v>3981</v>
      </c>
      <c r="AR1162" s="192" t="s">
        <v>3586</v>
      </c>
      <c r="AS1162" s="111" t="s">
        <v>542</v>
      </c>
      <c r="AT1162" s="193" t="s">
        <v>3982</v>
      </c>
      <c r="AU1162" s="111" t="s">
        <v>3983</v>
      </c>
    </row>
    <row r="1163" spans="37:47" hidden="1">
      <c r="AK1163" s="181"/>
      <c r="AL1163" s="181"/>
      <c r="AM1163" s="181"/>
      <c r="AN1163" s="181"/>
      <c r="AO1163" s="181"/>
      <c r="AP1163" s="181"/>
      <c r="AQ1163" s="191" t="s">
        <v>3984</v>
      </c>
      <c r="AR1163" s="192" t="s">
        <v>3586</v>
      </c>
      <c r="AS1163" s="111" t="s">
        <v>542</v>
      </c>
      <c r="AT1163" s="193" t="s">
        <v>3985</v>
      </c>
      <c r="AU1163" s="111" t="s">
        <v>3986</v>
      </c>
    </row>
    <row r="1164" spans="37:47" hidden="1">
      <c r="AK1164" s="181"/>
      <c r="AL1164" s="181"/>
      <c r="AM1164" s="181"/>
      <c r="AN1164" s="181"/>
      <c r="AO1164" s="181"/>
      <c r="AP1164" s="181"/>
      <c r="AQ1164" s="191" t="s">
        <v>3987</v>
      </c>
      <c r="AR1164" s="192" t="s">
        <v>3586</v>
      </c>
      <c r="AS1164" s="111" t="s">
        <v>542</v>
      </c>
      <c r="AT1164" s="193" t="s">
        <v>3988</v>
      </c>
      <c r="AU1164" s="111" t="s">
        <v>3989</v>
      </c>
    </row>
    <row r="1165" spans="37:47" hidden="1">
      <c r="AK1165" s="181"/>
      <c r="AL1165" s="181"/>
      <c r="AM1165" s="181"/>
      <c r="AN1165" s="181"/>
      <c r="AO1165" s="181"/>
      <c r="AP1165" s="181"/>
      <c r="AQ1165" s="191" t="s">
        <v>3990</v>
      </c>
      <c r="AR1165" s="192" t="s">
        <v>3586</v>
      </c>
      <c r="AS1165" s="111" t="s">
        <v>542</v>
      </c>
      <c r="AT1165" s="193" t="s">
        <v>3991</v>
      </c>
      <c r="AU1165" s="111" t="s">
        <v>3992</v>
      </c>
    </row>
    <row r="1166" spans="37:47" hidden="1">
      <c r="AK1166" s="181"/>
      <c r="AL1166" s="181"/>
      <c r="AM1166" s="181"/>
      <c r="AN1166" s="181"/>
      <c r="AO1166" s="181"/>
      <c r="AP1166" s="181"/>
      <c r="AQ1166" s="191" t="s">
        <v>3993</v>
      </c>
      <c r="AR1166" s="192" t="s">
        <v>3586</v>
      </c>
      <c r="AS1166" s="111" t="s">
        <v>542</v>
      </c>
      <c r="AT1166" s="193" t="s">
        <v>3994</v>
      </c>
      <c r="AU1166" s="111" t="s">
        <v>3995</v>
      </c>
    </row>
    <row r="1167" spans="37:47" hidden="1">
      <c r="AK1167" s="181"/>
      <c r="AL1167" s="181"/>
      <c r="AM1167" s="181"/>
      <c r="AN1167" s="181"/>
      <c r="AO1167" s="181"/>
      <c r="AP1167" s="181"/>
      <c r="AQ1167" s="191" t="s">
        <v>3996</v>
      </c>
      <c r="AR1167" s="192" t="s">
        <v>3586</v>
      </c>
      <c r="AS1167" s="111" t="s">
        <v>542</v>
      </c>
      <c r="AT1167" s="193" t="s">
        <v>3997</v>
      </c>
      <c r="AU1167" s="111" t="s">
        <v>3998</v>
      </c>
    </row>
    <row r="1168" spans="37:47" hidden="1">
      <c r="AK1168" s="181"/>
      <c r="AL1168" s="181"/>
      <c r="AM1168" s="181"/>
      <c r="AN1168" s="181"/>
      <c r="AO1168" s="181"/>
      <c r="AP1168" s="181"/>
      <c r="AQ1168" s="191" t="s">
        <v>3999</v>
      </c>
      <c r="AR1168" s="192" t="s">
        <v>3586</v>
      </c>
      <c r="AS1168" s="111" t="s">
        <v>542</v>
      </c>
      <c r="AT1168" s="193" t="s">
        <v>4000</v>
      </c>
      <c r="AU1168" s="111" t="s">
        <v>4001</v>
      </c>
    </row>
    <row r="1169" spans="37:47" hidden="1">
      <c r="AK1169" s="181"/>
      <c r="AL1169" s="181"/>
      <c r="AM1169" s="181"/>
      <c r="AN1169" s="181"/>
      <c r="AO1169" s="181"/>
      <c r="AP1169" s="181"/>
      <c r="AQ1169" s="191" t="s">
        <v>4002</v>
      </c>
      <c r="AR1169" s="192" t="s">
        <v>3586</v>
      </c>
      <c r="AS1169" s="111" t="s">
        <v>542</v>
      </c>
      <c r="AT1169" s="193" t="s">
        <v>4003</v>
      </c>
      <c r="AU1169" s="111" t="s">
        <v>4004</v>
      </c>
    </row>
    <row r="1170" spans="37:47" hidden="1">
      <c r="AK1170" s="181"/>
      <c r="AL1170" s="181"/>
      <c r="AM1170" s="181"/>
      <c r="AN1170" s="181"/>
      <c r="AO1170" s="181"/>
      <c r="AP1170" s="181"/>
      <c r="AQ1170" s="191" t="s">
        <v>4005</v>
      </c>
      <c r="AR1170" s="192" t="s">
        <v>3586</v>
      </c>
      <c r="AS1170" s="111" t="s">
        <v>542</v>
      </c>
      <c r="AT1170" s="193" t="s">
        <v>4006</v>
      </c>
      <c r="AU1170" s="111" t="s">
        <v>4007</v>
      </c>
    </row>
    <row r="1171" spans="37:47" hidden="1">
      <c r="AK1171" s="181"/>
      <c r="AL1171" s="181"/>
      <c r="AM1171" s="181"/>
      <c r="AN1171" s="181"/>
      <c r="AO1171" s="181"/>
      <c r="AP1171" s="181"/>
      <c r="AQ1171" s="191" t="s">
        <v>4008</v>
      </c>
      <c r="AR1171" s="192" t="s">
        <v>3586</v>
      </c>
      <c r="AS1171" s="111" t="s">
        <v>542</v>
      </c>
      <c r="AT1171" s="193" t="s">
        <v>4009</v>
      </c>
      <c r="AU1171" s="111" t="s">
        <v>4010</v>
      </c>
    </row>
    <row r="1172" spans="37:47" hidden="1">
      <c r="AK1172" s="181"/>
      <c r="AL1172" s="181"/>
      <c r="AM1172" s="181"/>
      <c r="AN1172" s="181"/>
      <c r="AO1172" s="181"/>
      <c r="AP1172" s="181"/>
      <c r="AQ1172" s="191" t="s">
        <v>4011</v>
      </c>
      <c r="AR1172" s="192" t="s">
        <v>3586</v>
      </c>
      <c r="AS1172" s="111" t="s">
        <v>542</v>
      </c>
      <c r="AT1172" s="193" t="s">
        <v>4012</v>
      </c>
      <c r="AU1172" s="111" t="s">
        <v>4013</v>
      </c>
    </row>
    <row r="1173" spans="37:47" hidden="1">
      <c r="AK1173" s="181"/>
      <c r="AL1173" s="181"/>
      <c r="AM1173" s="181"/>
      <c r="AN1173" s="181"/>
      <c r="AO1173" s="181"/>
      <c r="AP1173" s="181"/>
      <c r="AQ1173" s="191" t="s">
        <v>4014</v>
      </c>
      <c r="AR1173" s="192" t="s">
        <v>3586</v>
      </c>
      <c r="AS1173" s="111" t="s">
        <v>542</v>
      </c>
      <c r="AT1173" s="193" t="s">
        <v>4015</v>
      </c>
      <c r="AU1173" s="111" t="s">
        <v>4016</v>
      </c>
    </row>
    <row r="1174" spans="37:47" hidden="1">
      <c r="AK1174" s="181"/>
      <c r="AL1174" s="181"/>
      <c r="AM1174" s="181"/>
      <c r="AN1174" s="181"/>
      <c r="AO1174" s="181"/>
      <c r="AP1174" s="181"/>
      <c r="AQ1174" s="191" t="s">
        <v>4017</v>
      </c>
      <c r="AR1174" s="192" t="s">
        <v>3586</v>
      </c>
      <c r="AS1174" s="111" t="s">
        <v>542</v>
      </c>
      <c r="AT1174" s="193" t="s">
        <v>4018</v>
      </c>
      <c r="AU1174" s="111" t="s">
        <v>4019</v>
      </c>
    </row>
    <row r="1175" spans="37:47" hidden="1">
      <c r="AK1175" s="181"/>
      <c r="AL1175" s="181"/>
      <c r="AM1175" s="181"/>
      <c r="AN1175" s="181"/>
      <c r="AO1175" s="181"/>
      <c r="AP1175" s="181"/>
      <c r="AQ1175" s="191" t="s">
        <v>4020</v>
      </c>
      <c r="AR1175" s="192" t="s">
        <v>3586</v>
      </c>
      <c r="AS1175" s="111" t="s">
        <v>542</v>
      </c>
      <c r="AT1175" s="193" t="s">
        <v>4021</v>
      </c>
      <c r="AU1175" s="111" t="s">
        <v>4022</v>
      </c>
    </row>
    <row r="1176" spans="37:47" hidden="1">
      <c r="AK1176" s="181"/>
      <c r="AL1176" s="181"/>
      <c r="AM1176" s="181"/>
      <c r="AN1176" s="181"/>
      <c r="AO1176" s="181"/>
      <c r="AP1176" s="181"/>
      <c r="AQ1176" s="191" t="s">
        <v>4023</v>
      </c>
      <c r="AR1176" s="192" t="s">
        <v>3586</v>
      </c>
      <c r="AS1176" s="111" t="s">
        <v>542</v>
      </c>
      <c r="AT1176" s="193" t="s">
        <v>4024</v>
      </c>
      <c r="AU1176" s="111" t="s">
        <v>4025</v>
      </c>
    </row>
    <row r="1177" spans="37:47" hidden="1">
      <c r="AK1177" s="181"/>
      <c r="AL1177" s="181"/>
      <c r="AM1177" s="181"/>
      <c r="AN1177" s="181"/>
      <c r="AO1177" s="181"/>
      <c r="AP1177" s="181"/>
      <c r="AQ1177" s="191" t="s">
        <v>4026</v>
      </c>
      <c r="AR1177" s="192" t="s">
        <v>3586</v>
      </c>
      <c r="AS1177" s="111" t="s">
        <v>542</v>
      </c>
      <c r="AT1177" s="193" t="s">
        <v>4027</v>
      </c>
      <c r="AU1177" s="111" t="s">
        <v>4028</v>
      </c>
    </row>
    <row r="1178" spans="37:47" hidden="1">
      <c r="AK1178" s="181"/>
      <c r="AL1178" s="181"/>
      <c r="AM1178" s="181"/>
      <c r="AN1178" s="181"/>
      <c r="AO1178" s="181"/>
      <c r="AP1178" s="181"/>
      <c r="AQ1178" s="191" t="s">
        <v>4029</v>
      </c>
      <c r="AR1178" s="192" t="s">
        <v>3586</v>
      </c>
      <c r="AS1178" s="111" t="s">
        <v>542</v>
      </c>
      <c r="AT1178" s="193" t="s">
        <v>4030</v>
      </c>
      <c r="AU1178" s="111" t="s">
        <v>4031</v>
      </c>
    </row>
    <row r="1179" spans="37:47" hidden="1">
      <c r="AK1179" s="181"/>
      <c r="AL1179" s="181"/>
      <c r="AM1179" s="181"/>
      <c r="AN1179" s="181"/>
      <c r="AO1179" s="181"/>
      <c r="AP1179" s="181"/>
      <c r="AQ1179" s="191" t="s">
        <v>4032</v>
      </c>
      <c r="AR1179" s="192" t="s">
        <v>3586</v>
      </c>
      <c r="AS1179" s="111" t="s">
        <v>542</v>
      </c>
      <c r="AT1179" s="193" t="s">
        <v>4033</v>
      </c>
      <c r="AU1179" s="111" t="s">
        <v>4034</v>
      </c>
    </row>
    <row r="1180" spans="37:47" hidden="1">
      <c r="AK1180" s="181"/>
      <c r="AL1180" s="181"/>
      <c r="AM1180" s="181"/>
      <c r="AN1180" s="181"/>
      <c r="AO1180" s="181"/>
      <c r="AP1180" s="181"/>
      <c r="AQ1180" s="191" t="s">
        <v>4035</v>
      </c>
      <c r="AR1180" s="192" t="s">
        <v>3586</v>
      </c>
      <c r="AS1180" s="111" t="s">
        <v>542</v>
      </c>
      <c r="AT1180" s="193" t="s">
        <v>4036</v>
      </c>
      <c r="AU1180" s="111" t="s">
        <v>4037</v>
      </c>
    </row>
    <row r="1181" spans="37:47" hidden="1">
      <c r="AK1181" s="181"/>
      <c r="AL1181" s="181"/>
      <c r="AM1181" s="181"/>
      <c r="AN1181" s="181"/>
      <c r="AO1181" s="181"/>
      <c r="AP1181" s="181"/>
      <c r="AQ1181" s="191" t="s">
        <v>4038</v>
      </c>
      <c r="AR1181" s="192" t="s">
        <v>3586</v>
      </c>
      <c r="AS1181" s="111" t="s">
        <v>542</v>
      </c>
      <c r="AT1181" s="193" t="s">
        <v>4039</v>
      </c>
      <c r="AU1181" s="111" t="s">
        <v>4040</v>
      </c>
    </row>
    <row r="1182" spans="37:47" hidden="1">
      <c r="AK1182" s="181"/>
      <c r="AL1182" s="181"/>
      <c r="AM1182" s="181"/>
      <c r="AN1182" s="181"/>
      <c r="AO1182" s="181"/>
      <c r="AP1182" s="181"/>
      <c r="AQ1182" s="191" t="s">
        <v>4041</v>
      </c>
      <c r="AR1182" s="192" t="s">
        <v>3586</v>
      </c>
      <c r="AS1182" s="111" t="s">
        <v>542</v>
      </c>
      <c r="AT1182" s="193" t="s">
        <v>4042</v>
      </c>
      <c r="AU1182" s="111" t="s">
        <v>4043</v>
      </c>
    </row>
    <row r="1183" spans="37:47" hidden="1">
      <c r="AK1183" s="181"/>
      <c r="AL1183" s="181"/>
      <c r="AM1183" s="181"/>
      <c r="AN1183" s="181"/>
      <c r="AO1183" s="181"/>
      <c r="AP1183" s="181"/>
      <c r="AQ1183" s="191" t="s">
        <v>4044</v>
      </c>
      <c r="AR1183" s="192" t="s">
        <v>3586</v>
      </c>
      <c r="AS1183" s="111" t="s">
        <v>542</v>
      </c>
      <c r="AT1183" s="193" t="s">
        <v>4045</v>
      </c>
      <c r="AU1183" s="111" t="s">
        <v>4046</v>
      </c>
    </row>
    <row r="1184" spans="37:47" hidden="1">
      <c r="AK1184" s="181"/>
      <c r="AL1184" s="181"/>
      <c r="AM1184" s="181"/>
      <c r="AN1184" s="181"/>
      <c r="AO1184" s="181"/>
      <c r="AP1184" s="181"/>
      <c r="AQ1184" s="191" t="s">
        <v>4047</v>
      </c>
      <c r="AR1184" s="192" t="s">
        <v>3586</v>
      </c>
      <c r="AS1184" s="111" t="s">
        <v>542</v>
      </c>
      <c r="AT1184" s="193" t="s">
        <v>4048</v>
      </c>
      <c r="AU1184" s="111" t="s">
        <v>4049</v>
      </c>
    </row>
    <row r="1185" spans="37:47" hidden="1">
      <c r="AK1185" s="181"/>
      <c r="AL1185" s="181"/>
      <c r="AM1185" s="181"/>
      <c r="AN1185" s="181"/>
      <c r="AO1185" s="181"/>
      <c r="AP1185" s="181"/>
      <c r="AQ1185" s="191" t="s">
        <v>4050</v>
      </c>
      <c r="AR1185" s="192" t="s">
        <v>3586</v>
      </c>
      <c r="AS1185" s="111" t="s">
        <v>542</v>
      </c>
      <c r="AT1185" s="193" t="s">
        <v>4051</v>
      </c>
      <c r="AU1185" s="111" t="s">
        <v>4052</v>
      </c>
    </row>
    <row r="1186" spans="37:47" hidden="1">
      <c r="AK1186" s="181"/>
      <c r="AL1186" s="181"/>
      <c r="AM1186" s="181"/>
      <c r="AN1186" s="181"/>
      <c r="AO1186" s="181"/>
      <c r="AP1186" s="181"/>
      <c r="AQ1186" s="191" t="s">
        <v>4053</v>
      </c>
      <c r="AR1186" s="192" t="s">
        <v>3586</v>
      </c>
      <c r="AS1186" s="111" t="s">
        <v>542</v>
      </c>
      <c r="AT1186" s="193" t="s">
        <v>4054</v>
      </c>
      <c r="AU1186" s="111" t="s">
        <v>4055</v>
      </c>
    </row>
    <row r="1187" spans="37:47" hidden="1">
      <c r="AK1187" s="181"/>
      <c r="AL1187" s="181"/>
      <c r="AM1187" s="181"/>
      <c r="AN1187" s="181"/>
      <c r="AO1187" s="181"/>
      <c r="AP1187" s="181"/>
      <c r="AQ1187" s="191" t="s">
        <v>4056</v>
      </c>
      <c r="AR1187" s="192" t="s">
        <v>3586</v>
      </c>
      <c r="AS1187" s="111" t="s">
        <v>542</v>
      </c>
      <c r="AT1187" s="193" t="s">
        <v>4057</v>
      </c>
      <c r="AU1187" s="111" t="s">
        <v>4058</v>
      </c>
    </row>
    <row r="1188" spans="37:47" hidden="1">
      <c r="AK1188" s="181"/>
      <c r="AL1188" s="181"/>
      <c r="AM1188" s="181"/>
      <c r="AN1188" s="181"/>
      <c r="AO1188" s="181"/>
      <c r="AP1188" s="181"/>
      <c r="AQ1188" s="191" t="s">
        <v>4059</v>
      </c>
      <c r="AR1188" s="192" t="s">
        <v>3586</v>
      </c>
      <c r="AS1188" s="111" t="s">
        <v>542</v>
      </c>
      <c r="AT1188" s="193" t="s">
        <v>4060</v>
      </c>
      <c r="AU1188" s="111" t="s">
        <v>4061</v>
      </c>
    </row>
    <row r="1189" spans="37:47" hidden="1">
      <c r="AK1189" s="181"/>
      <c r="AL1189" s="181"/>
      <c r="AM1189" s="181"/>
      <c r="AN1189" s="181"/>
      <c r="AO1189" s="181"/>
      <c r="AP1189" s="181"/>
      <c r="AQ1189" s="191" t="s">
        <v>4062</v>
      </c>
      <c r="AR1189" s="192" t="s">
        <v>3586</v>
      </c>
      <c r="AS1189" s="111" t="s">
        <v>542</v>
      </c>
      <c r="AT1189" s="193" t="s">
        <v>4063</v>
      </c>
      <c r="AU1189" s="111" t="s">
        <v>4064</v>
      </c>
    </row>
    <row r="1190" spans="37:47" hidden="1">
      <c r="AK1190" s="181"/>
      <c r="AL1190" s="181"/>
      <c r="AM1190" s="181"/>
      <c r="AN1190" s="181"/>
      <c r="AO1190" s="181"/>
      <c r="AP1190" s="181"/>
      <c r="AQ1190" s="191" t="s">
        <v>4065</v>
      </c>
      <c r="AR1190" s="192" t="s">
        <v>3586</v>
      </c>
      <c r="AS1190" s="111" t="s">
        <v>542</v>
      </c>
      <c r="AT1190" s="193" t="s">
        <v>4066</v>
      </c>
      <c r="AU1190" s="111" t="s">
        <v>4067</v>
      </c>
    </row>
    <row r="1191" spans="37:47" hidden="1">
      <c r="AK1191" s="181"/>
      <c r="AL1191" s="181"/>
      <c r="AM1191" s="181"/>
      <c r="AN1191" s="181"/>
      <c r="AO1191" s="181"/>
      <c r="AP1191" s="181"/>
      <c r="AQ1191" s="191" t="s">
        <v>4068</v>
      </c>
      <c r="AR1191" s="192" t="s">
        <v>3586</v>
      </c>
      <c r="AS1191" s="111" t="s">
        <v>542</v>
      </c>
      <c r="AT1191" s="193" t="s">
        <v>4069</v>
      </c>
      <c r="AU1191" s="111" t="s">
        <v>4070</v>
      </c>
    </row>
    <row r="1192" spans="37:47" hidden="1">
      <c r="AK1192" s="181"/>
      <c r="AL1192" s="181"/>
      <c r="AM1192" s="181"/>
      <c r="AN1192" s="181"/>
      <c r="AO1192" s="181"/>
      <c r="AP1192" s="181"/>
      <c r="AQ1192" s="191" t="s">
        <v>4071</v>
      </c>
      <c r="AR1192" s="192" t="s">
        <v>3586</v>
      </c>
      <c r="AS1192" s="111" t="s">
        <v>542</v>
      </c>
      <c r="AT1192" s="193" t="s">
        <v>4072</v>
      </c>
      <c r="AU1192" s="111" t="s">
        <v>4073</v>
      </c>
    </row>
    <row r="1193" spans="37:47" hidden="1">
      <c r="AK1193" s="181"/>
      <c r="AL1193" s="181"/>
      <c r="AM1193" s="181"/>
      <c r="AN1193" s="181"/>
      <c r="AO1193" s="181"/>
      <c r="AP1193" s="181"/>
      <c r="AQ1193" s="191" t="s">
        <v>4074</v>
      </c>
      <c r="AR1193" s="192" t="s">
        <v>3586</v>
      </c>
      <c r="AS1193" s="111" t="s">
        <v>542</v>
      </c>
      <c r="AT1193" s="193" t="s">
        <v>4075</v>
      </c>
      <c r="AU1193" s="111" t="s">
        <v>4076</v>
      </c>
    </row>
    <row r="1194" spans="37:47" hidden="1">
      <c r="AK1194" s="181"/>
      <c r="AL1194" s="181"/>
      <c r="AM1194" s="181"/>
      <c r="AN1194" s="181"/>
      <c r="AO1194" s="181"/>
      <c r="AP1194" s="181"/>
      <c r="AQ1194" s="191" t="s">
        <v>4077</v>
      </c>
      <c r="AR1194" s="192" t="s">
        <v>3586</v>
      </c>
      <c r="AS1194" s="111" t="s">
        <v>542</v>
      </c>
      <c r="AT1194" s="193" t="s">
        <v>4078</v>
      </c>
      <c r="AU1194" s="111" t="s">
        <v>4079</v>
      </c>
    </row>
    <row r="1195" spans="37:47" hidden="1">
      <c r="AK1195" s="181"/>
      <c r="AL1195" s="181"/>
      <c r="AM1195" s="181"/>
      <c r="AN1195" s="181"/>
      <c r="AO1195" s="181"/>
      <c r="AP1195" s="181"/>
      <c r="AQ1195" s="191" t="s">
        <v>4080</v>
      </c>
      <c r="AR1195" s="192" t="s">
        <v>3586</v>
      </c>
      <c r="AS1195" s="111" t="s">
        <v>542</v>
      </c>
      <c r="AT1195" s="193" t="s">
        <v>4081</v>
      </c>
      <c r="AU1195" s="111" t="s">
        <v>4082</v>
      </c>
    </row>
    <row r="1196" spans="37:47" hidden="1">
      <c r="AK1196" s="181"/>
      <c r="AL1196" s="181"/>
      <c r="AM1196" s="181"/>
      <c r="AN1196" s="181"/>
      <c r="AO1196" s="181"/>
      <c r="AP1196" s="181"/>
      <c r="AQ1196" s="191" t="s">
        <v>4083</v>
      </c>
      <c r="AR1196" s="192" t="s">
        <v>3586</v>
      </c>
      <c r="AS1196" s="111" t="s">
        <v>542</v>
      </c>
      <c r="AT1196" s="193" t="s">
        <v>4084</v>
      </c>
      <c r="AU1196" s="111" t="s">
        <v>4085</v>
      </c>
    </row>
    <row r="1197" spans="37:47" hidden="1">
      <c r="AK1197" s="181"/>
      <c r="AL1197" s="181"/>
      <c r="AM1197" s="181"/>
      <c r="AN1197" s="181"/>
      <c r="AO1197" s="181"/>
      <c r="AP1197" s="181"/>
      <c r="AQ1197" s="191" t="s">
        <v>4086</v>
      </c>
      <c r="AR1197" s="192" t="s">
        <v>3586</v>
      </c>
      <c r="AS1197" s="111" t="s">
        <v>542</v>
      </c>
      <c r="AT1197" s="193" t="s">
        <v>4087</v>
      </c>
      <c r="AU1197" s="111" t="s">
        <v>4088</v>
      </c>
    </row>
    <row r="1198" spans="37:47" hidden="1">
      <c r="AK1198" s="181"/>
      <c r="AL1198" s="181"/>
      <c r="AM1198" s="181"/>
      <c r="AN1198" s="181"/>
      <c r="AO1198" s="181"/>
      <c r="AP1198" s="181"/>
      <c r="AQ1198" s="191" t="s">
        <v>4089</v>
      </c>
      <c r="AR1198" s="192" t="s">
        <v>3586</v>
      </c>
      <c r="AS1198" s="111" t="s">
        <v>542</v>
      </c>
      <c r="AT1198" s="193" t="s">
        <v>4090</v>
      </c>
      <c r="AU1198" s="111" t="s">
        <v>4091</v>
      </c>
    </row>
    <row r="1199" spans="37:47" hidden="1">
      <c r="AK1199" s="181"/>
      <c r="AL1199" s="181"/>
      <c r="AM1199" s="181"/>
      <c r="AN1199" s="181"/>
      <c r="AO1199" s="181"/>
      <c r="AP1199" s="181"/>
      <c r="AQ1199" s="191" t="s">
        <v>4092</v>
      </c>
      <c r="AR1199" s="192" t="s">
        <v>3586</v>
      </c>
      <c r="AS1199" s="111" t="s">
        <v>542</v>
      </c>
      <c r="AT1199" s="193" t="s">
        <v>4093</v>
      </c>
      <c r="AU1199" s="111" t="s">
        <v>4094</v>
      </c>
    </row>
    <row r="1200" spans="37:47" hidden="1">
      <c r="AK1200" s="181"/>
      <c r="AL1200" s="181"/>
      <c r="AM1200" s="181"/>
      <c r="AN1200" s="181"/>
      <c r="AO1200" s="181"/>
      <c r="AP1200" s="181"/>
      <c r="AQ1200" s="191" t="s">
        <v>4095</v>
      </c>
      <c r="AR1200" s="192" t="s">
        <v>3586</v>
      </c>
      <c r="AS1200" s="111" t="s">
        <v>542</v>
      </c>
      <c r="AT1200" s="193" t="s">
        <v>4096</v>
      </c>
      <c r="AU1200" s="111" t="s">
        <v>4097</v>
      </c>
    </row>
    <row r="1201" spans="37:47" hidden="1">
      <c r="AK1201" s="181"/>
      <c r="AL1201" s="181"/>
      <c r="AM1201" s="181"/>
      <c r="AN1201" s="181"/>
      <c r="AO1201" s="181"/>
      <c r="AP1201" s="181"/>
      <c r="AQ1201" s="191" t="s">
        <v>4098</v>
      </c>
      <c r="AR1201" s="192" t="s">
        <v>3586</v>
      </c>
      <c r="AS1201" s="111" t="s">
        <v>542</v>
      </c>
      <c r="AT1201" s="193" t="s">
        <v>4099</v>
      </c>
      <c r="AU1201" s="111" t="s">
        <v>4100</v>
      </c>
    </row>
    <row r="1202" spans="37:47" hidden="1">
      <c r="AK1202" s="181"/>
      <c r="AL1202" s="181"/>
      <c r="AM1202" s="181"/>
      <c r="AN1202" s="181"/>
      <c r="AO1202" s="181"/>
      <c r="AP1202" s="181"/>
      <c r="AQ1202" s="191" t="s">
        <v>4101</v>
      </c>
      <c r="AR1202" s="192" t="s">
        <v>3586</v>
      </c>
      <c r="AS1202" s="111" t="s">
        <v>542</v>
      </c>
      <c r="AT1202" s="193" t="s">
        <v>4102</v>
      </c>
      <c r="AU1202" s="111" t="s">
        <v>4103</v>
      </c>
    </row>
    <row r="1203" spans="37:47" hidden="1">
      <c r="AK1203" s="181"/>
      <c r="AL1203" s="181"/>
      <c r="AM1203" s="181"/>
      <c r="AN1203" s="181"/>
      <c r="AO1203" s="181"/>
      <c r="AP1203" s="181"/>
      <c r="AQ1203" s="191" t="s">
        <v>4104</v>
      </c>
      <c r="AR1203" s="192" t="s">
        <v>3586</v>
      </c>
      <c r="AS1203" s="111" t="s">
        <v>542</v>
      </c>
      <c r="AT1203" s="193" t="s">
        <v>4105</v>
      </c>
      <c r="AU1203" s="111" t="s">
        <v>4106</v>
      </c>
    </row>
    <row r="1204" spans="37:47" hidden="1">
      <c r="AK1204" s="181"/>
      <c r="AL1204" s="181"/>
      <c r="AM1204" s="181"/>
      <c r="AN1204" s="181"/>
      <c r="AO1204" s="181"/>
      <c r="AP1204" s="181"/>
      <c r="AQ1204" s="191" t="s">
        <v>4107</v>
      </c>
      <c r="AR1204" s="192" t="s">
        <v>3586</v>
      </c>
      <c r="AS1204" s="111" t="s">
        <v>542</v>
      </c>
      <c r="AT1204" s="193" t="s">
        <v>4108</v>
      </c>
      <c r="AU1204" s="111" t="s">
        <v>4109</v>
      </c>
    </row>
    <row r="1205" spans="37:47" hidden="1">
      <c r="AK1205" s="181"/>
      <c r="AL1205" s="181"/>
      <c r="AM1205" s="181"/>
      <c r="AN1205" s="181"/>
      <c r="AO1205" s="181"/>
      <c r="AP1205" s="181"/>
      <c r="AQ1205" s="191" t="s">
        <v>4110</v>
      </c>
      <c r="AR1205" s="192" t="s">
        <v>3586</v>
      </c>
      <c r="AS1205" s="111" t="s">
        <v>542</v>
      </c>
      <c r="AT1205" s="193" t="s">
        <v>4111</v>
      </c>
      <c r="AU1205" s="111" t="s">
        <v>4112</v>
      </c>
    </row>
    <row r="1206" spans="37:47" hidden="1">
      <c r="AK1206" s="181"/>
      <c r="AL1206" s="181"/>
      <c r="AM1206" s="181"/>
      <c r="AN1206" s="181"/>
      <c r="AO1206" s="181"/>
      <c r="AP1206" s="181"/>
      <c r="AQ1206" s="191" t="s">
        <v>4113</v>
      </c>
      <c r="AR1206" s="192" t="s">
        <v>3586</v>
      </c>
      <c r="AS1206" s="111" t="s">
        <v>542</v>
      </c>
      <c r="AT1206" s="193" t="s">
        <v>4114</v>
      </c>
      <c r="AU1206" s="111" t="s">
        <v>4115</v>
      </c>
    </row>
    <row r="1207" spans="37:47" hidden="1">
      <c r="AK1207" s="181"/>
      <c r="AL1207" s="181"/>
      <c r="AM1207" s="181"/>
      <c r="AN1207" s="181"/>
      <c r="AO1207" s="181"/>
      <c r="AP1207" s="181"/>
      <c r="AQ1207" s="191" t="s">
        <v>4116</v>
      </c>
      <c r="AR1207" s="192" t="s">
        <v>3586</v>
      </c>
      <c r="AS1207" s="111" t="s">
        <v>542</v>
      </c>
      <c r="AT1207" s="193" t="s">
        <v>4117</v>
      </c>
      <c r="AU1207" s="111" t="s">
        <v>4118</v>
      </c>
    </row>
    <row r="1208" spans="37:47" hidden="1">
      <c r="AK1208" s="181"/>
      <c r="AL1208" s="181"/>
      <c r="AM1208" s="181"/>
      <c r="AN1208" s="181"/>
      <c r="AO1208" s="181"/>
      <c r="AP1208" s="181"/>
      <c r="AQ1208" s="191" t="s">
        <v>4119</v>
      </c>
      <c r="AR1208" s="192" t="s">
        <v>3586</v>
      </c>
      <c r="AS1208" s="111" t="s">
        <v>542</v>
      </c>
      <c r="AT1208" s="193" t="s">
        <v>4120</v>
      </c>
      <c r="AU1208" s="111" t="s">
        <v>4121</v>
      </c>
    </row>
    <row r="1209" spans="37:47" hidden="1">
      <c r="AK1209" s="181"/>
      <c r="AL1209" s="181"/>
      <c r="AM1209" s="181"/>
      <c r="AN1209" s="181"/>
      <c r="AO1209" s="181"/>
      <c r="AP1209" s="181"/>
      <c r="AQ1209" s="191" t="s">
        <v>4122</v>
      </c>
      <c r="AR1209" s="192" t="s">
        <v>3586</v>
      </c>
      <c r="AS1209" s="111" t="s">
        <v>542</v>
      </c>
      <c r="AT1209" s="193" t="s">
        <v>4123</v>
      </c>
      <c r="AU1209" s="111" t="s">
        <v>4124</v>
      </c>
    </row>
    <row r="1210" spans="37:47" hidden="1">
      <c r="AK1210" s="181"/>
      <c r="AL1210" s="181"/>
      <c r="AM1210" s="181"/>
      <c r="AN1210" s="181"/>
      <c r="AO1210" s="181"/>
      <c r="AP1210" s="181"/>
      <c r="AQ1210" s="191" t="s">
        <v>4125</v>
      </c>
      <c r="AR1210" s="192" t="s">
        <v>3586</v>
      </c>
      <c r="AS1210" s="111" t="s">
        <v>542</v>
      </c>
      <c r="AT1210" s="193" t="s">
        <v>4126</v>
      </c>
      <c r="AU1210" s="111" t="s">
        <v>4127</v>
      </c>
    </row>
    <row r="1211" spans="37:47" hidden="1">
      <c r="AK1211" s="181"/>
      <c r="AL1211" s="181"/>
      <c r="AM1211" s="181"/>
      <c r="AN1211" s="181"/>
      <c r="AO1211" s="181"/>
      <c r="AP1211" s="181"/>
      <c r="AQ1211" s="191" t="s">
        <v>4128</v>
      </c>
      <c r="AR1211" s="192" t="s">
        <v>3586</v>
      </c>
      <c r="AS1211" s="111" t="s">
        <v>542</v>
      </c>
      <c r="AT1211" s="193" t="s">
        <v>4129</v>
      </c>
      <c r="AU1211" s="111" t="s">
        <v>4130</v>
      </c>
    </row>
    <row r="1212" spans="37:47" hidden="1">
      <c r="AK1212" s="181"/>
      <c r="AL1212" s="181"/>
      <c r="AM1212" s="181"/>
      <c r="AN1212" s="181"/>
      <c r="AO1212" s="181"/>
      <c r="AP1212" s="181"/>
      <c r="AQ1212" s="191" t="s">
        <v>4131</v>
      </c>
      <c r="AR1212" s="192" t="s">
        <v>3586</v>
      </c>
      <c r="AS1212" s="111" t="s">
        <v>542</v>
      </c>
      <c r="AT1212" s="193" t="s">
        <v>4132</v>
      </c>
      <c r="AU1212" s="111" t="s">
        <v>4133</v>
      </c>
    </row>
    <row r="1213" spans="37:47" hidden="1">
      <c r="AK1213" s="181"/>
      <c r="AL1213" s="181"/>
      <c r="AM1213" s="181"/>
      <c r="AN1213" s="181"/>
      <c r="AO1213" s="181"/>
      <c r="AP1213" s="181"/>
      <c r="AQ1213" s="191" t="s">
        <v>4134</v>
      </c>
      <c r="AR1213" s="192" t="s">
        <v>3586</v>
      </c>
      <c r="AS1213" s="111" t="s">
        <v>542</v>
      </c>
      <c r="AT1213" s="193" t="s">
        <v>4135</v>
      </c>
      <c r="AU1213" s="111" t="s">
        <v>4136</v>
      </c>
    </row>
    <row r="1214" spans="37:47" hidden="1">
      <c r="AK1214" s="181"/>
      <c r="AL1214" s="181"/>
      <c r="AM1214" s="181"/>
      <c r="AN1214" s="181"/>
      <c r="AO1214" s="181"/>
      <c r="AP1214" s="181"/>
      <c r="AQ1214" s="191" t="s">
        <v>4137</v>
      </c>
      <c r="AR1214" s="192" t="s">
        <v>3586</v>
      </c>
      <c r="AS1214" s="111" t="s">
        <v>542</v>
      </c>
      <c r="AT1214" s="193" t="s">
        <v>4138</v>
      </c>
      <c r="AU1214" s="111" t="s">
        <v>4139</v>
      </c>
    </row>
    <row r="1215" spans="37:47" hidden="1">
      <c r="AK1215" s="181"/>
      <c r="AL1215" s="181"/>
      <c r="AM1215" s="181"/>
      <c r="AN1215" s="181"/>
      <c r="AO1215" s="181"/>
      <c r="AP1215" s="181"/>
      <c r="AQ1215" s="191" t="s">
        <v>4140</v>
      </c>
      <c r="AR1215" s="192" t="s">
        <v>3586</v>
      </c>
      <c r="AS1215" s="111" t="s">
        <v>542</v>
      </c>
      <c r="AT1215" s="193" t="s">
        <v>4141</v>
      </c>
      <c r="AU1215" s="111" t="s">
        <v>4142</v>
      </c>
    </row>
    <row r="1216" spans="37:47" hidden="1">
      <c r="AK1216" s="181"/>
      <c r="AL1216" s="181"/>
      <c r="AM1216" s="181"/>
      <c r="AN1216" s="181"/>
      <c r="AO1216" s="181"/>
      <c r="AP1216" s="181"/>
      <c r="AQ1216" s="191" t="s">
        <v>4143</v>
      </c>
      <c r="AR1216" s="192" t="s">
        <v>3586</v>
      </c>
      <c r="AS1216" s="111" t="s">
        <v>542</v>
      </c>
      <c r="AT1216" s="193" t="s">
        <v>4144</v>
      </c>
      <c r="AU1216" s="111" t="s">
        <v>4145</v>
      </c>
    </row>
    <row r="1217" spans="37:47" hidden="1">
      <c r="AK1217" s="181"/>
      <c r="AL1217" s="181"/>
      <c r="AM1217" s="181"/>
      <c r="AN1217" s="181"/>
      <c r="AO1217" s="181"/>
      <c r="AP1217" s="181"/>
      <c r="AQ1217" s="191" t="s">
        <v>4146</v>
      </c>
      <c r="AR1217" s="192" t="s">
        <v>3586</v>
      </c>
      <c r="AS1217" s="111" t="s">
        <v>542</v>
      </c>
      <c r="AT1217" s="193" t="s">
        <v>4147</v>
      </c>
      <c r="AU1217" s="111" t="s">
        <v>4148</v>
      </c>
    </row>
    <row r="1218" spans="37:47" hidden="1">
      <c r="AK1218" s="181"/>
      <c r="AL1218" s="181"/>
      <c r="AM1218" s="181"/>
      <c r="AN1218" s="181"/>
      <c r="AO1218" s="181"/>
      <c r="AP1218" s="181"/>
      <c r="AQ1218" s="191" t="s">
        <v>4149</v>
      </c>
      <c r="AR1218" s="192" t="s">
        <v>3586</v>
      </c>
      <c r="AS1218" s="111" t="s">
        <v>542</v>
      </c>
      <c r="AT1218" s="193" t="s">
        <v>4150</v>
      </c>
      <c r="AU1218" s="111" t="s">
        <v>4151</v>
      </c>
    </row>
    <row r="1219" spans="37:47" hidden="1">
      <c r="AK1219" s="181"/>
      <c r="AL1219" s="181"/>
      <c r="AM1219" s="181"/>
      <c r="AN1219" s="181"/>
      <c r="AO1219" s="181"/>
      <c r="AP1219" s="181"/>
      <c r="AQ1219" s="191" t="s">
        <v>4152</v>
      </c>
      <c r="AR1219" s="192" t="s">
        <v>3586</v>
      </c>
      <c r="AS1219" s="111" t="s">
        <v>542</v>
      </c>
      <c r="AT1219" s="193" t="s">
        <v>4153</v>
      </c>
      <c r="AU1219" s="111" t="s">
        <v>4154</v>
      </c>
    </row>
    <row r="1220" spans="37:47" hidden="1">
      <c r="AK1220" s="181"/>
      <c r="AL1220" s="181"/>
      <c r="AM1220" s="181"/>
      <c r="AN1220" s="181"/>
      <c r="AO1220" s="181"/>
      <c r="AP1220" s="181"/>
      <c r="AQ1220" s="191" t="s">
        <v>4155</v>
      </c>
      <c r="AR1220" s="192" t="s">
        <v>3586</v>
      </c>
      <c r="AS1220" s="111" t="s">
        <v>542</v>
      </c>
      <c r="AT1220" s="193" t="s">
        <v>4156</v>
      </c>
      <c r="AU1220" s="111" t="s">
        <v>4157</v>
      </c>
    </row>
    <row r="1221" spans="37:47" hidden="1">
      <c r="AK1221" s="181"/>
      <c r="AL1221" s="181"/>
      <c r="AM1221" s="181"/>
      <c r="AN1221" s="181"/>
      <c r="AO1221" s="181"/>
      <c r="AP1221" s="181"/>
      <c r="AQ1221" s="191" t="s">
        <v>4158</v>
      </c>
      <c r="AR1221" s="192" t="s">
        <v>3586</v>
      </c>
      <c r="AS1221" s="111" t="s">
        <v>542</v>
      </c>
      <c r="AT1221" s="193" t="s">
        <v>4159</v>
      </c>
      <c r="AU1221" s="111" t="s">
        <v>4160</v>
      </c>
    </row>
    <row r="1222" spans="37:47" hidden="1">
      <c r="AK1222" s="181"/>
      <c r="AL1222" s="181"/>
      <c r="AM1222" s="181"/>
      <c r="AN1222" s="181"/>
      <c r="AO1222" s="181"/>
      <c r="AP1222" s="181"/>
      <c r="AQ1222" s="191" t="s">
        <v>4161</v>
      </c>
      <c r="AR1222" s="192" t="s">
        <v>3586</v>
      </c>
      <c r="AS1222" s="111" t="s">
        <v>542</v>
      </c>
      <c r="AT1222" s="193" t="s">
        <v>4162</v>
      </c>
      <c r="AU1222" s="111" t="s">
        <v>4163</v>
      </c>
    </row>
    <row r="1223" spans="37:47" hidden="1">
      <c r="AK1223" s="181"/>
      <c r="AL1223" s="181"/>
      <c r="AM1223" s="181"/>
      <c r="AN1223" s="181"/>
      <c r="AO1223" s="181"/>
      <c r="AP1223" s="181"/>
      <c r="AQ1223" s="191" t="s">
        <v>4164</v>
      </c>
      <c r="AR1223" s="192" t="s">
        <v>3586</v>
      </c>
      <c r="AS1223" s="111" t="s">
        <v>542</v>
      </c>
      <c r="AT1223" s="193" t="s">
        <v>4165</v>
      </c>
      <c r="AU1223" s="111" t="s">
        <v>1542</v>
      </c>
    </row>
    <row r="1224" spans="37:47" hidden="1">
      <c r="AK1224" s="181"/>
      <c r="AL1224" s="181"/>
      <c r="AM1224" s="181"/>
      <c r="AN1224" s="181"/>
      <c r="AO1224" s="181"/>
      <c r="AP1224" s="181"/>
      <c r="AQ1224" s="191" t="s">
        <v>4166</v>
      </c>
      <c r="AR1224" s="192" t="s">
        <v>3586</v>
      </c>
      <c r="AS1224" s="111" t="s">
        <v>542</v>
      </c>
      <c r="AT1224" s="193" t="s">
        <v>4167</v>
      </c>
      <c r="AU1224" s="111" t="s">
        <v>4168</v>
      </c>
    </row>
    <row r="1225" spans="37:47" hidden="1">
      <c r="AK1225" s="181"/>
      <c r="AL1225" s="181"/>
      <c r="AM1225" s="181"/>
      <c r="AN1225" s="181"/>
      <c r="AO1225" s="181"/>
      <c r="AP1225" s="181"/>
      <c r="AQ1225" s="191" t="s">
        <v>4169</v>
      </c>
      <c r="AR1225" s="192" t="s">
        <v>3586</v>
      </c>
      <c r="AS1225" s="111" t="s">
        <v>542</v>
      </c>
      <c r="AT1225" s="193" t="s">
        <v>4170</v>
      </c>
      <c r="AU1225" s="111" t="s">
        <v>4171</v>
      </c>
    </row>
    <row r="1226" spans="37:47" hidden="1">
      <c r="AK1226" s="181"/>
      <c r="AL1226" s="181"/>
      <c r="AM1226" s="181"/>
      <c r="AN1226" s="181"/>
      <c r="AO1226" s="181"/>
      <c r="AP1226" s="181"/>
      <c r="AQ1226" s="191" t="s">
        <v>4172</v>
      </c>
      <c r="AR1226" s="192" t="s">
        <v>3586</v>
      </c>
      <c r="AS1226" s="111" t="s">
        <v>542</v>
      </c>
      <c r="AT1226" s="193" t="s">
        <v>4173</v>
      </c>
      <c r="AU1226" s="111" t="s">
        <v>4174</v>
      </c>
    </row>
    <row r="1227" spans="37:47" hidden="1">
      <c r="AK1227" s="181"/>
      <c r="AL1227" s="181"/>
      <c r="AM1227" s="181"/>
      <c r="AN1227" s="181"/>
      <c r="AO1227" s="181"/>
      <c r="AP1227" s="181"/>
      <c r="AQ1227" s="191" t="s">
        <v>4175</v>
      </c>
      <c r="AR1227" s="192" t="s">
        <v>3586</v>
      </c>
      <c r="AS1227" s="111" t="s">
        <v>542</v>
      </c>
      <c r="AT1227" s="193" t="s">
        <v>4176</v>
      </c>
      <c r="AU1227" s="111" t="s">
        <v>4177</v>
      </c>
    </row>
    <row r="1228" spans="37:47" hidden="1">
      <c r="AK1228" s="181"/>
      <c r="AL1228" s="181"/>
      <c r="AM1228" s="181"/>
      <c r="AN1228" s="181"/>
      <c r="AO1228" s="181"/>
      <c r="AP1228" s="181"/>
      <c r="AQ1228" s="191" t="s">
        <v>4178</v>
      </c>
      <c r="AR1228" s="192" t="s">
        <v>3586</v>
      </c>
      <c r="AS1228" s="111" t="s">
        <v>542</v>
      </c>
      <c r="AT1228" s="193" t="s">
        <v>4179</v>
      </c>
      <c r="AU1228" s="111" t="s">
        <v>4180</v>
      </c>
    </row>
    <row r="1229" spans="37:47" hidden="1">
      <c r="AK1229" s="181"/>
      <c r="AL1229" s="181"/>
      <c r="AM1229" s="181"/>
      <c r="AN1229" s="181"/>
      <c r="AO1229" s="181"/>
      <c r="AP1229" s="181"/>
      <c r="AQ1229" s="191" t="s">
        <v>4181</v>
      </c>
      <c r="AR1229" s="192" t="s">
        <v>3586</v>
      </c>
      <c r="AS1229" s="111" t="s">
        <v>542</v>
      </c>
      <c r="AT1229" s="193" t="s">
        <v>4182</v>
      </c>
      <c r="AU1229" s="111" t="s">
        <v>4183</v>
      </c>
    </row>
    <row r="1230" spans="37:47" hidden="1">
      <c r="AK1230" s="181"/>
      <c r="AL1230" s="181"/>
      <c r="AM1230" s="181"/>
      <c r="AN1230" s="181"/>
      <c r="AO1230" s="181"/>
      <c r="AP1230" s="181"/>
      <c r="AQ1230" s="191" t="s">
        <v>4184</v>
      </c>
      <c r="AR1230" s="192" t="s">
        <v>3586</v>
      </c>
      <c r="AS1230" s="111" t="s">
        <v>542</v>
      </c>
      <c r="AT1230" s="193" t="s">
        <v>4185</v>
      </c>
      <c r="AU1230" s="111" t="s">
        <v>4186</v>
      </c>
    </row>
    <row r="1231" spans="37:47" hidden="1">
      <c r="AK1231" s="181"/>
      <c r="AL1231" s="181"/>
      <c r="AM1231" s="181"/>
      <c r="AN1231" s="181"/>
      <c r="AO1231" s="181"/>
      <c r="AP1231" s="181"/>
      <c r="AQ1231" s="191" t="s">
        <v>4187</v>
      </c>
      <c r="AR1231" s="192" t="s">
        <v>3586</v>
      </c>
      <c r="AS1231" s="111" t="s">
        <v>542</v>
      </c>
      <c r="AT1231" s="193" t="s">
        <v>4188</v>
      </c>
      <c r="AU1231" s="111" t="s">
        <v>4189</v>
      </c>
    </row>
    <row r="1232" spans="37:47" hidden="1">
      <c r="AK1232" s="181"/>
      <c r="AL1232" s="181"/>
      <c r="AM1232" s="181"/>
      <c r="AN1232" s="181"/>
      <c r="AO1232" s="181"/>
      <c r="AP1232" s="181"/>
      <c r="AQ1232" s="191" t="s">
        <v>4190</v>
      </c>
      <c r="AR1232" s="192" t="s">
        <v>3586</v>
      </c>
      <c r="AS1232" s="111" t="s">
        <v>542</v>
      </c>
      <c r="AT1232" s="193" t="s">
        <v>4191</v>
      </c>
      <c r="AU1232" s="111" t="s">
        <v>4192</v>
      </c>
    </row>
    <row r="1233" spans="37:47" hidden="1">
      <c r="AK1233" s="181"/>
      <c r="AL1233" s="181"/>
      <c r="AM1233" s="181"/>
      <c r="AN1233" s="181"/>
      <c r="AO1233" s="181"/>
      <c r="AP1233" s="181"/>
      <c r="AQ1233" s="191" t="s">
        <v>4193</v>
      </c>
      <c r="AR1233" s="192" t="s">
        <v>3586</v>
      </c>
      <c r="AS1233" s="111" t="s">
        <v>542</v>
      </c>
      <c r="AT1233" s="193" t="s">
        <v>4194</v>
      </c>
      <c r="AU1233" s="111" t="s">
        <v>4195</v>
      </c>
    </row>
    <row r="1234" spans="37:47" hidden="1">
      <c r="AK1234" s="181"/>
      <c r="AL1234" s="181"/>
      <c r="AM1234" s="181"/>
      <c r="AN1234" s="181"/>
      <c r="AO1234" s="181"/>
      <c r="AP1234" s="181"/>
      <c r="AQ1234" s="191" t="s">
        <v>4196</v>
      </c>
      <c r="AR1234" s="192" t="s">
        <v>3586</v>
      </c>
      <c r="AS1234" s="111" t="s">
        <v>542</v>
      </c>
      <c r="AT1234" s="193" t="s">
        <v>4197</v>
      </c>
      <c r="AU1234" s="111" t="s">
        <v>4198</v>
      </c>
    </row>
    <row r="1235" spans="37:47" hidden="1">
      <c r="AK1235" s="181"/>
      <c r="AL1235" s="181"/>
      <c r="AM1235" s="181"/>
      <c r="AN1235" s="181"/>
      <c r="AO1235" s="181"/>
      <c r="AP1235" s="181"/>
      <c r="AQ1235" s="191" t="s">
        <v>4199</v>
      </c>
      <c r="AR1235" s="192" t="s">
        <v>3586</v>
      </c>
      <c r="AS1235" s="111" t="s">
        <v>542</v>
      </c>
      <c r="AT1235" s="193" t="s">
        <v>4200</v>
      </c>
      <c r="AU1235" s="111" t="s">
        <v>4201</v>
      </c>
    </row>
    <row r="1236" spans="37:47" hidden="1">
      <c r="AK1236" s="181"/>
      <c r="AL1236" s="181"/>
      <c r="AM1236" s="181"/>
      <c r="AN1236" s="181"/>
      <c r="AO1236" s="181"/>
      <c r="AP1236" s="181"/>
      <c r="AQ1236" s="191" t="s">
        <v>4202</v>
      </c>
      <c r="AR1236" s="192" t="s">
        <v>3586</v>
      </c>
      <c r="AS1236" s="111" t="s">
        <v>542</v>
      </c>
      <c r="AT1236" s="193" t="s">
        <v>4203</v>
      </c>
      <c r="AU1236" s="111" t="s">
        <v>4204</v>
      </c>
    </row>
    <row r="1237" spans="37:47" hidden="1">
      <c r="AK1237" s="181"/>
      <c r="AL1237" s="181"/>
      <c r="AM1237" s="181"/>
      <c r="AN1237" s="181"/>
      <c r="AO1237" s="181"/>
      <c r="AP1237" s="181"/>
      <c r="AQ1237" s="191" t="s">
        <v>4205</v>
      </c>
      <c r="AR1237" s="192" t="s">
        <v>3586</v>
      </c>
      <c r="AS1237" s="111" t="s">
        <v>542</v>
      </c>
      <c r="AT1237" s="193" t="s">
        <v>4206</v>
      </c>
      <c r="AU1237" s="111" t="s">
        <v>4207</v>
      </c>
    </row>
    <row r="1238" spans="37:47" hidden="1">
      <c r="AK1238" s="181"/>
      <c r="AL1238" s="181"/>
      <c r="AM1238" s="181"/>
      <c r="AN1238" s="181"/>
      <c r="AO1238" s="181"/>
      <c r="AP1238" s="181"/>
      <c r="AQ1238" s="191" t="s">
        <v>4208</v>
      </c>
      <c r="AR1238" s="192" t="s">
        <v>3586</v>
      </c>
      <c r="AS1238" s="111" t="s">
        <v>542</v>
      </c>
      <c r="AT1238" s="193" t="s">
        <v>4209</v>
      </c>
      <c r="AU1238" s="111" t="s">
        <v>4210</v>
      </c>
    </row>
    <row r="1239" spans="37:47" hidden="1">
      <c r="AK1239" s="181"/>
      <c r="AL1239" s="181"/>
      <c r="AM1239" s="181"/>
      <c r="AN1239" s="181"/>
      <c r="AO1239" s="181"/>
      <c r="AP1239" s="181"/>
      <c r="AQ1239" s="191" t="s">
        <v>4211</v>
      </c>
      <c r="AR1239" s="192" t="s">
        <v>3586</v>
      </c>
      <c r="AS1239" s="111" t="s">
        <v>542</v>
      </c>
      <c r="AT1239" s="193" t="s">
        <v>4212</v>
      </c>
      <c r="AU1239" s="111" t="s">
        <v>4213</v>
      </c>
    </row>
    <row r="1240" spans="37:47" hidden="1">
      <c r="AK1240" s="181"/>
      <c r="AL1240" s="181"/>
      <c r="AM1240" s="181"/>
      <c r="AN1240" s="181"/>
      <c r="AO1240" s="181"/>
      <c r="AP1240" s="181"/>
      <c r="AQ1240" s="191" t="s">
        <v>4214</v>
      </c>
      <c r="AR1240" s="192" t="s">
        <v>3586</v>
      </c>
      <c r="AS1240" s="111" t="s">
        <v>542</v>
      </c>
      <c r="AT1240" s="193" t="s">
        <v>4215</v>
      </c>
      <c r="AU1240" s="111" t="s">
        <v>4216</v>
      </c>
    </row>
    <row r="1241" spans="37:47" hidden="1">
      <c r="AK1241" s="181"/>
      <c r="AL1241" s="181"/>
      <c r="AM1241" s="181"/>
      <c r="AN1241" s="181"/>
      <c r="AO1241" s="181"/>
      <c r="AP1241" s="181"/>
      <c r="AQ1241" s="191" t="s">
        <v>4217</v>
      </c>
      <c r="AR1241" s="192" t="s">
        <v>3586</v>
      </c>
      <c r="AS1241" s="111" t="s">
        <v>542</v>
      </c>
      <c r="AT1241" s="193" t="s">
        <v>4218</v>
      </c>
      <c r="AU1241" s="111" t="s">
        <v>4219</v>
      </c>
    </row>
    <row r="1242" spans="37:47" hidden="1">
      <c r="AK1242" s="181"/>
      <c r="AL1242" s="181"/>
      <c r="AM1242" s="181"/>
      <c r="AN1242" s="181"/>
      <c r="AO1242" s="181"/>
      <c r="AP1242" s="181"/>
      <c r="AQ1242" s="191" t="s">
        <v>4220</v>
      </c>
      <c r="AR1242" s="192" t="s">
        <v>3586</v>
      </c>
      <c r="AS1242" s="111" t="s">
        <v>542</v>
      </c>
      <c r="AT1242" s="193" t="s">
        <v>4221</v>
      </c>
      <c r="AU1242" s="111" t="s">
        <v>4222</v>
      </c>
    </row>
    <row r="1243" spans="37:47" hidden="1">
      <c r="AK1243" s="181"/>
      <c r="AL1243" s="181"/>
      <c r="AM1243" s="181"/>
      <c r="AN1243" s="181"/>
      <c r="AO1243" s="181"/>
      <c r="AP1243" s="181"/>
      <c r="AQ1243" s="191" t="s">
        <v>4223</v>
      </c>
      <c r="AR1243" s="192" t="s">
        <v>3586</v>
      </c>
      <c r="AS1243" s="111" t="s">
        <v>542</v>
      </c>
      <c r="AT1243" s="193" t="s">
        <v>4224</v>
      </c>
      <c r="AU1243" s="111" t="s">
        <v>4225</v>
      </c>
    </row>
    <row r="1244" spans="37:47" hidden="1">
      <c r="AK1244" s="181"/>
      <c r="AL1244" s="181"/>
      <c r="AM1244" s="181"/>
      <c r="AN1244" s="181"/>
      <c r="AO1244" s="181"/>
      <c r="AP1244" s="181"/>
      <c r="AQ1244" s="191" t="s">
        <v>4226</v>
      </c>
      <c r="AR1244" s="192" t="s">
        <v>3586</v>
      </c>
      <c r="AS1244" s="111" t="s">
        <v>542</v>
      </c>
      <c r="AT1244" s="193" t="s">
        <v>4227</v>
      </c>
      <c r="AU1244" s="111" t="s">
        <v>4228</v>
      </c>
    </row>
    <row r="1245" spans="37:47" hidden="1">
      <c r="AK1245" s="181"/>
      <c r="AL1245" s="181"/>
      <c r="AM1245" s="181"/>
      <c r="AN1245" s="181"/>
      <c r="AO1245" s="181"/>
      <c r="AP1245" s="181"/>
      <c r="AQ1245" s="191" t="s">
        <v>4229</v>
      </c>
      <c r="AR1245" s="192" t="s">
        <v>3586</v>
      </c>
      <c r="AS1245" s="111" t="s">
        <v>542</v>
      </c>
      <c r="AT1245" s="193" t="s">
        <v>4230</v>
      </c>
      <c r="AU1245" s="111" t="s">
        <v>4231</v>
      </c>
    </row>
    <row r="1246" spans="37:47" hidden="1">
      <c r="AK1246" s="181"/>
      <c r="AL1246" s="181"/>
      <c r="AM1246" s="181"/>
      <c r="AN1246" s="181"/>
      <c r="AO1246" s="181"/>
      <c r="AP1246" s="181"/>
      <c r="AQ1246" s="191" t="s">
        <v>4232</v>
      </c>
      <c r="AR1246" s="192" t="s">
        <v>3586</v>
      </c>
      <c r="AS1246" s="111" t="s">
        <v>542</v>
      </c>
      <c r="AT1246" s="193" t="s">
        <v>4233</v>
      </c>
      <c r="AU1246" s="111" t="s">
        <v>4234</v>
      </c>
    </row>
    <row r="1247" spans="37:47" hidden="1">
      <c r="AK1247" s="181"/>
      <c r="AL1247" s="181"/>
      <c r="AM1247" s="181"/>
      <c r="AN1247" s="181"/>
      <c r="AO1247" s="181"/>
      <c r="AP1247" s="181"/>
      <c r="AQ1247" s="191" t="s">
        <v>4235</v>
      </c>
      <c r="AR1247" s="192" t="s">
        <v>3586</v>
      </c>
      <c r="AS1247" s="111" t="s">
        <v>542</v>
      </c>
      <c r="AT1247" s="193" t="s">
        <v>4236</v>
      </c>
      <c r="AU1247" s="111" t="s">
        <v>4237</v>
      </c>
    </row>
    <row r="1248" spans="37:47" hidden="1">
      <c r="AK1248" s="181"/>
      <c r="AL1248" s="181"/>
      <c r="AM1248" s="181"/>
      <c r="AN1248" s="181"/>
      <c r="AO1248" s="181"/>
      <c r="AP1248" s="181"/>
      <c r="AQ1248" s="191" t="s">
        <v>4238</v>
      </c>
      <c r="AR1248" s="192" t="s">
        <v>3586</v>
      </c>
      <c r="AS1248" s="111" t="s">
        <v>542</v>
      </c>
      <c r="AT1248" s="193" t="s">
        <v>4239</v>
      </c>
      <c r="AU1248" s="111" t="s">
        <v>4240</v>
      </c>
    </row>
    <row r="1249" spans="37:47" hidden="1">
      <c r="AK1249" s="181"/>
      <c r="AL1249" s="181"/>
      <c r="AM1249" s="181"/>
      <c r="AN1249" s="181"/>
      <c r="AO1249" s="181"/>
      <c r="AP1249" s="181"/>
      <c r="AQ1249" s="191" t="s">
        <v>4241</v>
      </c>
      <c r="AR1249" s="192" t="s">
        <v>3586</v>
      </c>
      <c r="AS1249" s="111" t="s">
        <v>542</v>
      </c>
      <c r="AT1249" s="193" t="s">
        <v>4242</v>
      </c>
      <c r="AU1249" s="111" t="s">
        <v>4243</v>
      </c>
    </row>
    <row r="1250" spans="37:47" hidden="1">
      <c r="AK1250" s="181"/>
      <c r="AL1250" s="181"/>
      <c r="AM1250" s="181"/>
      <c r="AN1250" s="181"/>
      <c r="AO1250" s="181"/>
      <c r="AP1250" s="181"/>
      <c r="AQ1250" s="191" t="s">
        <v>4244</v>
      </c>
      <c r="AR1250" s="192" t="s">
        <v>3586</v>
      </c>
      <c r="AS1250" s="111" t="s">
        <v>542</v>
      </c>
      <c r="AT1250" s="193" t="s">
        <v>4245</v>
      </c>
      <c r="AU1250" s="111" t="s">
        <v>4246</v>
      </c>
    </row>
    <row r="1251" spans="37:47" hidden="1">
      <c r="AK1251" s="181"/>
      <c r="AL1251" s="181"/>
      <c r="AM1251" s="181"/>
      <c r="AN1251" s="181"/>
      <c r="AO1251" s="181"/>
      <c r="AP1251" s="181"/>
      <c r="AQ1251" s="191" t="s">
        <v>4247</v>
      </c>
      <c r="AR1251" s="192" t="s">
        <v>3586</v>
      </c>
      <c r="AS1251" s="111" t="s">
        <v>542</v>
      </c>
      <c r="AT1251" s="193" t="s">
        <v>4248</v>
      </c>
      <c r="AU1251" s="111" t="s">
        <v>4249</v>
      </c>
    </row>
    <row r="1252" spans="37:47" hidden="1">
      <c r="AK1252" s="181"/>
      <c r="AL1252" s="181"/>
      <c r="AM1252" s="181"/>
      <c r="AN1252" s="181"/>
      <c r="AO1252" s="181"/>
      <c r="AP1252" s="181"/>
      <c r="AQ1252" s="191" t="s">
        <v>4250</v>
      </c>
      <c r="AR1252" s="192" t="s">
        <v>3586</v>
      </c>
      <c r="AS1252" s="111" t="s">
        <v>542</v>
      </c>
      <c r="AT1252" s="193" t="s">
        <v>4251</v>
      </c>
      <c r="AU1252" s="111" t="s">
        <v>4252</v>
      </c>
    </row>
    <row r="1253" spans="37:47" hidden="1">
      <c r="AK1253" s="181"/>
      <c r="AL1253" s="181"/>
      <c r="AM1253" s="181"/>
      <c r="AN1253" s="181"/>
      <c r="AO1253" s="181"/>
      <c r="AP1253" s="181"/>
      <c r="AQ1253" s="191" t="s">
        <v>4253</v>
      </c>
      <c r="AR1253" s="192" t="s">
        <v>3586</v>
      </c>
      <c r="AS1253" s="111" t="s">
        <v>542</v>
      </c>
      <c r="AT1253" s="193" t="s">
        <v>4254</v>
      </c>
      <c r="AU1253" s="111" t="s">
        <v>4255</v>
      </c>
    </row>
    <row r="1254" spans="37:47" hidden="1">
      <c r="AK1254" s="181"/>
      <c r="AL1254" s="181"/>
      <c r="AM1254" s="181"/>
      <c r="AN1254" s="181"/>
      <c r="AO1254" s="181"/>
      <c r="AP1254" s="181"/>
      <c r="AQ1254" s="191" t="s">
        <v>4256</v>
      </c>
      <c r="AR1254" s="192" t="s">
        <v>3586</v>
      </c>
      <c r="AS1254" s="111" t="s">
        <v>542</v>
      </c>
      <c r="AT1254" s="193" t="s">
        <v>4257</v>
      </c>
      <c r="AU1254" s="111" t="s">
        <v>4258</v>
      </c>
    </row>
    <row r="1255" spans="37:47" hidden="1">
      <c r="AK1255" s="181"/>
      <c r="AL1255" s="181"/>
      <c r="AM1255" s="181"/>
      <c r="AN1255" s="181"/>
      <c r="AO1255" s="181"/>
      <c r="AP1255" s="181"/>
      <c r="AQ1255" s="191" t="s">
        <v>4259</v>
      </c>
      <c r="AR1255" s="192" t="s">
        <v>3586</v>
      </c>
      <c r="AS1255" s="111" t="s">
        <v>542</v>
      </c>
      <c r="AT1255" s="193" t="s">
        <v>4260</v>
      </c>
      <c r="AU1255" s="111" t="s">
        <v>4261</v>
      </c>
    </row>
    <row r="1256" spans="37:47" hidden="1">
      <c r="AK1256" s="181"/>
      <c r="AL1256" s="181"/>
      <c r="AM1256" s="181"/>
      <c r="AN1256" s="181"/>
      <c r="AO1256" s="181"/>
      <c r="AP1256" s="181"/>
      <c r="AQ1256" s="191" t="s">
        <v>4262</v>
      </c>
      <c r="AR1256" s="192" t="s">
        <v>3586</v>
      </c>
      <c r="AS1256" s="111" t="s">
        <v>542</v>
      </c>
      <c r="AT1256" s="193" t="s">
        <v>4263</v>
      </c>
      <c r="AU1256" s="111" t="s">
        <v>4264</v>
      </c>
    </row>
    <row r="1257" spans="37:47" hidden="1">
      <c r="AK1257" s="181"/>
      <c r="AL1257" s="181"/>
      <c r="AM1257" s="181"/>
      <c r="AN1257" s="181"/>
      <c r="AO1257" s="181"/>
      <c r="AP1257" s="181"/>
      <c r="AQ1257" s="191" t="s">
        <v>4265</v>
      </c>
      <c r="AR1257" s="192" t="s">
        <v>3586</v>
      </c>
      <c r="AS1257" s="111" t="s">
        <v>542</v>
      </c>
      <c r="AT1257" s="193" t="s">
        <v>4266</v>
      </c>
      <c r="AU1257" s="111" t="s">
        <v>4267</v>
      </c>
    </row>
    <row r="1258" spans="37:47" hidden="1">
      <c r="AK1258" s="181"/>
      <c r="AL1258" s="181"/>
      <c r="AM1258" s="181"/>
      <c r="AN1258" s="181"/>
      <c r="AO1258" s="181"/>
      <c r="AP1258" s="181"/>
      <c r="AQ1258" s="191" t="s">
        <v>4268</v>
      </c>
      <c r="AR1258" s="192" t="s">
        <v>3586</v>
      </c>
      <c r="AS1258" s="111" t="s">
        <v>542</v>
      </c>
      <c r="AT1258" s="193" t="s">
        <v>4269</v>
      </c>
      <c r="AU1258" s="111" t="s">
        <v>4270</v>
      </c>
    </row>
    <row r="1259" spans="37:47" hidden="1">
      <c r="AK1259" s="181"/>
      <c r="AL1259" s="181"/>
      <c r="AM1259" s="181"/>
      <c r="AN1259" s="181"/>
      <c r="AO1259" s="181"/>
      <c r="AP1259" s="181"/>
      <c r="AQ1259" s="191" t="s">
        <v>4271</v>
      </c>
      <c r="AR1259" s="192" t="s">
        <v>3586</v>
      </c>
      <c r="AS1259" s="111" t="s">
        <v>542</v>
      </c>
      <c r="AT1259" s="193" t="s">
        <v>4272</v>
      </c>
      <c r="AU1259" s="111" t="s">
        <v>4273</v>
      </c>
    </row>
    <row r="1260" spans="37:47" hidden="1">
      <c r="AK1260" s="181"/>
      <c r="AL1260" s="181"/>
      <c r="AM1260" s="181"/>
      <c r="AN1260" s="181"/>
      <c r="AO1260" s="181"/>
      <c r="AP1260" s="181"/>
      <c r="AQ1260" s="191" t="s">
        <v>4274</v>
      </c>
      <c r="AR1260" s="192" t="s">
        <v>3586</v>
      </c>
      <c r="AS1260" s="111" t="s">
        <v>542</v>
      </c>
      <c r="AT1260" s="193" t="s">
        <v>4275</v>
      </c>
      <c r="AU1260" s="111" t="s">
        <v>4276</v>
      </c>
    </row>
    <row r="1261" spans="37:47" hidden="1">
      <c r="AK1261" s="181"/>
      <c r="AL1261" s="181"/>
      <c r="AM1261" s="181"/>
      <c r="AN1261" s="181"/>
      <c r="AO1261" s="181"/>
      <c r="AP1261" s="181"/>
      <c r="AQ1261" s="191" t="s">
        <v>4277</v>
      </c>
      <c r="AR1261" s="192" t="s">
        <v>3586</v>
      </c>
      <c r="AS1261" s="111" t="s">
        <v>542</v>
      </c>
      <c r="AT1261" s="193" t="s">
        <v>4278</v>
      </c>
      <c r="AU1261" s="111" t="s">
        <v>4279</v>
      </c>
    </row>
    <row r="1262" spans="37:47" hidden="1">
      <c r="AK1262" s="181"/>
      <c r="AL1262" s="181"/>
      <c r="AM1262" s="181"/>
      <c r="AN1262" s="181"/>
      <c r="AO1262" s="181"/>
      <c r="AP1262" s="181"/>
      <c r="AQ1262" s="191" t="s">
        <v>4280</v>
      </c>
      <c r="AR1262" s="192" t="s">
        <v>3586</v>
      </c>
      <c r="AS1262" s="111" t="s">
        <v>542</v>
      </c>
      <c r="AT1262" s="193" t="s">
        <v>4281</v>
      </c>
      <c r="AU1262" s="111" t="s">
        <v>4282</v>
      </c>
    </row>
    <row r="1263" spans="37:47" hidden="1">
      <c r="AK1263" s="181"/>
      <c r="AL1263" s="181"/>
      <c r="AM1263" s="181"/>
      <c r="AN1263" s="181"/>
      <c r="AO1263" s="181"/>
      <c r="AP1263" s="181"/>
      <c r="AQ1263" s="191" t="s">
        <v>4283</v>
      </c>
      <c r="AR1263" s="192" t="s">
        <v>3586</v>
      </c>
      <c r="AS1263" s="111" t="s">
        <v>542</v>
      </c>
      <c r="AT1263" s="193" t="s">
        <v>4284</v>
      </c>
      <c r="AU1263" s="111" t="s">
        <v>4285</v>
      </c>
    </row>
    <row r="1264" spans="37:47" hidden="1">
      <c r="AK1264" s="181"/>
      <c r="AL1264" s="181"/>
      <c r="AM1264" s="181"/>
      <c r="AN1264" s="181"/>
      <c r="AO1264" s="181"/>
      <c r="AP1264" s="181"/>
      <c r="AQ1264" s="191" t="s">
        <v>4286</v>
      </c>
      <c r="AR1264" s="192" t="s">
        <v>3586</v>
      </c>
      <c r="AS1264" s="111" t="s">
        <v>542</v>
      </c>
      <c r="AT1264" s="193" t="s">
        <v>4287</v>
      </c>
      <c r="AU1264" s="111" t="s">
        <v>4288</v>
      </c>
    </row>
    <row r="1265" spans="37:47" hidden="1">
      <c r="AK1265" s="181"/>
      <c r="AL1265" s="181"/>
      <c r="AM1265" s="181"/>
      <c r="AN1265" s="181"/>
      <c r="AO1265" s="181"/>
      <c r="AP1265" s="181"/>
      <c r="AQ1265" s="191" t="s">
        <v>4289</v>
      </c>
      <c r="AR1265" s="192" t="s">
        <v>3586</v>
      </c>
      <c r="AS1265" s="111" t="s">
        <v>542</v>
      </c>
      <c r="AT1265" s="193" t="s">
        <v>4290</v>
      </c>
      <c r="AU1265" s="111" t="s">
        <v>4291</v>
      </c>
    </row>
    <row r="1266" spans="37:47" hidden="1">
      <c r="AK1266" s="181"/>
      <c r="AL1266" s="181"/>
      <c r="AM1266" s="181"/>
      <c r="AN1266" s="181"/>
      <c r="AO1266" s="181"/>
      <c r="AP1266" s="181"/>
      <c r="AQ1266" s="191" t="s">
        <v>4292</v>
      </c>
      <c r="AR1266" s="192" t="s">
        <v>3586</v>
      </c>
      <c r="AS1266" s="111" t="s">
        <v>542</v>
      </c>
      <c r="AT1266" s="193" t="s">
        <v>4293</v>
      </c>
      <c r="AU1266" s="111" t="s">
        <v>4294</v>
      </c>
    </row>
    <row r="1267" spans="37:47" hidden="1">
      <c r="AK1267" s="181"/>
      <c r="AL1267" s="181"/>
      <c r="AM1267" s="181"/>
      <c r="AN1267" s="181"/>
      <c r="AO1267" s="181"/>
      <c r="AP1267" s="181"/>
      <c r="AQ1267" s="191" t="s">
        <v>4295</v>
      </c>
      <c r="AR1267" s="192" t="s">
        <v>3586</v>
      </c>
      <c r="AS1267" s="111" t="s">
        <v>542</v>
      </c>
      <c r="AT1267" s="193" t="s">
        <v>4296</v>
      </c>
      <c r="AU1267" s="111" t="s">
        <v>4297</v>
      </c>
    </row>
    <row r="1268" spans="37:47" hidden="1">
      <c r="AK1268" s="181"/>
      <c r="AL1268" s="181"/>
      <c r="AM1268" s="181"/>
      <c r="AN1268" s="181"/>
      <c r="AO1268" s="181"/>
      <c r="AP1268" s="181"/>
      <c r="AQ1268" s="191" t="s">
        <v>4298</v>
      </c>
      <c r="AR1268" s="192" t="s">
        <v>3586</v>
      </c>
      <c r="AS1268" s="111" t="s">
        <v>542</v>
      </c>
      <c r="AT1268" s="193" t="s">
        <v>4299</v>
      </c>
      <c r="AU1268" s="111" t="s">
        <v>4300</v>
      </c>
    </row>
    <row r="1269" spans="37:47" hidden="1">
      <c r="AK1269" s="181"/>
      <c r="AL1269" s="181"/>
      <c r="AM1269" s="181"/>
      <c r="AN1269" s="181"/>
      <c r="AO1269" s="181"/>
      <c r="AP1269" s="181"/>
      <c r="AQ1269" s="191" t="s">
        <v>4301</v>
      </c>
      <c r="AR1269" s="192" t="s">
        <v>3586</v>
      </c>
      <c r="AS1269" s="111" t="s">
        <v>542</v>
      </c>
      <c r="AT1269" s="193" t="s">
        <v>4302</v>
      </c>
      <c r="AU1269" s="111" t="s">
        <v>4303</v>
      </c>
    </row>
    <row r="1270" spans="37:47" hidden="1">
      <c r="AK1270" s="181"/>
      <c r="AL1270" s="181"/>
      <c r="AM1270" s="181"/>
      <c r="AN1270" s="181"/>
      <c r="AO1270" s="181"/>
      <c r="AP1270" s="181"/>
      <c r="AQ1270" s="191" t="s">
        <v>4304</v>
      </c>
      <c r="AR1270" s="192" t="s">
        <v>3586</v>
      </c>
      <c r="AS1270" s="111" t="s">
        <v>542</v>
      </c>
      <c r="AT1270" s="193" t="s">
        <v>4305</v>
      </c>
      <c r="AU1270" s="111" t="s">
        <v>4306</v>
      </c>
    </row>
    <row r="1271" spans="37:47" hidden="1">
      <c r="AK1271" s="181"/>
      <c r="AL1271" s="181"/>
      <c r="AM1271" s="181"/>
      <c r="AN1271" s="181"/>
      <c r="AO1271" s="181"/>
      <c r="AP1271" s="181"/>
      <c r="AQ1271" s="191" t="s">
        <v>4307</v>
      </c>
      <c r="AR1271" s="192" t="s">
        <v>3586</v>
      </c>
      <c r="AS1271" s="111" t="s">
        <v>542</v>
      </c>
      <c r="AT1271" s="193" t="s">
        <v>4308</v>
      </c>
      <c r="AU1271" s="111" t="s">
        <v>4309</v>
      </c>
    </row>
    <row r="1272" spans="37:47" hidden="1">
      <c r="AK1272" s="181"/>
      <c r="AL1272" s="181"/>
      <c r="AM1272" s="181"/>
      <c r="AN1272" s="181"/>
      <c r="AO1272" s="181"/>
      <c r="AP1272" s="181"/>
      <c r="AQ1272" s="191" t="s">
        <v>4310</v>
      </c>
      <c r="AR1272" s="192" t="s">
        <v>3586</v>
      </c>
      <c r="AS1272" s="111" t="s">
        <v>542</v>
      </c>
      <c r="AT1272" s="193" t="s">
        <v>4311</v>
      </c>
      <c r="AU1272" s="111" t="s">
        <v>4312</v>
      </c>
    </row>
    <row r="1273" spans="37:47" hidden="1">
      <c r="AK1273" s="181"/>
      <c r="AL1273" s="181"/>
      <c r="AM1273" s="181"/>
      <c r="AN1273" s="181"/>
      <c r="AO1273" s="181"/>
      <c r="AP1273" s="181"/>
      <c r="AQ1273" s="191" t="s">
        <v>4313</v>
      </c>
      <c r="AR1273" s="192" t="s">
        <v>3586</v>
      </c>
      <c r="AS1273" s="111" t="s">
        <v>542</v>
      </c>
      <c r="AT1273" s="193" t="s">
        <v>4314</v>
      </c>
      <c r="AU1273" s="111" t="s">
        <v>4315</v>
      </c>
    </row>
    <row r="1274" spans="37:47" hidden="1">
      <c r="AK1274" s="181"/>
      <c r="AL1274" s="181"/>
      <c r="AM1274" s="181"/>
      <c r="AN1274" s="181"/>
      <c r="AO1274" s="181"/>
      <c r="AP1274" s="181"/>
      <c r="AQ1274" s="191" t="s">
        <v>4316</v>
      </c>
      <c r="AR1274" s="192" t="s">
        <v>3586</v>
      </c>
      <c r="AS1274" s="111" t="s">
        <v>542</v>
      </c>
      <c r="AT1274" s="193" t="s">
        <v>4317</v>
      </c>
      <c r="AU1274" s="111" t="s">
        <v>4318</v>
      </c>
    </row>
    <row r="1275" spans="37:47" hidden="1">
      <c r="AK1275" s="181"/>
      <c r="AL1275" s="181"/>
      <c r="AM1275" s="181"/>
      <c r="AN1275" s="181"/>
      <c r="AO1275" s="181"/>
      <c r="AP1275" s="181"/>
      <c r="AQ1275" s="191" t="s">
        <v>4319</v>
      </c>
      <c r="AR1275" s="192" t="s">
        <v>3586</v>
      </c>
      <c r="AS1275" s="111" t="s">
        <v>542</v>
      </c>
      <c r="AT1275" s="193" t="s">
        <v>4320</v>
      </c>
      <c r="AU1275" s="111" t="s">
        <v>4321</v>
      </c>
    </row>
    <row r="1276" spans="37:47" hidden="1">
      <c r="AK1276" s="181"/>
      <c r="AL1276" s="181"/>
      <c r="AM1276" s="181"/>
      <c r="AN1276" s="181"/>
      <c r="AO1276" s="181"/>
      <c r="AP1276" s="181"/>
      <c r="AQ1276" s="191" t="s">
        <v>4322</v>
      </c>
      <c r="AR1276" s="192" t="s">
        <v>3586</v>
      </c>
      <c r="AS1276" s="111" t="s">
        <v>542</v>
      </c>
      <c r="AT1276" s="193" t="s">
        <v>4323</v>
      </c>
      <c r="AU1276" s="111" t="s">
        <v>4324</v>
      </c>
    </row>
    <row r="1277" spans="37:47" hidden="1">
      <c r="AK1277" s="181"/>
      <c r="AL1277" s="181"/>
      <c r="AM1277" s="181"/>
      <c r="AN1277" s="181"/>
      <c r="AO1277" s="181"/>
      <c r="AP1277" s="181"/>
      <c r="AQ1277" s="191" t="s">
        <v>4325</v>
      </c>
      <c r="AR1277" s="192" t="s">
        <v>3586</v>
      </c>
      <c r="AS1277" s="111" t="s">
        <v>542</v>
      </c>
      <c r="AT1277" s="193" t="s">
        <v>4326</v>
      </c>
      <c r="AU1277" s="111" t="s">
        <v>4327</v>
      </c>
    </row>
    <row r="1278" spans="37:47" hidden="1">
      <c r="AK1278" s="181"/>
      <c r="AL1278" s="181"/>
      <c r="AM1278" s="181"/>
      <c r="AN1278" s="181"/>
      <c r="AO1278" s="181"/>
      <c r="AP1278" s="181"/>
      <c r="AQ1278" s="191" t="s">
        <v>4328</v>
      </c>
      <c r="AR1278" s="192" t="s">
        <v>3586</v>
      </c>
      <c r="AS1278" s="111" t="s">
        <v>542</v>
      </c>
      <c r="AT1278" s="193" t="s">
        <v>4329</v>
      </c>
      <c r="AU1278" s="111" t="s">
        <v>4330</v>
      </c>
    </row>
    <row r="1279" spans="37:47" hidden="1">
      <c r="AK1279" s="181"/>
      <c r="AL1279" s="181"/>
      <c r="AM1279" s="181"/>
      <c r="AN1279" s="181"/>
      <c r="AO1279" s="181"/>
      <c r="AP1279" s="181"/>
      <c r="AQ1279" s="191" t="s">
        <v>4331</v>
      </c>
      <c r="AR1279" s="192" t="s">
        <v>3586</v>
      </c>
      <c r="AS1279" s="111" t="s">
        <v>542</v>
      </c>
      <c r="AT1279" s="193" t="s">
        <v>4332</v>
      </c>
      <c r="AU1279" s="111" t="s">
        <v>4333</v>
      </c>
    </row>
    <row r="1280" spans="37:47" hidden="1">
      <c r="AK1280" s="181"/>
      <c r="AL1280" s="181"/>
      <c r="AM1280" s="181"/>
      <c r="AN1280" s="181"/>
      <c r="AO1280" s="181"/>
      <c r="AP1280" s="181"/>
      <c r="AQ1280" s="191" t="s">
        <v>4334</v>
      </c>
      <c r="AR1280" s="192" t="s">
        <v>3586</v>
      </c>
      <c r="AS1280" s="111" t="s">
        <v>542</v>
      </c>
      <c r="AT1280" s="193" t="s">
        <v>4335</v>
      </c>
      <c r="AU1280" s="111" t="s">
        <v>4336</v>
      </c>
    </row>
    <row r="1281" spans="37:47" hidden="1">
      <c r="AK1281" s="181"/>
      <c r="AL1281" s="181"/>
      <c r="AM1281" s="181"/>
      <c r="AN1281" s="181"/>
      <c r="AO1281" s="181"/>
      <c r="AP1281" s="181"/>
      <c r="AQ1281" s="191" t="s">
        <v>4337</v>
      </c>
      <c r="AR1281" s="192" t="s">
        <v>3586</v>
      </c>
      <c r="AS1281" s="111" t="s">
        <v>542</v>
      </c>
      <c r="AT1281" s="193" t="s">
        <v>4338</v>
      </c>
      <c r="AU1281" s="111" t="s">
        <v>4339</v>
      </c>
    </row>
    <row r="1282" spans="37:47" hidden="1">
      <c r="AK1282" s="181"/>
      <c r="AL1282" s="181"/>
      <c r="AM1282" s="181"/>
      <c r="AN1282" s="181"/>
      <c r="AO1282" s="181"/>
      <c r="AP1282" s="181"/>
      <c r="AQ1282" s="191" t="s">
        <v>4340</v>
      </c>
      <c r="AR1282" s="192" t="s">
        <v>3586</v>
      </c>
      <c r="AS1282" s="111" t="s">
        <v>542</v>
      </c>
      <c r="AT1282" s="193" t="s">
        <v>4341</v>
      </c>
      <c r="AU1282" s="111" t="s">
        <v>4342</v>
      </c>
    </row>
    <row r="1283" spans="37:47" hidden="1">
      <c r="AK1283" s="181"/>
      <c r="AL1283" s="181"/>
      <c r="AM1283" s="181"/>
      <c r="AN1283" s="181"/>
      <c r="AO1283" s="181"/>
      <c r="AP1283" s="181"/>
      <c r="AQ1283" s="191" t="s">
        <v>4343</v>
      </c>
      <c r="AR1283" s="192" t="s">
        <v>3586</v>
      </c>
      <c r="AS1283" s="111" t="s">
        <v>542</v>
      </c>
      <c r="AT1283" s="193" t="s">
        <v>4344</v>
      </c>
      <c r="AU1283" s="111" t="s">
        <v>4345</v>
      </c>
    </row>
    <row r="1284" spans="37:47" hidden="1">
      <c r="AK1284" s="181"/>
      <c r="AL1284" s="181"/>
      <c r="AM1284" s="181"/>
      <c r="AN1284" s="181"/>
      <c r="AO1284" s="181"/>
      <c r="AP1284" s="181"/>
      <c r="AQ1284" s="191" t="s">
        <v>4346</v>
      </c>
      <c r="AR1284" s="192" t="s">
        <v>3586</v>
      </c>
      <c r="AS1284" s="111" t="s">
        <v>542</v>
      </c>
      <c r="AT1284" s="193" t="s">
        <v>4347</v>
      </c>
      <c r="AU1284" s="111" t="s">
        <v>4348</v>
      </c>
    </row>
    <row r="1285" spans="37:47" hidden="1">
      <c r="AK1285" s="181"/>
      <c r="AL1285" s="181"/>
      <c r="AM1285" s="181"/>
      <c r="AN1285" s="181"/>
      <c r="AO1285" s="181"/>
      <c r="AP1285" s="181"/>
      <c r="AQ1285" s="191" t="s">
        <v>4349</v>
      </c>
      <c r="AR1285" s="192" t="s">
        <v>3586</v>
      </c>
      <c r="AS1285" s="111" t="s">
        <v>542</v>
      </c>
      <c r="AT1285" s="193" t="s">
        <v>4350</v>
      </c>
      <c r="AU1285" s="111" t="s">
        <v>4351</v>
      </c>
    </row>
    <row r="1286" spans="37:47" hidden="1">
      <c r="AK1286" s="181"/>
      <c r="AL1286" s="181"/>
      <c r="AM1286" s="181"/>
      <c r="AN1286" s="181"/>
      <c r="AO1286" s="181"/>
      <c r="AP1286" s="181"/>
      <c r="AQ1286" s="191" t="s">
        <v>4352</v>
      </c>
      <c r="AR1286" s="192" t="s">
        <v>3586</v>
      </c>
      <c r="AS1286" s="111" t="s">
        <v>542</v>
      </c>
      <c r="AT1286" s="193" t="s">
        <v>4353</v>
      </c>
      <c r="AU1286" s="111" t="s">
        <v>4354</v>
      </c>
    </row>
    <row r="1287" spans="37:47" hidden="1">
      <c r="AK1287" s="181"/>
      <c r="AL1287" s="181"/>
      <c r="AM1287" s="181"/>
      <c r="AN1287" s="181"/>
      <c r="AO1287" s="181"/>
      <c r="AP1287" s="181"/>
      <c r="AQ1287" s="191" t="s">
        <v>4355</v>
      </c>
      <c r="AR1287" s="192" t="s">
        <v>3586</v>
      </c>
      <c r="AS1287" s="111" t="s">
        <v>542</v>
      </c>
      <c r="AT1287" s="193" t="s">
        <v>4356</v>
      </c>
      <c r="AU1287" s="111" t="s">
        <v>4357</v>
      </c>
    </row>
    <row r="1288" spans="37:47" hidden="1">
      <c r="AK1288" s="181"/>
      <c r="AL1288" s="181"/>
      <c r="AM1288" s="181"/>
      <c r="AN1288" s="181"/>
      <c r="AO1288" s="181"/>
      <c r="AP1288" s="181"/>
      <c r="AQ1288" s="191" t="s">
        <v>4358</v>
      </c>
      <c r="AR1288" s="192" t="s">
        <v>3586</v>
      </c>
      <c r="AS1288" s="111" t="s">
        <v>542</v>
      </c>
      <c r="AT1288" s="193" t="s">
        <v>4359</v>
      </c>
      <c r="AU1288" s="111" t="s">
        <v>4360</v>
      </c>
    </row>
    <row r="1289" spans="37:47" hidden="1">
      <c r="AK1289" s="181"/>
      <c r="AL1289" s="181"/>
      <c r="AM1289" s="181"/>
      <c r="AN1289" s="181"/>
      <c r="AO1289" s="181"/>
      <c r="AP1289" s="181"/>
      <c r="AQ1289" s="191" t="s">
        <v>4361</v>
      </c>
      <c r="AR1289" s="192" t="s">
        <v>3586</v>
      </c>
      <c r="AS1289" s="111" t="s">
        <v>542</v>
      </c>
      <c r="AT1289" s="193" t="s">
        <v>4362</v>
      </c>
      <c r="AU1289" s="111" t="s">
        <v>4363</v>
      </c>
    </row>
    <row r="1290" spans="37:47" hidden="1">
      <c r="AK1290" s="181"/>
      <c r="AL1290" s="181"/>
      <c r="AM1290" s="181"/>
      <c r="AN1290" s="181"/>
      <c r="AO1290" s="181"/>
      <c r="AP1290" s="181"/>
      <c r="AQ1290" s="191" t="s">
        <v>4364</v>
      </c>
      <c r="AR1290" s="192" t="s">
        <v>3586</v>
      </c>
      <c r="AS1290" s="111" t="s">
        <v>542</v>
      </c>
      <c r="AT1290" s="193" t="s">
        <v>4365</v>
      </c>
      <c r="AU1290" s="111" t="s">
        <v>4366</v>
      </c>
    </row>
    <row r="1291" spans="37:47" hidden="1">
      <c r="AK1291" s="181"/>
      <c r="AL1291" s="181"/>
      <c r="AM1291" s="181"/>
      <c r="AN1291" s="181"/>
      <c r="AO1291" s="181"/>
      <c r="AP1291" s="181"/>
      <c r="AQ1291" s="191" t="s">
        <v>4367</v>
      </c>
      <c r="AR1291" s="192" t="s">
        <v>3586</v>
      </c>
      <c r="AS1291" s="111" t="s">
        <v>542</v>
      </c>
      <c r="AT1291" s="193" t="s">
        <v>4368</v>
      </c>
      <c r="AU1291" s="111" t="s">
        <v>4369</v>
      </c>
    </row>
    <row r="1292" spans="37:47" hidden="1">
      <c r="AK1292" s="181"/>
      <c r="AL1292" s="181"/>
      <c r="AM1292" s="181"/>
      <c r="AN1292" s="181"/>
      <c r="AO1292" s="181"/>
      <c r="AP1292" s="181"/>
      <c r="AQ1292" s="191" t="s">
        <v>4370</v>
      </c>
      <c r="AR1292" s="192" t="s">
        <v>3586</v>
      </c>
      <c r="AS1292" s="111" t="s">
        <v>542</v>
      </c>
      <c r="AT1292" s="193" t="s">
        <v>4371</v>
      </c>
      <c r="AU1292" s="111" t="s">
        <v>4372</v>
      </c>
    </row>
    <row r="1293" spans="37:47" hidden="1">
      <c r="AK1293" s="181"/>
      <c r="AL1293" s="181"/>
      <c r="AM1293" s="181"/>
      <c r="AN1293" s="181"/>
      <c r="AO1293" s="181"/>
      <c r="AP1293" s="181"/>
      <c r="AQ1293" s="191" t="s">
        <v>4373</v>
      </c>
      <c r="AR1293" s="192" t="s">
        <v>3586</v>
      </c>
      <c r="AS1293" s="111" t="s">
        <v>542</v>
      </c>
      <c r="AT1293" s="193" t="s">
        <v>4374</v>
      </c>
      <c r="AU1293" s="111" t="s">
        <v>4375</v>
      </c>
    </row>
    <row r="1294" spans="37:47" hidden="1">
      <c r="AK1294" s="181"/>
      <c r="AL1294" s="181"/>
      <c r="AM1294" s="181"/>
      <c r="AN1294" s="181"/>
      <c r="AO1294" s="181"/>
      <c r="AP1294" s="181"/>
      <c r="AQ1294" s="191" t="s">
        <v>4376</v>
      </c>
      <c r="AR1294" s="192" t="s">
        <v>3586</v>
      </c>
      <c r="AS1294" s="111" t="s">
        <v>542</v>
      </c>
      <c r="AT1294" s="193" t="s">
        <v>4377</v>
      </c>
      <c r="AU1294" s="111" t="s">
        <v>4378</v>
      </c>
    </row>
    <row r="1295" spans="37:47" hidden="1">
      <c r="AK1295" s="181"/>
      <c r="AL1295" s="181"/>
      <c r="AM1295" s="181"/>
      <c r="AN1295" s="181"/>
      <c r="AO1295" s="181"/>
      <c r="AP1295" s="181"/>
      <c r="AQ1295" s="191" t="s">
        <v>4379</v>
      </c>
      <c r="AR1295" s="192" t="s">
        <v>3586</v>
      </c>
      <c r="AS1295" s="111" t="s">
        <v>542</v>
      </c>
      <c r="AT1295" s="193" t="s">
        <v>4380</v>
      </c>
      <c r="AU1295" s="111" t="s">
        <v>4381</v>
      </c>
    </row>
    <row r="1296" spans="37:47" hidden="1">
      <c r="AK1296" s="181"/>
      <c r="AL1296" s="181"/>
      <c r="AM1296" s="181"/>
      <c r="AN1296" s="181"/>
      <c r="AO1296" s="181"/>
      <c r="AP1296" s="181"/>
      <c r="AQ1296" s="191" t="s">
        <v>4382</v>
      </c>
      <c r="AR1296" s="192" t="s">
        <v>3586</v>
      </c>
      <c r="AS1296" s="111" t="s">
        <v>542</v>
      </c>
      <c r="AT1296" s="193" t="s">
        <v>4383</v>
      </c>
      <c r="AU1296" s="111" t="s">
        <v>4384</v>
      </c>
    </row>
    <row r="1297" spans="37:47" hidden="1">
      <c r="AK1297" s="181"/>
      <c r="AL1297" s="181"/>
      <c r="AM1297" s="181"/>
      <c r="AN1297" s="181"/>
      <c r="AO1297" s="181"/>
      <c r="AP1297" s="181"/>
      <c r="AQ1297" s="191" t="s">
        <v>4385</v>
      </c>
      <c r="AR1297" s="192" t="s">
        <v>3586</v>
      </c>
      <c r="AS1297" s="111" t="s">
        <v>542</v>
      </c>
      <c r="AT1297" s="193" t="s">
        <v>4386</v>
      </c>
      <c r="AU1297" s="111" t="s">
        <v>4387</v>
      </c>
    </row>
    <row r="1298" spans="37:47" hidden="1">
      <c r="AK1298" s="181"/>
      <c r="AL1298" s="181"/>
      <c r="AM1298" s="181"/>
      <c r="AN1298" s="181"/>
      <c r="AO1298" s="181"/>
      <c r="AP1298" s="181"/>
      <c r="AQ1298" s="191" t="s">
        <v>4388</v>
      </c>
      <c r="AR1298" s="192" t="s">
        <v>3586</v>
      </c>
      <c r="AS1298" s="111" t="s">
        <v>542</v>
      </c>
      <c r="AT1298" s="193" t="s">
        <v>4389</v>
      </c>
      <c r="AU1298" s="111" t="s">
        <v>4390</v>
      </c>
    </row>
    <row r="1299" spans="37:47" hidden="1">
      <c r="AK1299" s="181"/>
      <c r="AL1299" s="181"/>
      <c r="AM1299" s="181"/>
      <c r="AN1299" s="181"/>
      <c r="AO1299" s="181"/>
      <c r="AP1299" s="181"/>
      <c r="AQ1299" s="191" t="s">
        <v>4391</v>
      </c>
      <c r="AR1299" s="192" t="s">
        <v>3586</v>
      </c>
      <c r="AS1299" s="111" t="s">
        <v>542</v>
      </c>
      <c r="AT1299" s="193" t="s">
        <v>4392</v>
      </c>
      <c r="AU1299" s="111" t="s">
        <v>4393</v>
      </c>
    </row>
    <row r="1300" spans="37:47" hidden="1">
      <c r="AK1300" s="181"/>
      <c r="AL1300" s="181"/>
      <c r="AM1300" s="181"/>
      <c r="AN1300" s="181"/>
      <c r="AO1300" s="181"/>
      <c r="AP1300" s="181"/>
      <c r="AQ1300" s="191" t="s">
        <v>4394</v>
      </c>
      <c r="AR1300" s="192" t="s">
        <v>3586</v>
      </c>
      <c r="AS1300" s="111" t="s">
        <v>542</v>
      </c>
      <c r="AT1300" s="193" t="s">
        <v>4395</v>
      </c>
      <c r="AU1300" s="111" t="s">
        <v>4396</v>
      </c>
    </row>
    <row r="1301" spans="37:47" hidden="1">
      <c r="AK1301" s="181"/>
      <c r="AL1301" s="181"/>
      <c r="AM1301" s="181"/>
      <c r="AN1301" s="181"/>
      <c r="AO1301" s="181"/>
      <c r="AP1301" s="181"/>
      <c r="AQ1301" s="191" t="s">
        <v>4397</v>
      </c>
      <c r="AR1301" s="192" t="s">
        <v>3586</v>
      </c>
      <c r="AS1301" s="111" t="s">
        <v>542</v>
      </c>
      <c r="AT1301" s="193" t="s">
        <v>4398</v>
      </c>
      <c r="AU1301" s="111" t="s">
        <v>4399</v>
      </c>
    </row>
    <row r="1302" spans="37:47" hidden="1">
      <c r="AK1302" s="181"/>
      <c r="AL1302" s="181"/>
      <c r="AM1302" s="181"/>
      <c r="AN1302" s="181"/>
      <c r="AO1302" s="181"/>
      <c r="AP1302" s="181"/>
      <c r="AQ1302" s="191" t="s">
        <v>4400</v>
      </c>
      <c r="AR1302" s="192" t="s">
        <v>3586</v>
      </c>
      <c r="AS1302" s="111" t="s">
        <v>542</v>
      </c>
      <c r="AT1302" s="193" t="s">
        <v>4401</v>
      </c>
      <c r="AU1302" s="111" t="s">
        <v>4402</v>
      </c>
    </row>
    <row r="1303" spans="37:47" hidden="1">
      <c r="AK1303" s="181"/>
      <c r="AL1303" s="181"/>
      <c r="AM1303" s="181"/>
      <c r="AN1303" s="181"/>
      <c r="AO1303" s="181"/>
      <c r="AP1303" s="181"/>
      <c r="AQ1303" s="191" t="s">
        <v>4403</v>
      </c>
      <c r="AR1303" s="192" t="s">
        <v>3586</v>
      </c>
      <c r="AS1303" s="111" t="s">
        <v>542</v>
      </c>
      <c r="AT1303" s="193" t="s">
        <v>4404</v>
      </c>
      <c r="AU1303" s="111" t="s">
        <v>4405</v>
      </c>
    </row>
    <row r="1304" spans="37:47" hidden="1">
      <c r="AK1304" s="181"/>
      <c r="AL1304" s="181"/>
      <c r="AM1304" s="181"/>
      <c r="AN1304" s="181"/>
      <c r="AO1304" s="181"/>
      <c r="AP1304" s="181"/>
      <c r="AQ1304" s="191" t="s">
        <v>4406</v>
      </c>
      <c r="AR1304" s="192" t="s">
        <v>3586</v>
      </c>
      <c r="AS1304" s="111" t="s">
        <v>542</v>
      </c>
      <c r="AT1304" s="193" t="s">
        <v>4407</v>
      </c>
      <c r="AU1304" s="111" t="s">
        <v>4408</v>
      </c>
    </row>
    <row r="1305" spans="37:47" hidden="1">
      <c r="AK1305" s="181"/>
      <c r="AL1305" s="181"/>
      <c r="AM1305" s="181"/>
      <c r="AN1305" s="181"/>
      <c r="AO1305" s="181"/>
      <c r="AP1305" s="181"/>
      <c r="AQ1305" s="191" t="s">
        <v>4409</v>
      </c>
      <c r="AR1305" s="192" t="s">
        <v>3586</v>
      </c>
      <c r="AS1305" s="111" t="s">
        <v>542</v>
      </c>
      <c r="AT1305" s="193" t="s">
        <v>4410</v>
      </c>
      <c r="AU1305" s="111" t="s">
        <v>4411</v>
      </c>
    </row>
    <row r="1306" spans="37:47" hidden="1">
      <c r="AK1306" s="181"/>
      <c r="AL1306" s="181"/>
      <c r="AM1306" s="181"/>
      <c r="AN1306" s="181"/>
      <c r="AO1306" s="181"/>
      <c r="AP1306" s="181"/>
      <c r="AQ1306" s="191" t="s">
        <v>4412</v>
      </c>
      <c r="AR1306" s="192" t="s">
        <v>3586</v>
      </c>
      <c r="AS1306" s="111" t="s">
        <v>542</v>
      </c>
      <c r="AT1306" s="193" t="s">
        <v>4413</v>
      </c>
      <c r="AU1306" s="111" t="s">
        <v>4414</v>
      </c>
    </row>
    <row r="1307" spans="37:47" hidden="1">
      <c r="AK1307" s="181"/>
      <c r="AL1307" s="181"/>
      <c r="AM1307" s="181"/>
      <c r="AN1307" s="181"/>
      <c r="AO1307" s="181"/>
      <c r="AP1307" s="181"/>
      <c r="AQ1307" s="191" t="s">
        <v>4415</v>
      </c>
      <c r="AR1307" s="192" t="s">
        <v>3586</v>
      </c>
      <c r="AS1307" s="111" t="s">
        <v>542</v>
      </c>
      <c r="AT1307" s="193" t="s">
        <v>4416</v>
      </c>
      <c r="AU1307" s="111" t="s">
        <v>4417</v>
      </c>
    </row>
    <row r="1308" spans="37:47" hidden="1">
      <c r="AK1308" s="181"/>
      <c r="AL1308" s="181"/>
      <c r="AM1308" s="181"/>
      <c r="AN1308" s="181"/>
      <c r="AO1308" s="181"/>
      <c r="AP1308" s="181"/>
      <c r="AQ1308" s="191" t="s">
        <v>4418</v>
      </c>
      <c r="AR1308" s="192" t="s">
        <v>3586</v>
      </c>
      <c r="AS1308" s="111" t="s">
        <v>542</v>
      </c>
      <c r="AT1308" s="193" t="s">
        <v>4419</v>
      </c>
      <c r="AU1308" s="111" t="s">
        <v>4420</v>
      </c>
    </row>
    <row r="1309" spans="37:47" hidden="1">
      <c r="AK1309" s="181"/>
      <c r="AL1309" s="181"/>
      <c r="AM1309" s="181"/>
      <c r="AN1309" s="181"/>
      <c r="AO1309" s="181"/>
      <c r="AP1309" s="181"/>
      <c r="AQ1309" s="191" t="s">
        <v>4421</v>
      </c>
      <c r="AR1309" s="192" t="s">
        <v>3586</v>
      </c>
      <c r="AS1309" s="111" t="s">
        <v>542</v>
      </c>
      <c r="AT1309" s="193" t="s">
        <v>4422</v>
      </c>
      <c r="AU1309" s="111" t="s">
        <v>4423</v>
      </c>
    </row>
    <row r="1310" spans="37:47" hidden="1">
      <c r="AK1310" s="181"/>
      <c r="AL1310" s="181"/>
      <c r="AM1310" s="181"/>
      <c r="AN1310" s="181"/>
      <c r="AO1310" s="181"/>
      <c r="AP1310" s="181"/>
      <c r="AQ1310" s="191" t="s">
        <v>4424</v>
      </c>
      <c r="AR1310" s="192" t="s">
        <v>3586</v>
      </c>
      <c r="AS1310" s="111" t="s">
        <v>542</v>
      </c>
      <c r="AT1310" s="193" t="s">
        <v>4425</v>
      </c>
      <c r="AU1310" s="111" t="s">
        <v>4426</v>
      </c>
    </row>
    <row r="1311" spans="37:47" hidden="1">
      <c r="AK1311" s="181"/>
      <c r="AL1311" s="181"/>
      <c r="AM1311" s="181"/>
      <c r="AN1311" s="181"/>
      <c r="AO1311" s="181"/>
      <c r="AP1311" s="181"/>
      <c r="AQ1311" s="191" t="s">
        <v>4427</v>
      </c>
      <c r="AR1311" s="192" t="s">
        <v>3586</v>
      </c>
      <c r="AS1311" s="111" t="s">
        <v>542</v>
      </c>
      <c r="AT1311" s="193" t="s">
        <v>4428</v>
      </c>
      <c r="AU1311" s="111" t="s">
        <v>4429</v>
      </c>
    </row>
    <row r="1312" spans="37:47" hidden="1">
      <c r="AK1312" s="181"/>
      <c r="AL1312" s="181"/>
      <c r="AM1312" s="181"/>
      <c r="AN1312" s="181"/>
      <c r="AO1312" s="181"/>
      <c r="AP1312" s="181"/>
      <c r="AQ1312" s="191" t="s">
        <v>4430</v>
      </c>
      <c r="AR1312" s="192" t="s">
        <v>3586</v>
      </c>
      <c r="AS1312" s="111" t="s">
        <v>542</v>
      </c>
      <c r="AT1312" s="193" t="s">
        <v>4431</v>
      </c>
      <c r="AU1312" s="111" t="s">
        <v>4432</v>
      </c>
    </row>
    <row r="1313" spans="37:47" hidden="1">
      <c r="AK1313" s="181"/>
      <c r="AL1313" s="181"/>
      <c r="AM1313" s="181"/>
      <c r="AN1313" s="181"/>
      <c r="AO1313" s="181"/>
      <c r="AP1313" s="181"/>
      <c r="AQ1313" s="191" t="s">
        <v>4433</v>
      </c>
      <c r="AR1313" s="192" t="s">
        <v>3586</v>
      </c>
      <c r="AS1313" s="111" t="s">
        <v>542</v>
      </c>
      <c r="AT1313" s="193" t="s">
        <v>4434</v>
      </c>
      <c r="AU1313" s="111" t="s">
        <v>4435</v>
      </c>
    </row>
    <row r="1314" spans="37:47" hidden="1">
      <c r="AK1314" s="181"/>
      <c r="AL1314" s="181"/>
      <c r="AM1314" s="181"/>
      <c r="AN1314" s="181"/>
      <c r="AO1314" s="181"/>
      <c r="AP1314" s="181"/>
      <c r="AQ1314" s="191" t="s">
        <v>4436</v>
      </c>
      <c r="AR1314" s="192" t="s">
        <v>3586</v>
      </c>
      <c r="AS1314" s="111" t="s">
        <v>542</v>
      </c>
      <c r="AT1314" s="193" t="s">
        <v>4437</v>
      </c>
      <c r="AU1314" s="111" t="s">
        <v>4438</v>
      </c>
    </row>
    <row r="1315" spans="37:47" hidden="1">
      <c r="AK1315" s="181"/>
      <c r="AL1315" s="181"/>
      <c r="AM1315" s="181"/>
      <c r="AN1315" s="181"/>
      <c r="AO1315" s="181"/>
      <c r="AP1315" s="181"/>
      <c r="AQ1315" s="191" t="s">
        <v>4439</v>
      </c>
      <c r="AR1315" s="192" t="s">
        <v>3586</v>
      </c>
      <c r="AS1315" s="111" t="s">
        <v>542</v>
      </c>
      <c r="AT1315" s="193" t="s">
        <v>4440</v>
      </c>
      <c r="AU1315" s="111" t="s">
        <v>4441</v>
      </c>
    </row>
    <row r="1316" spans="37:47" hidden="1">
      <c r="AK1316" s="181"/>
      <c r="AL1316" s="181"/>
      <c r="AM1316" s="181"/>
      <c r="AN1316" s="181"/>
      <c r="AO1316" s="181"/>
      <c r="AP1316" s="181"/>
      <c r="AQ1316" s="191" t="s">
        <v>4442</v>
      </c>
      <c r="AR1316" s="192" t="s">
        <v>3586</v>
      </c>
      <c r="AS1316" s="111" t="s">
        <v>542</v>
      </c>
      <c r="AT1316" s="193" t="s">
        <v>4443</v>
      </c>
      <c r="AU1316" s="111" t="s">
        <v>4444</v>
      </c>
    </row>
    <row r="1317" spans="37:47" hidden="1">
      <c r="AK1317" s="181"/>
      <c r="AL1317" s="181"/>
      <c r="AM1317" s="181"/>
      <c r="AN1317" s="181"/>
      <c r="AO1317" s="181"/>
      <c r="AP1317" s="181"/>
      <c r="AQ1317" s="191" t="s">
        <v>4445</v>
      </c>
      <c r="AR1317" s="192" t="s">
        <v>3586</v>
      </c>
      <c r="AS1317" s="111" t="s">
        <v>542</v>
      </c>
      <c r="AT1317" s="193" t="s">
        <v>4446</v>
      </c>
      <c r="AU1317" s="111" t="s">
        <v>4447</v>
      </c>
    </row>
    <row r="1318" spans="37:47" hidden="1">
      <c r="AK1318" s="181"/>
      <c r="AL1318" s="181"/>
      <c r="AM1318" s="181"/>
      <c r="AN1318" s="181"/>
      <c r="AO1318" s="181"/>
      <c r="AP1318" s="181"/>
      <c r="AQ1318" s="191" t="s">
        <v>4448</v>
      </c>
      <c r="AR1318" s="192" t="s">
        <v>3586</v>
      </c>
      <c r="AS1318" s="111" t="s">
        <v>542</v>
      </c>
      <c r="AT1318" s="193" t="s">
        <v>4449</v>
      </c>
      <c r="AU1318" s="111" t="s">
        <v>4450</v>
      </c>
    </row>
    <row r="1319" spans="37:47" hidden="1">
      <c r="AK1319" s="181"/>
      <c r="AL1319" s="181"/>
      <c r="AM1319" s="181"/>
      <c r="AN1319" s="181"/>
      <c r="AO1319" s="181"/>
      <c r="AP1319" s="181"/>
      <c r="AQ1319" s="191" t="s">
        <v>4451</v>
      </c>
      <c r="AR1319" s="192" t="s">
        <v>3586</v>
      </c>
      <c r="AS1319" s="111" t="s">
        <v>542</v>
      </c>
      <c r="AT1319" s="193" t="s">
        <v>4452</v>
      </c>
      <c r="AU1319" s="111" t="s">
        <v>4453</v>
      </c>
    </row>
    <row r="1320" spans="37:47" hidden="1">
      <c r="AK1320" s="181"/>
      <c r="AL1320" s="181"/>
      <c r="AM1320" s="181"/>
      <c r="AN1320" s="181"/>
      <c r="AO1320" s="181"/>
      <c r="AP1320" s="181"/>
      <c r="AQ1320" s="191" t="s">
        <v>4454</v>
      </c>
      <c r="AR1320" s="192" t="s">
        <v>3586</v>
      </c>
      <c r="AS1320" s="111" t="s">
        <v>542</v>
      </c>
      <c r="AT1320" s="193" t="s">
        <v>4455</v>
      </c>
      <c r="AU1320" s="111" t="s">
        <v>4456</v>
      </c>
    </row>
    <row r="1321" spans="37:47" hidden="1">
      <c r="AK1321" s="181"/>
      <c r="AL1321" s="181"/>
      <c r="AM1321" s="181"/>
      <c r="AN1321" s="181"/>
      <c r="AO1321" s="181"/>
      <c r="AP1321" s="181"/>
      <c r="AQ1321" s="191" t="s">
        <v>4457</v>
      </c>
      <c r="AR1321" s="192" t="s">
        <v>3586</v>
      </c>
      <c r="AS1321" s="111" t="s">
        <v>542</v>
      </c>
      <c r="AT1321" s="193" t="s">
        <v>4458</v>
      </c>
      <c r="AU1321" s="111" t="s">
        <v>4459</v>
      </c>
    </row>
    <row r="1322" spans="37:47" hidden="1">
      <c r="AK1322" s="181"/>
      <c r="AL1322" s="181"/>
      <c r="AM1322" s="181"/>
      <c r="AN1322" s="181"/>
      <c r="AO1322" s="181"/>
      <c r="AP1322" s="181"/>
      <c r="AQ1322" s="191" t="s">
        <v>4460</v>
      </c>
      <c r="AR1322" s="192" t="s">
        <v>3586</v>
      </c>
      <c r="AS1322" s="111" t="s">
        <v>542</v>
      </c>
      <c r="AT1322" s="193" t="s">
        <v>4461</v>
      </c>
      <c r="AU1322" s="111" t="s">
        <v>4462</v>
      </c>
    </row>
    <row r="1323" spans="37:47" hidden="1">
      <c r="AK1323" s="181"/>
      <c r="AL1323" s="181"/>
      <c r="AM1323" s="181"/>
      <c r="AN1323" s="181"/>
      <c r="AO1323" s="181"/>
      <c r="AP1323" s="181"/>
      <c r="AQ1323" s="191" t="s">
        <v>4463</v>
      </c>
      <c r="AR1323" s="192" t="s">
        <v>3586</v>
      </c>
      <c r="AS1323" s="111" t="s">
        <v>542</v>
      </c>
      <c r="AT1323" s="193" t="s">
        <v>4464</v>
      </c>
      <c r="AU1323" s="111" t="s">
        <v>4465</v>
      </c>
    </row>
    <row r="1324" spans="37:47" hidden="1">
      <c r="AK1324" s="181"/>
      <c r="AL1324" s="181"/>
      <c r="AM1324" s="181"/>
      <c r="AN1324" s="181"/>
      <c r="AO1324" s="181"/>
      <c r="AP1324" s="181"/>
      <c r="AQ1324" s="191" t="s">
        <v>4466</v>
      </c>
      <c r="AR1324" s="192" t="s">
        <v>3586</v>
      </c>
      <c r="AS1324" s="111" t="s">
        <v>542</v>
      </c>
      <c r="AT1324" s="193" t="s">
        <v>4467</v>
      </c>
      <c r="AU1324" s="111" t="s">
        <v>4468</v>
      </c>
    </row>
    <row r="1325" spans="37:47" hidden="1">
      <c r="AK1325" s="181"/>
      <c r="AL1325" s="181"/>
      <c r="AM1325" s="181"/>
      <c r="AN1325" s="181"/>
      <c r="AO1325" s="181"/>
      <c r="AP1325" s="181"/>
      <c r="AQ1325" s="191" t="s">
        <v>4469</v>
      </c>
      <c r="AR1325" s="192" t="s">
        <v>3586</v>
      </c>
      <c r="AS1325" s="111" t="s">
        <v>542</v>
      </c>
      <c r="AT1325" s="193" t="s">
        <v>4470</v>
      </c>
      <c r="AU1325" s="111" t="s">
        <v>4471</v>
      </c>
    </row>
    <row r="1326" spans="37:47" hidden="1">
      <c r="AK1326" s="181"/>
      <c r="AL1326" s="181"/>
      <c r="AM1326" s="181"/>
      <c r="AN1326" s="181"/>
      <c r="AO1326" s="181"/>
      <c r="AP1326" s="181"/>
      <c r="AQ1326" s="191" t="s">
        <v>4472</v>
      </c>
      <c r="AR1326" s="192" t="s">
        <v>3586</v>
      </c>
      <c r="AS1326" s="111" t="s">
        <v>542</v>
      </c>
      <c r="AT1326" s="193" t="s">
        <v>4473</v>
      </c>
      <c r="AU1326" s="111" t="s">
        <v>4474</v>
      </c>
    </row>
    <row r="1327" spans="37:47" hidden="1">
      <c r="AK1327" s="181"/>
      <c r="AL1327" s="181"/>
      <c r="AM1327" s="181"/>
      <c r="AN1327" s="181"/>
      <c r="AO1327" s="181"/>
      <c r="AP1327" s="181"/>
      <c r="AQ1327" s="191" t="s">
        <v>4475</v>
      </c>
      <c r="AR1327" s="192" t="s">
        <v>3586</v>
      </c>
      <c r="AS1327" s="111" t="s">
        <v>542</v>
      </c>
      <c r="AT1327" s="193" t="s">
        <v>4476</v>
      </c>
      <c r="AU1327" s="111" t="s">
        <v>4477</v>
      </c>
    </row>
    <row r="1328" spans="37:47" hidden="1">
      <c r="AK1328" s="181"/>
      <c r="AL1328" s="181"/>
      <c r="AM1328" s="181"/>
      <c r="AN1328" s="181"/>
      <c r="AO1328" s="181"/>
      <c r="AP1328" s="181"/>
      <c r="AQ1328" s="191" t="s">
        <v>4478</v>
      </c>
      <c r="AR1328" s="192" t="s">
        <v>3586</v>
      </c>
      <c r="AS1328" s="111" t="s">
        <v>542</v>
      </c>
      <c r="AT1328" s="193" t="s">
        <v>4479</v>
      </c>
      <c r="AU1328" s="111" t="s">
        <v>4480</v>
      </c>
    </row>
    <row r="1329" spans="37:47" hidden="1">
      <c r="AK1329" s="181"/>
      <c r="AL1329" s="181"/>
      <c r="AM1329" s="181"/>
      <c r="AN1329" s="181"/>
      <c r="AO1329" s="181"/>
      <c r="AP1329" s="181"/>
      <c r="AQ1329" s="191" t="s">
        <v>4481</v>
      </c>
      <c r="AR1329" s="192" t="s">
        <v>3586</v>
      </c>
      <c r="AS1329" s="111" t="s">
        <v>542</v>
      </c>
      <c r="AT1329" s="193" t="s">
        <v>4482</v>
      </c>
      <c r="AU1329" s="111" t="s">
        <v>4483</v>
      </c>
    </row>
    <row r="1330" spans="37:47" hidden="1">
      <c r="AK1330" s="181"/>
      <c r="AL1330" s="181"/>
      <c r="AM1330" s="181"/>
      <c r="AN1330" s="181"/>
      <c r="AO1330" s="181"/>
      <c r="AP1330" s="181"/>
      <c r="AQ1330" s="191" t="s">
        <v>4484</v>
      </c>
      <c r="AR1330" s="192" t="s">
        <v>3586</v>
      </c>
      <c r="AS1330" s="111" t="s">
        <v>542</v>
      </c>
      <c r="AT1330" s="193" t="s">
        <v>4485</v>
      </c>
      <c r="AU1330" s="111" t="s">
        <v>4486</v>
      </c>
    </row>
    <row r="1331" spans="37:47" hidden="1">
      <c r="AK1331" s="181"/>
      <c r="AL1331" s="181"/>
      <c r="AM1331" s="181"/>
      <c r="AN1331" s="181"/>
      <c r="AO1331" s="181"/>
      <c r="AP1331" s="181"/>
      <c r="AQ1331" s="191" t="s">
        <v>4487</v>
      </c>
      <c r="AR1331" s="192" t="s">
        <v>3586</v>
      </c>
      <c r="AS1331" s="111" t="s">
        <v>542</v>
      </c>
      <c r="AT1331" s="193" t="s">
        <v>4488</v>
      </c>
      <c r="AU1331" s="111" t="s">
        <v>4489</v>
      </c>
    </row>
    <row r="1332" spans="37:47" hidden="1">
      <c r="AK1332" s="181"/>
      <c r="AL1332" s="181"/>
      <c r="AM1332" s="181"/>
      <c r="AN1332" s="181"/>
      <c r="AO1332" s="181"/>
      <c r="AP1332" s="181"/>
      <c r="AQ1332" s="191" t="s">
        <v>4490</v>
      </c>
      <c r="AR1332" s="192" t="s">
        <v>3586</v>
      </c>
      <c r="AS1332" s="111" t="s">
        <v>542</v>
      </c>
      <c r="AT1332" s="193" t="s">
        <v>4491</v>
      </c>
      <c r="AU1332" s="111" t="s">
        <v>4492</v>
      </c>
    </row>
    <row r="1333" spans="37:47" hidden="1">
      <c r="AK1333" s="181"/>
      <c r="AL1333" s="181"/>
      <c r="AM1333" s="181"/>
      <c r="AN1333" s="181"/>
      <c r="AO1333" s="181"/>
      <c r="AP1333" s="181"/>
      <c r="AQ1333" s="191" t="s">
        <v>4493</v>
      </c>
      <c r="AR1333" s="192" t="s">
        <v>3586</v>
      </c>
      <c r="AS1333" s="111" t="s">
        <v>542</v>
      </c>
      <c r="AT1333" s="193" t="s">
        <v>4494</v>
      </c>
      <c r="AU1333" s="111" t="s">
        <v>4495</v>
      </c>
    </row>
    <row r="1334" spans="37:47" hidden="1">
      <c r="AK1334" s="181"/>
      <c r="AL1334" s="181"/>
      <c r="AM1334" s="181"/>
      <c r="AN1334" s="181"/>
      <c r="AO1334" s="181"/>
      <c r="AP1334" s="181"/>
      <c r="AQ1334" s="191" t="s">
        <v>4496</v>
      </c>
      <c r="AR1334" s="192" t="s">
        <v>3586</v>
      </c>
      <c r="AS1334" s="111" t="s">
        <v>542</v>
      </c>
      <c r="AT1334" s="193" t="s">
        <v>4497</v>
      </c>
      <c r="AU1334" s="111" t="s">
        <v>4498</v>
      </c>
    </row>
    <row r="1335" spans="37:47" hidden="1">
      <c r="AK1335" s="181"/>
      <c r="AL1335" s="181"/>
      <c r="AM1335" s="181"/>
      <c r="AN1335" s="181"/>
      <c r="AO1335" s="181"/>
      <c r="AP1335" s="181"/>
      <c r="AQ1335" s="191" t="s">
        <v>4499</v>
      </c>
      <c r="AR1335" s="192" t="s">
        <v>3586</v>
      </c>
      <c r="AS1335" s="111" t="s">
        <v>542</v>
      </c>
      <c r="AT1335" s="193" t="s">
        <v>4500</v>
      </c>
      <c r="AU1335" s="111" t="s">
        <v>4501</v>
      </c>
    </row>
    <row r="1336" spans="37:47" hidden="1">
      <c r="AK1336" s="181"/>
      <c r="AL1336" s="181"/>
      <c r="AM1336" s="181"/>
      <c r="AN1336" s="181"/>
      <c r="AO1336" s="181"/>
      <c r="AP1336" s="181"/>
      <c r="AQ1336" s="191" t="s">
        <v>4502</v>
      </c>
      <c r="AR1336" s="192" t="s">
        <v>3586</v>
      </c>
      <c r="AS1336" s="111" t="s">
        <v>542</v>
      </c>
      <c r="AT1336" s="193" t="s">
        <v>4503</v>
      </c>
      <c r="AU1336" s="111" t="s">
        <v>4504</v>
      </c>
    </row>
    <row r="1337" spans="37:47" hidden="1">
      <c r="AK1337" s="181"/>
      <c r="AL1337" s="181"/>
      <c r="AM1337" s="181"/>
      <c r="AN1337" s="181"/>
      <c r="AO1337" s="181"/>
      <c r="AP1337" s="181"/>
      <c r="AQ1337" s="191" t="s">
        <v>4505</v>
      </c>
      <c r="AR1337" s="192" t="s">
        <v>3586</v>
      </c>
      <c r="AS1337" s="111" t="s">
        <v>542</v>
      </c>
      <c r="AT1337" s="193" t="s">
        <v>4506</v>
      </c>
      <c r="AU1337" s="111" t="s">
        <v>4507</v>
      </c>
    </row>
    <row r="1338" spans="37:47" hidden="1">
      <c r="AK1338" s="181"/>
      <c r="AL1338" s="181"/>
      <c r="AM1338" s="181"/>
      <c r="AN1338" s="181"/>
      <c r="AO1338" s="181"/>
      <c r="AP1338" s="181"/>
      <c r="AQ1338" s="191" t="s">
        <v>4508</v>
      </c>
      <c r="AR1338" s="192" t="s">
        <v>3586</v>
      </c>
      <c r="AS1338" s="111" t="s">
        <v>542</v>
      </c>
      <c r="AT1338" s="193" t="s">
        <v>4509</v>
      </c>
      <c r="AU1338" s="111" t="s">
        <v>4510</v>
      </c>
    </row>
    <row r="1339" spans="37:47" hidden="1">
      <c r="AK1339" s="181"/>
      <c r="AL1339" s="181"/>
      <c r="AM1339" s="181"/>
      <c r="AN1339" s="181"/>
      <c r="AO1339" s="181"/>
      <c r="AP1339" s="181"/>
      <c r="AQ1339" s="191" t="s">
        <v>4511</v>
      </c>
      <c r="AR1339" s="192" t="s">
        <v>3586</v>
      </c>
      <c r="AS1339" s="111" t="s">
        <v>542</v>
      </c>
      <c r="AT1339" s="193" t="s">
        <v>4512</v>
      </c>
      <c r="AU1339" s="111" t="s">
        <v>4513</v>
      </c>
    </row>
    <row r="1340" spans="37:47" hidden="1">
      <c r="AK1340" s="181"/>
      <c r="AL1340" s="181"/>
      <c r="AM1340" s="181"/>
      <c r="AN1340" s="181"/>
      <c r="AO1340" s="181"/>
      <c r="AP1340" s="181"/>
      <c r="AQ1340" s="191" t="s">
        <v>4514</v>
      </c>
      <c r="AR1340" s="192" t="s">
        <v>3586</v>
      </c>
      <c r="AS1340" s="111" t="s">
        <v>542</v>
      </c>
      <c r="AT1340" s="193" t="s">
        <v>4515</v>
      </c>
      <c r="AU1340" s="111" t="s">
        <v>4516</v>
      </c>
    </row>
    <row r="1341" spans="37:47" hidden="1">
      <c r="AK1341" s="181"/>
      <c r="AL1341" s="181"/>
      <c r="AM1341" s="181"/>
      <c r="AN1341" s="181"/>
      <c r="AO1341" s="181"/>
      <c r="AP1341" s="181"/>
      <c r="AQ1341" s="191" t="s">
        <v>4517</v>
      </c>
      <c r="AR1341" s="192" t="s">
        <v>3586</v>
      </c>
      <c r="AS1341" s="111" t="s">
        <v>542</v>
      </c>
      <c r="AT1341" s="193" t="s">
        <v>4518</v>
      </c>
      <c r="AU1341" s="111" t="s">
        <v>4519</v>
      </c>
    </row>
    <row r="1342" spans="37:47" hidden="1">
      <c r="AK1342" s="181"/>
      <c r="AL1342" s="181"/>
      <c r="AM1342" s="181"/>
      <c r="AN1342" s="181"/>
      <c r="AO1342" s="181"/>
      <c r="AP1342" s="181"/>
      <c r="AQ1342" s="191" t="s">
        <v>4520</v>
      </c>
      <c r="AR1342" s="192" t="s">
        <v>3586</v>
      </c>
      <c r="AS1342" s="111" t="s">
        <v>542</v>
      </c>
      <c r="AT1342" s="193" t="s">
        <v>4521</v>
      </c>
      <c r="AU1342" s="111" t="s">
        <v>4522</v>
      </c>
    </row>
    <row r="1343" spans="37:47" hidden="1">
      <c r="AK1343" s="181"/>
      <c r="AL1343" s="181"/>
      <c r="AM1343" s="181"/>
      <c r="AN1343" s="181"/>
      <c r="AO1343" s="181"/>
      <c r="AP1343" s="181"/>
      <c r="AQ1343" s="191" t="s">
        <v>4523</v>
      </c>
      <c r="AR1343" s="192" t="s">
        <v>3586</v>
      </c>
      <c r="AS1343" s="111" t="s">
        <v>542</v>
      </c>
      <c r="AT1343" s="193" t="s">
        <v>4524</v>
      </c>
      <c r="AU1343" s="111" t="s">
        <v>4525</v>
      </c>
    </row>
    <row r="1344" spans="37:47" hidden="1">
      <c r="AK1344" s="181"/>
      <c r="AL1344" s="181"/>
      <c r="AM1344" s="181"/>
      <c r="AN1344" s="181"/>
      <c r="AO1344" s="181"/>
      <c r="AP1344" s="181"/>
      <c r="AQ1344" s="191" t="s">
        <v>4526</v>
      </c>
      <c r="AR1344" s="192" t="s">
        <v>3586</v>
      </c>
      <c r="AS1344" s="111" t="s">
        <v>542</v>
      </c>
      <c r="AT1344" s="193" t="s">
        <v>4527</v>
      </c>
      <c r="AU1344" s="111" t="s">
        <v>4528</v>
      </c>
    </row>
    <row r="1345" spans="37:47" hidden="1">
      <c r="AK1345" s="181"/>
      <c r="AL1345" s="181"/>
      <c r="AM1345" s="181"/>
      <c r="AN1345" s="181"/>
      <c r="AO1345" s="181"/>
      <c r="AP1345" s="181"/>
      <c r="AQ1345" s="191" t="s">
        <v>4529</v>
      </c>
      <c r="AR1345" s="192" t="s">
        <v>3586</v>
      </c>
      <c r="AS1345" s="111" t="s">
        <v>542</v>
      </c>
      <c r="AT1345" s="193" t="s">
        <v>4530</v>
      </c>
      <c r="AU1345" s="111" t="s">
        <v>4531</v>
      </c>
    </row>
    <row r="1346" spans="37:47" hidden="1">
      <c r="AK1346" s="181"/>
      <c r="AL1346" s="181"/>
      <c r="AM1346" s="181"/>
      <c r="AN1346" s="181"/>
      <c r="AO1346" s="181"/>
      <c r="AP1346" s="181"/>
      <c r="AQ1346" s="191" t="s">
        <v>4532</v>
      </c>
      <c r="AR1346" s="192" t="s">
        <v>3586</v>
      </c>
      <c r="AS1346" s="111" t="s">
        <v>542</v>
      </c>
      <c r="AT1346" s="193" t="s">
        <v>4533</v>
      </c>
      <c r="AU1346" s="111" t="s">
        <v>4534</v>
      </c>
    </row>
    <row r="1347" spans="37:47" hidden="1">
      <c r="AK1347" s="181"/>
      <c r="AL1347" s="181"/>
      <c r="AM1347" s="181"/>
      <c r="AN1347" s="181"/>
      <c r="AO1347" s="181"/>
      <c r="AP1347" s="181"/>
      <c r="AQ1347" s="191" t="s">
        <v>4535</v>
      </c>
      <c r="AR1347" s="192" t="s">
        <v>3586</v>
      </c>
      <c r="AS1347" s="111" t="s">
        <v>542</v>
      </c>
      <c r="AT1347" s="193" t="s">
        <v>4536</v>
      </c>
      <c r="AU1347" s="111" t="s">
        <v>4537</v>
      </c>
    </row>
    <row r="1348" spans="37:47" hidden="1">
      <c r="AK1348" s="181"/>
      <c r="AL1348" s="181"/>
      <c r="AM1348" s="181"/>
      <c r="AN1348" s="181"/>
      <c r="AO1348" s="181"/>
      <c r="AP1348" s="181"/>
      <c r="AQ1348" s="191" t="s">
        <v>4538</v>
      </c>
      <c r="AR1348" s="192" t="s">
        <v>3586</v>
      </c>
      <c r="AS1348" s="111" t="s">
        <v>542</v>
      </c>
      <c r="AT1348" s="193" t="s">
        <v>4539</v>
      </c>
      <c r="AU1348" s="111" t="s">
        <v>4540</v>
      </c>
    </row>
    <row r="1349" spans="37:47" hidden="1">
      <c r="AK1349" s="181"/>
      <c r="AL1349" s="181"/>
      <c r="AM1349" s="181"/>
      <c r="AN1349" s="181"/>
      <c r="AO1349" s="181"/>
      <c r="AP1349" s="181"/>
      <c r="AQ1349" s="191" t="s">
        <v>4541</v>
      </c>
      <c r="AR1349" s="192" t="s">
        <v>3586</v>
      </c>
      <c r="AS1349" s="111" t="s">
        <v>542</v>
      </c>
      <c r="AT1349" s="193" t="s">
        <v>4542</v>
      </c>
      <c r="AU1349" s="111" t="s">
        <v>4543</v>
      </c>
    </row>
    <row r="1350" spans="37:47" hidden="1">
      <c r="AK1350" s="181"/>
      <c r="AL1350" s="181"/>
      <c r="AM1350" s="181"/>
      <c r="AN1350" s="181"/>
      <c r="AO1350" s="181"/>
      <c r="AP1350" s="181"/>
      <c r="AQ1350" s="191" t="s">
        <v>4544</v>
      </c>
      <c r="AR1350" s="192" t="s">
        <v>3586</v>
      </c>
      <c r="AS1350" s="111" t="s">
        <v>542</v>
      </c>
      <c r="AT1350" s="193" t="s">
        <v>4545</v>
      </c>
      <c r="AU1350" s="111" t="s">
        <v>4546</v>
      </c>
    </row>
    <row r="1351" spans="37:47" hidden="1">
      <c r="AK1351" s="181"/>
      <c r="AL1351" s="181"/>
      <c r="AM1351" s="181"/>
      <c r="AN1351" s="181"/>
      <c r="AO1351" s="181"/>
      <c r="AP1351" s="181"/>
      <c r="AQ1351" s="191" t="s">
        <v>4547</v>
      </c>
      <c r="AR1351" s="192" t="s">
        <v>3586</v>
      </c>
      <c r="AS1351" s="111" t="s">
        <v>542</v>
      </c>
      <c r="AT1351" s="193" t="s">
        <v>4548</v>
      </c>
      <c r="AU1351" s="111" t="s">
        <v>4549</v>
      </c>
    </row>
    <row r="1352" spans="37:47" hidden="1">
      <c r="AK1352" s="181"/>
      <c r="AL1352" s="181"/>
      <c r="AM1352" s="181"/>
      <c r="AN1352" s="181"/>
      <c r="AO1352" s="181"/>
      <c r="AP1352" s="181"/>
      <c r="AQ1352" s="191" t="s">
        <v>4550</v>
      </c>
      <c r="AR1352" s="192" t="s">
        <v>3586</v>
      </c>
      <c r="AS1352" s="111" t="s">
        <v>542</v>
      </c>
      <c r="AT1352" s="193" t="s">
        <v>4551</v>
      </c>
      <c r="AU1352" s="111" t="s">
        <v>4552</v>
      </c>
    </row>
    <row r="1353" spans="37:47" hidden="1">
      <c r="AK1353" s="181"/>
      <c r="AL1353" s="181"/>
      <c r="AM1353" s="181"/>
      <c r="AN1353" s="181"/>
      <c r="AO1353" s="181"/>
      <c r="AP1353" s="181"/>
      <c r="AQ1353" s="191" t="s">
        <v>4553</v>
      </c>
      <c r="AR1353" s="192" t="s">
        <v>3586</v>
      </c>
      <c r="AS1353" s="111" t="s">
        <v>542</v>
      </c>
      <c r="AT1353" s="193" t="s">
        <v>4554</v>
      </c>
      <c r="AU1353" s="111" t="s">
        <v>4555</v>
      </c>
    </row>
    <row r="1354" spans="37:47" hidden="1">
      <c r="AK1354" s="181"/>
      <c r="AL1354" s="181"/>
      <c r="AM1354" s="181"/>
      <c r="AN1354" s="181"/>
      <c r="AO1354" s="181"/>
      <c r="AP1354" s="181"/>
      <c r="AQ1354" s="191" t="s">
        <v>4556</v>
      </c>
      <c r="AR1354" s="192" t="s">
        <v>3586</v>
      </c>
      <c r="AS1354" s="111" t="s">
        <v>542</v>
      </c>
      <c r="AT1354" s="193" t="s">
        <v>4557</v>
      </c>
      <c r="AU1354" s="111" t="s">
        <v>4558</v>
      </c>
    </row>
    <row r="1355" spans="37:47" hidden="1">
      <c r="AK1355" s="181"/>
      <c r="AL1355" s="181"/>
      <c r="AM1355" s="181"/>
      <c r="AN1355" s="181"/>
      <c r="AO1355" s="181"/>
      <c r="AP1355" s="181"/>
      <c r="AQ1355" s="191" t="s">
        <v>4559</v>
      </c>
      <c r="AR1355" s="192" t="s">
        <v>3586</v>
      </c>
      <c r="AS1355" s="111" t="s">
        <v>542</v>
      </c>
      <c r="AT1355" s="193" t="s">
        <v>4560</v>
      </c>
      <c r="AU1355" s="111" t="s">
        <v>4561</v>
      </c>
    </row>
    <row r="1356" spans="37:47" hidden="1">
      <c r="AK1356" s="181"/>
      <c r="AL1356" s="181"/>
      <c r="AM1356" s="181"/>
      <c r="AN1356" s="181"/>
      <c r="AO1356" s="181"/>
      <c r="AP1356" s="181"/>
      <c r="AQ1356" s="191" t="s">
        <v>4562</v>
      </c>
      <c r="AR1356" s="192" t="s">
        <v>3586</v>
      </c>
      <c r="AS1356" s="111" t="s">
        <v>542</v>
      </c>
      <c r="AT1356" s="193" t="s">
        <v>4563</v>
      </c>
      <c r="AU1356" s="111" t="s">
        <v>4564</v>
      </c>
    </row>
    <row r="1357" spans="37:47" hidden="1">
      <c r="AK1357" s="181"/>
      <c r="AL1357" s="181"/>
      <c r="AM1357" s="181"/>
      <c r="AN1357" s="181"/>
      <c r="AO1357" s="181"/>
      <c r="AP1357" s="181"/>
      <c r="AQ1357" s="191" t="s">
        <v>4565</v>
      </c>
      <c r="AR1357" s="192" t="s">
        <v>3586</v>
      </c>
      <c r="AS1357" s="111" t="s">
        <v>542</v>
      </c>
      <c r="AT1357" s="193" t="s">
        <v>4566</v>
      </c>
      <c r="AU1357" s="111" t="s">
        <v>4567</v>
      </c>
    </row>
    <row r="1358" spans="37:47" hidden="1">
      <c r="AK1358" s="181"/>
      <c r="AL1358" s="181"/>
      <c r="AM1358" s="181"/>
      <c r="AN1358" s="181"/>
      <c r="AO1358" s="181"/>
      <c r="AP1358" s="181"/>
      <c r="AQ1358" s="191" t="s">
        <v>4568</v>
      </c>
      <c r="AR1358" s="192" t="s">
        <v>3586</v>
      </c>
      <c r="AS1358" s="111" t="s">
        <v>542</v>
      </c>
      <c r="AT1358" s="193" t="s">
        <v>4569</v>
      </c>
      <c r="AU1358" s="111" t="s">
        <v>4570</v>
      </c>
    </row>
    <row r="1359" spans="37:47" hidden="1">
      <c r="AK1359" s="181"/>
      <c r="AL1359" s="181"/>
      <c r="AM1359" s="181"/>
      <c r="AN1359" s="181"/>
      <c r="AO1359" s="181"/>
      <c r="AP1359" s="181"/>
      <c r="AQ1359" s="191" t="s">
        <v>4571</v>
      </c>
      <c r="AR1359" s="192" t="s">
        <v>3586</v>
      </c>
      <c r="AS1359" s="111" t="s">
        <v>542</v>
      </c>
      <c r="AT1359" s="193" t="s">
        <v>4572</v>
      </c>
      <c r="AU1359" s="111" t="s">
        <v>4573</v>
      </c>
    </row>
    <row r="1360" spans="37:47" hidden="1">
      <c r="AK1360" s="181"/>
      <c r="AL1360" s="181"/>
      <c r="AM1360" s="181"/>
      <c r="AN1360" s="181"/>
      <c r="AO1360" s="181"/>
      <c r="AP1360" s="181"/>
      <c r="AQ1360" s="191" t="s">
        <v>4574</v>
      </c>
      <c r="AR1360" s="192" t="s">
        <v>3586</v>
      </c>
      <c r="AS1360" s="111" t="s">
        <v>542</v>
      </c>
      <c r="AT1360" s="193" t="s">
        <v>4575</v>
      </c>
      <c r="AU1360" s="111" t="s">
        <v>4576</v>
      </c>
    </row>
    <row r="1361" spans="37:47" hidden="1">
      <c r="AK1361" s="181"/>
      <c r="AL1361" s="181"/>
      <c r="AM1361" s="181"/>
      <c r="AN1361" s="181"/>
      <c r="AO1361" s="181"/>
      <c r="AP1361" s="181"/>
      <c r="AQ1361" s="191" t="s">
        <v>4577</v>
      </c>
      <c r="AR1361" s="192" t="s">
        <v>3586</v>
      </c>
      <c r="AS1361" s="111" t="s">
        <v>542</v>
      </c>
      <c r="AT1361" s="193" t="s">
        <v>4578</v>
      </c>
      <c r="AU1361" s="111" t="s">
        <v>4579</v>
      </c>
    </row>
    <row r="1362" spans="37:47" hidden="1">
      <c r="AK1362" s="181"/>
      <c r="AL1362" s="181"/>
      <c r="AM1362" s="181"/>
      <c r="AN1362" s="181"/>
      <c r="AO1362" s="181"/>
      <c r="AP1362" s="181"/>
      <c r="AQ1362" s="191" t="s">
        <v>4580</v>
      </c>
      <c r="AR1362" s="192" t="s">
        <v>3586</v>
      </c>
      <c r="AS1362" s="111" t="s">
        <v>542</v>
      </c>
      <c r="AT1362" s="193" t="s">
        <v>4581</v>
      </c>
      <c r="AU1362" s="111" t="s">
        <v>4582</v>
      </c>
    </row>
    <row r="1363" spans="37:47" hidden="1">
      <c r="AK1363" s="181"/>
      <c r="AL1363" s="181"/>
      <c r="AM1363" s="181"/>
      <c r="AN1363" s="181"/>
      <c r="AO1363" s="181"/>
      <c r="AP1363" s="181"/>
      <c r="AQ1363" s="191" t="s">
        <v>4583</v>
      </c>
      <c r="AR1363" s="192" t="s">
        <v>3586</v>
      </c>
      <c r="AS1363" s="111" t="s">
        <v>542</v>
      </c>
      <c r="AT1363" s="193" t="s">
        <v>4584</v>
      </c>
      <c r="AU1363" s="111" t="s">
        <v>4585</v>
      </c>
    </row>
    <row r="1364" spans="37:47" hidden="1">
      <c r="AK1364" s="181"/>
      <c r="AL1364" s="181"/>
      <c r="AM1364" s="181"/>
      <c r="AN1364" s="181"/>
      <c r="AO1364" s="181"/>
      <c r="AP1364" s="181"/>
      <c r="AQ1364" s="191" t="s">
        <v>4586</v>
      </c>
      <c r="AR1364" s="192" t="s">
        <v>3586</v>
      </c>
      <c r="AS1364" s="111" t="s">
        <v>542</v>
      </c>
      <c r="AT1364" s="193" t="s">
        <v>4587</v>
      </c>
      <c r="AU1364" s="111" t="s">
        <v>4588</v>
      </c>
    </row>
    <row r="1365" spans="37:47" hidden="1">
      <c r="AK1365" s="181"/>
      <c r="AL1365" s="181"/>
      <c r="AM1365" s="181"/>
      <c r="AN1365" s="181"/>
      <c r="AO1365" s="181"/>
      <c r="AP1365" s="181"/>
      <c r="AQ1365" s="191" t="s">
        <v>4589</v>
      </c>
      <c r="AR1365" s="192" t="s">
        <v>3586</v>
      </c>
      <c r="AS1365" s="111" t="s">
        <v>542</v>
      </c>
      <c r="AT1365" s="193" t="s">
        <v>4590</v>
      </c>
      <c r="AU1365" s="111" t="s">
        <v>4591</v>
      </c>
    </row>
    <row r="1366" spans="37:47" hidden="1">
      <c r="AK1366" s="181"/>
      <c r="AL1366" s="181"/>
      <c r="AM1366" s="181"/>
      <c r="AN1366" s="181"/>
      <c r="AO1366" s="181"/>
      <c r="AP1366" s="181"/>
      <c r="AQ1366" s="191" t="s">
        <v>4592</v>
      </c>
      <c r="AR1366" s="192" t="s">
        <v>3586</v>
      </c>
      <c r="AS1366" s="111" t="s">
        <v>542</v>
      </c>
      <c r="AT1366" s="193" t="s">
        <v>4593</v>
      </c>
      <c r="AU1366" s="111" t="s">
        <v>4594</v>
      </c>
    </row>
    <row r="1367" spans="37:47" hidden="1">
      <c r="AK1367" s="181"/>
      <c r="AL1367" s="181"/>
      <c r="AM1367" s="181"/>
      <c r="AN1367" s="181"/>
      <c r="AO1367" s="181"/>
      <c r="AP1367" s="181"/>
      <c r="AQ1367" s="191" t="s">
        <v>4595</v>
      </c>
      <c r="AR1367" s="192" t="s">
        <v>3586</v>
      </c>
      <c r="AS1367" s="111" t="s">
        <v>542</v>
      </c>
      <c r="AT1367" s="193" t="s">
        <v>4596</v>
      </c>
      <c r="AU1367" s="111" t="s">
        <v>4597</v>
      </c>
    </row>
    <row r="1368" spans="37:47" hidden="1">
      <c r="AK1368" s="181"/>
      <c r="AL1368" s="181"/>
      <c r="AM1368" s="181"/>
      <c r="AN1368" s="181"/>
      <c r="AO1368" s="181"/>
      <c r="AP1368" s="181"/>
      <c r="AQ1368" s="191" t="s">
        <v>4598</v>
      </c>
      <c r="AR1368" s="192" t="s">
        <v>3586</v>
      </c>
      <c r="AS1368" s="111" t="s">
        <v>542</v>
      </c>
      <c r="AT1368" s="193" t="s">
        <v>4599</v>
      </c>
      <c r="AU1368" s="111" t="s">
        <v>4600</v>
      </c>
    </row>
    <row r="1369" spans="37:47" hidden="1">
      <c r="AK1369" s="181"/>
      <c r="AL1369" s="181"/>
      <c r="AM1369" s="181"/>
      <c r="AN1369" s="181"/>
      <c r="AO1369" s="181"/>
      <c r="AP1369" s="181"/>
      <c r="AQ1369" s="191" t="s">
        <v>4601</v>
      </c>
      <c r="AR1369" s="192" t="s">
        <v>3586</v>
      </c>
      <c r="AS1369" s="111" t="s">
        <v>542</v>
      </c>
      <c r="AT1369" s="193" t="s">
        <v>4602</v>
      </c>
      <c r="AU1369" s="111" t="s">
        <v>4603</v>
      </c>
    </row>
    <row r="1370" spans="37:47" hidden="1">
      <c r="AK1370" s="181"/>
      <c r="AL1370" s="181"/>
      <c r="AM1370" s="181"/>
      <c r="AN1370" s="181"/>
      <c r="AO1370" s="181"/>
      <c r="AP1370" s="181"/>
      <c r="AQ1370" s="191" t="s">
        <v>4604</v>
      </c>
      <c r="AR1370" s="192" t="s">
        <v>3586</v>
      </c>
      <c r="AS1370" s="111" t="s">
        <v>542</v>
      </c>
      <c r="AT1370" s="193" t="s">
        <v>4605</v>
      </c>
      <c r="AU1370" s="111" t="s">
        <v>4606</v>
      </c>
    </row>
    <row r="1371" spans="37:47" hidden="1">
      <c r="AK1371" s="181"/>
      <c r="AL1371" s="181"/>
      <c r="AM1371" s="181"/>
      <c r="AN1371" s="181"/>
      <c r="AO1371" s="181"/>
      <c r="AP1371" s="181"/>
      <c r="AQ1371" s="191" t="s">
        <v>4607</v>
      </c>
      <c r="AR1371" s="192" t="s">
        <v>3586</v>
      </c>
      <c r="AS1371" s="111" t="s">
        <v>542</v>
      </c>
      <c r="AT1371" s="193" t="s">
        <v>4608</v>
      </c>
      <c r="AU1371" s="111" t="s">
        <v>4609</v>
      </c>
    </row>
    <row r="1372" spans="37:47" hidden="1">
      <c r="AK1372" s="181"/>
      <c r="AL1372" s="181"/>
      <c r="AM1372" s="181"/>
      <c r="AN1372" s="181"/>
      <c r="AO1372" s="181"/>
      <c r="AP1372" s="181"/>
      <c r="AQ1372" s="191" t="s">
        <v>4610</v>
      </c>
      <c r="AR1372" s="192" t="s">
        <v>3586</v>
      </c>
      <c r="AS1372" s="111" t="s">
        <v>542</v>
      </c>
      <c r="AT1372" s="193" t="s">
        <v>4611</v>
      </c>
      <c r="AU1372" s="111" t="s">
        <v>4612</v>
      </c>
    </row>
    <row r="1373" spans="37:47" hidden="1">
      <c r="AK1373" s="181"/>
      <c r="AL1373" s="181"/>
      <c r="AM1373" s="181"/>
      <c r="AN1373" s="181"/>
      <c r="AO1373" s="181"/>
      <c r="AP1373" s="181"/>
      <c r="AQ1373" s="191" t="s">
        <v>4613</v>
      </c>
      <c r="AR1373" s="192" t="s">
        <v>3586</v>
      </c>
      <c r="AS1373" s="111" t="s">
        <v>542</v>
      </c>
      <c r="AT1373" s="193" t="s">
        <v>4614</v>
      </c>
      <c r="AU1373" s="111" t="s">
        <v>4615</v>
      </c>
    </row>
    <row r="1374" spans="37:47" hidden="1">
      <c r="AK1374" s="181"/>
      <c r="AL1374" s="181"/>
      <c r="AM1374" s="181"/>
      <c r="AN1374" s="181"/>
      <c r="AO1374" s="181"/>
      <c r="AP1374" s="181"/>
      <c r="AQ1374" s="191" t="s">
        <v>4616</v>
      </c>
      <c r="AR1374" s="192" t="s">
        <v>3586</v>
      </c>
      <c r="AS1374" s="111" t="s">
        <v>542</v>
      </c>
      <c r="AT1374" s="193" t="s">
        <v>4617</v>
      </c>
      <c r="AU1374" s="111" t="s">
        <v>4618</v>
      </c>
    </row>
    <row r="1375" spans="37:47" hidden="1">
      <c r="AK1375" s="181"/>
      <c r="AL1375" s="181"/>
      <c r="AM1375" s="181"/>
      <c r="AN1375" s="181"/>
      <c r="AO1375" s="181"/>
      <c r="AP1375" s="181"/>
      <c r="AQ1375" s="191" t="s">
        <v>4619</v>
      </c>
      <c r="AR1375" s="192" t="s">
        <v>3586</v>
      </c>
      <c r="AS1375" s="111" t="s">
        <v>542</v>
      </c>
      <c r="AT1375" s="193" t="s">
        <v>4620</v>
      </c>
      <c r="AU1375" s="111" t="s">
        <v>4621</v>
      </c>
    </row>
    <row r="1376" spans="37:47" hidden="1">
      <c r="AK1376" s="181"/>
      <c r="AL1376" s="181"/>
      <c r="AM1376" s="181"/>
      <c r="AN1376" s="181"/>
      <c r="AO1376" s="181"/>
      <c r="AP1376" s="181"/>
      <c r="AQ1376" s="191" t="s">
        <v>4622</v>
      </c>
      <c r="AR1376" s="192" t="s">
        <v>3586</v>
      </c>
      <c r="AS1376" s="111" t="s">
        <v>542</v>
      </c>
      <c r="AT1376" s="193" t="s">
        <v>4623</v>
      </c>
      <c r="AU1376" s="111" t="s">
        <v>4624</v>
      </c>
    </row>
    <row r="1377" spans="37:47" hidden="1">
      <c r="AK1377" s="181"/>
      <c r="AL1377" s="181"/>
      <c r="AM1377" s="181"/>
      <c r="AN1377" s="181"/>
      <c r="AO1377" s="181"/>
      <c r="AP1377" s="181"/>
      <c r="AQ1377" s="191" t="s">
        <v>4625</v>
      </c>
      <c r="AR1377" s="192" t="s">
        <v>3586</v>
      </c>
      <c r="AS1377" s="111" t="s">
        <v>542</v>
      </c>
      <c r="AT1377" s="193" t="s">
        <v>4626</v>
      </c>
      <c r="AU1377" s="111" t="s">
        <v>4627</v>
      </c>
    </row>
    <row r="1378" spans="37:47" hidden="1">
      <c r="AK1378" s="181"/>
      <c r="AL1378" s="181"/>
      <c r="AM1378" s="181"/>
      <c r="AN1378" s="181"/>
      <c r="AO1378" s="181"/>
      <c r="AP1378" s="181"/>
      <c r="AQ1378" s="191" t="s">
        <v>4628</v>
      </c>
      <c r="AR1378" s="192" t="s">
        <v>3586</v>
      </c>
      <c r="AS1378" s="111" t="s">
        <v>542</v>
      </c>
      <c r="AT1378" s="193" t="s">
        <v>4629</v>
      </c>
      <c r="AU1378" s="111" t="s">
        <v>4630</v>
      </c>
    </row>
    <row r="1379" spans="37:47" hidden="1">
      <c r="AK1379" s="181"/>
      <c r="AL1379" s="181"/>
      <c r="AM1379" s="181"/>
      <c r="AN1379" s="181"/>
      <c r="AO1379" s="181"/>
      <c r="AP1379" s="181"/>
      <c r="AQ1379" s="191" t="s">
        <v>4631</v>
      </c>
      <c r="AR1379" s="192" t="s">
        <v>3586</v>
      </c>
      <c r="AS1379" s="111" t="s">
        <v>542</v>
      </c>
      <c r="AT1379" s="193" t="s">
        <v>4632</v>
      </c>
      <c r="AU1379" s="111" t="s">
        <v>4633</v>
      </c>
    </row>
    <row r="1380" spans="37:47" hidden="1">
      <c r="AK1380" s="181"/>
      <c r="AL1380" s="181"/>
      <c r="AM1380" s="181"/>
      <c r="AN1380" s="181"/>
      <c r="AO1380" s="181"/>
      <c r="AP1380" s="181"/>
      <c r="AQ1380" s="191" t="s">
        <v>4634</v>
      </c>
      <c r="AR1380" s="192" t="s">
        <v>3586</v>
      </c>
      <c r="AS1380" s="111" t="s">
        <v>542</v>
      </c>
      <c r="AT1380" s="193" t="s">
        <v>4635</v>
      </c>
      <c r="AU1380" s="111" t="s">
        <v>4636</v>
      </c>
    </row>
    <row r="1381" spans="37:47" hidden="1">
      <c r="AK1381" s="181"/>
      <c r="AL1381" s="181"/>
      <c r="AM1381" s="181"/>
      <c r="AN1381" s="181"/>
      <c r="AO1381" s="181"/>
      <c r="AP1381" s="181"/>
      <c r="AQ1381" s="191" t="s">
        <v>4637</v>
      </c>
      <c r="AR1381" s="192" t="s">
        <v>3586</v>
      </c>
      <c r="AS1381" s="111" t="s">
        <v>542</v>
      </c>
      <c r="AT1381" s="193" t="s">
        <v>4638</v>
      </c>
      <c r="AU1381" s="111" t="s">
        <v>4639</v>
      </c>
    </row>
    <row r="1382" spans="37:47" hidden="1">
      <c r="AK1382" s="181"/>
      <c r="AL1382" s="181"/>
      <c r="AM1382" s="181"/>
      <c r="AN1382" s="181"/>
      <c r="AO1382" s="181"/>
      <c r="AP1382" s="181"/>
      <c r="AQ1382" s="191" t="s">
        <v>4640</v>
      </c>
      <c r="AR1382" s="192" t="s">
        <v>3586</v>
      </c>
      <c r="AS1382" s="111" t="s">
        <v>542</v>
      </c>
      <c r="AT1382" s="193" t="s">
        <v>4641</v>
      </c>
      <c r="AU1382" s="111" t="s">
        <v>4642</v>
      </c>
    </row>
    <row r="1383" spans="37:47" hidden="1">
      <c r="AK1383" s="181"/>
      <c r="AL1383" s="181"/>
      <c r="AM1383" s="181"/>
      <c r="AN1383" s="181"/>
      <c r="AO1383" s="181"/>
      <c r="AP1383" s="181"/>
      <c r="AQ1383" s="191" t="s">
        <v>4643</v>
      </c>
      <c r="AR1383" s="192" t="s">
        <v>3586</v>
      </c>
      <c r="AS1383" s="111" t="s">
        <v>542</v>
      </c>
      <c r="AT1383" s="193" t="s">
        <v>4644</v>
      </c>
      <c r="AU1383" s="111" t="s">
        <v>4645</v>
      </c>
    </row>
    <row r="1384" spans="37:47" hidden="1">
      <c r="AK1384" s="181"/>
      <c r="AL1384" s="181"/>
      <c r="AM1384" s="181"/>
      <c r="AN1384" s="181"/>
      <c r="AO1384" s="181"/>
      <c r="AP1384" s="181"/>
      <c r="AQ1384" s="191" t="s">
        <v>4646</v>
      </c>
      <c r="AR1384" s="192" t="s">
        <v>3586</v>
      </c>
      <c r="AS1384" s="111" t="s">
        <v>542</v>
      </c>
      <c r="AT1384" s="193" t="s">
        <v>4647</v>
      </c>
      <c r="AU1384" s="111" t="s">
        <v>4648</v>
      </c>
    </row>
    <row r="1385" spans="37:47" hidden="1">
      <c r="AK1385" s="181"/>
      <c r="AL1385" s="181"/>
      <c r="AM1385" s="181"/>
      <c r="AN1385" s="181"/>
      <c r="AO1385" s="181"/>
      <c r="AP1385" s="181"/>
      <c r="AQ1385" s="191" t="s">
        <v>4649</v>
      </c>
      <c r="AR1385" s="192" t="s">
        <v>3586</v>
      </c>
      <c r="AS1385" s="111" t="s">
        <v>542</v>
      </c>
      <c r="AT1385" s="193" t="s">
        <v>4650</v>
      </c>
      <c r="AU1385" s="111" t="s">
        <v>4651</v>
      </c>
    </row>
    <row r="1386" spans="37:47" hidden="1">
      <c r="AK1386" s="181"/>
      <c r="AL1386" s="181"/>
      <c r="AM1386" s="181"/>
      <c r="AN1386" s="181"/>
      <c r="AO1386" s="181"/>
      <c r="AP1386" s="181"/>
      <c r="AQ1386" s="191" t="s">
        <v>4652</v>
      </c>
      <c r="AR1386" s="192" t="s">
        <v>3586</v>
      </c>
      <c r="AS1386" s="111" t="s">
        <v>542</v>
      </c>
      <c r="AT1386" s="193" t="s">
        <v>4653</v>
      </c>
      <c r="AU1386" s="111" t="s">
        <v>4654</v>
      </c>
    </row>
    <row r="1387" spans="37:47" hidden="1">
      <c r="AK1387" s="181"/>
      <c r="AL1387" s="181"/>
      <c r="AM1387" s="181"/>
      <c r="AN1387" s="181"/>
      <c r="AO1387" s="181"/>
      <c r="AP1387" s="181"/>
      <c r="AQ1387" s="191" t="s">
        <v>4655</v>
      </c>
      <c r="AR1387" s="192" t="s">
        <v>3586</v>
      </c>
      <c r="AS1387" s="111" t="s">
        <v>542</v>
      </c>
      <c r="AT1387" s="193" t="s">
        <v>4656</v>
      </c>
      <c r="AU1387" s="111" t="s">
        <v>4657</v>
      </c>
    </row>
    <row r="1388" spans="37:47" hidden="1">
      <c r="AK1388" s="181"/>
      <c r="AL1388" s="181"/>
      <c r="AM1388" s="181"/>
      <c r="AN1388" s="181"/>
      <c r="AO1388" s="181"/>
      <c r="AP1388" s="181"/>
      <c r="AQ1388" s="191" t="s">
        <v>4658</v>
      </c>
      <c r="AR1388" s="192" t="s">
        <v>3586</v>
      </c>
      <c r="AS1388" s="111" t="s">
        <v>542</v>
      </c>
      <c r="AT1388" s="193" t="s">
        <v>4659</v>
      </c>
      <c r="AU1388" s="111" t="s">
        <v>4660</v>
      </c>
    </row>
    <row r="1389" spans="37:47" hidden="1">
      <c r="AK1389" s="181"/>
      <c r="AL1389" s="181"/>
      <c r="AM1389" s="181"/>
      <c r="AN1389" s="181"/>
      <c r="AO1389" s="181"/>
      <c r="AP1389" s="181"/>
      <c r="AQ1389" s="191" t="s">
        <v>4661</v>
      </c>
      <c r="AR1389" s="192" t="s">
        <v>3586</v>
      </c>
      <c r="AS1389" s="111" t="s">
        <v>542</v>
      </c>
      <c r="AT1389" s="193" t="s">
        <v>4662</v>
      </c>
      <c r="AU1389" s="111" t="s">
        <v>4663</v>
      </c>
    </row>
    <row r="1390" spans="37:47" hidden="1">
      <c r="AK1390" s="181"/>
      <c r="AL1390" s="181"/>
      <c r="AM1390" s="181"/>
      <c r="AN1390" s="181"/>
      <c r="AO1390" s="181"/>
      <c r="AP1390" s="181"/>
      <c r="AQ1390" s="191" t="s">
        <v>4664</v>
      </c>
      <c r="AR1390" s="192" t="s">
        <v>3586</v>
      </c>
      <c r="AS1390" s="111" t="s">
        <v>542</v>
      </c>
      <c r="AT1390" s="193" t="s">
        <v>4665</v>
      </c>
      <c r="AU1390" s="111" t="s">
        <v>4666</v>
      </c>
    </row>
    <row r="1391" spans="37:47" hidden="1">
      <c r="AK1391" s="181"/>
      <c r="AL1391" s="181"/>
      <c r="AM1391" s="181"/>
      <c r="AN1391" s="181"/>
      <c r="AO1391" s="181"/>
      <c r="AP1391" s="181"/>
      <c r="AQ1391" s="191" t="s">
        <v>4667</v>
      </c>
      <c r="AR1391" s="192" t="s">
        <v>3586</v>
      </c>
      <c r="AS1391" s="111" t="s">
        <v>542</v>
      </c>
      <c r="AT1391" s="193" t="s">
        <v>4668</v>
      </c>
      <c r="AU1391" s="111" t="s">
        <v>4669</v>
      </c>
    </row>
    <row r="1392" spans="37:47" hidden="1">
      <c r="AK1392" s="181"/>
      <c r="AL1392" s="181"/>
      <c r="AM1392" s="181"/>
      <c r="AN1392" s="181"/>
      <c r="AO1392" s="181"/>
      <c r="AP1392" s="181"/>
      <c r="AQ1392" s="191" t="s">
        <v>4670</v>
      </c>
      <c r="AR1392" s="192" t="s">
        <v>3586</v>
      </c>
      <c r="AS1392" s="111" t="s">
        <v>542</v>
      </c>
      <c r="AT1392" s="193" t="s">
        <v>4671</v>
      </c>
      <c r="AU1392" s="111" t="s">
        <v>4672</v>
      </c>
    </row>
    <row r="1393" spans="37:47" hidden="1">
      <c r="AK1393" s="181"/>
      <c r="AL1393" s="181"/>
      <c r="AM1393" s="181"/>
      <c r="AN1393" s="181"/>
      <c r="AO1393" s="181"/>
      <c r="AP1393" s="181"/>
      <c r="AQ1393" s="191" t="s">
        <v>4673</v>
      </c>
      <c r="AR1393" s="192" t="s">
        <v>3586</v>
      </c>
      <c r="AS1393" s="111" t="s">
        <v>542</v>
      </c>
      <c r="AT1393" s="193" t="s">
        <v>4674</v>
      </c>
      <c r="AU1393" s="111" t="s">
        <v>4675</v>
      </c>
    </row>
    <row r="1394" spans="37:47" hidden="1">
      <c r="AK1394" s="181"/>
      <c r="AL1394" s="181"/>
      <c r="AM1394" s="181"/>
      <c r="AN1394" s="181"/>
      <c r="AO1394" s="181"/>
      <c r="AP1394" s="181"/>
      <c r="AQ1394" s="191" t="s">
        <v>4676</v>
      </c>
      <c r="AR1394" s="192" t="s">
        <v>3586</v>
      </c>
      <c r="AS1394" s="111" t="s">
        <v>542</v>
      </c>
      <c r="AT1394" s="193" t="s">
        <v>4677</v>
      </c>
      <c r="AU1394" s="111" t="s">
        <v>4678</v>
      </c>
    </row>
    <row r="1395" spans="37:47" hidden="1">
      <c r="AK1395" s="181"/>
      <c r="AL1395" s="181"/>
      <c r="AM1395" s="181"/>
      <c r="AN1395" s="181"/>
      <c r="AO1395" s="181"/>
      <c r="AP1395" s="181"/>
      <c r="AQ1395" s="191" t="s">
        <v>4679</v>
      </c>
      <c r="AR1395" s="192" t="s">
        <v>3586</v>
      </c>
      <c r="AS1395" s="111" t="s">
        <v>542</v>
      </c>
      <c r="AT1395" s="193" t="s">
        <v>4680</v>
      </c>
      <c r="AU1395" s="111" t="s">
        <v>4681</v>
      </c>
    </row>
    <row r="1396" spans="37:47" hidden="1">
      <c r="AK1396" s="181"/>
      <c r="AL1396" s="181"/>
      <c r="AM1396" s="181"/>
      <c r="AN1396" s="181"/>
      <c r="AO1396" s="181"/>
      <c r="AP1396" s="181"/>
      <c r="AQ1396" s="191" t="s">
        <v>4682</v>
      </c>
      <c r="AR1396" s="192" t="s">
        <v>3586</v>
      </c>
      <c r="AS1396" s="111" t="s">
        <v>542</v>
      </c>
      <c r="AT1396" s="193" t="s">
        <v>4683</v>
      </c>
      <c r="AU1396" s="111" t="s">
        <v>4684</v>
      </c>
    </row>
    <row r="1397" spans="37:47" hidden="1">
      <c r="AK1397" s="181"/>
      <c r="AL1397" s="181"/>
      <c r="AM1397" s="181"/>
      <c r="AN1397" s="181"/>
      <c r="AO1397" s="181"/>
      <c r="AP1397" s="181"/>
      <c r="AQ1397" s="191" t="s">
        <v>4685</v>
      </c>
      <c r="AR1397" s="192" t="s">
        <v>3586</v>
      </c>
      <c r="AS1397" s="111" t="s">
        <v>542</v>
      </c>
      <c r="AT1397" s="193" t="s">
        <v>4686</v>
      </c>
      <c r="AU1397" s="111" t="s">
        <v>4687</v>
      </c>
    </row>
    <row r="1398" spans="37:47" hidden="1">
      <c r="AK1398" s="181"/>
      <c r="AL1398" s="181"/>
      <c r="AM1398" s="181"/>
      <c r="AN1398" s="181"/>
      <c r="AO1398" s="181"/>
      <c r="AP1398" s="181"/>
      <c r="AQ1398" s="191" t="s">
        <v>4688</v>
      </c>
      <c r="AR1398" s="192" t="s">
        <v>3586</v>
      </c>
      <c r="AS1398" s="111" t="s">
        <v>542</v>
      </c>
      <c r="AT1398" s="193" t="s">
        <v>4689</v>
      </c>
      <c r="AU1398" s="111" t="s">
        <v>4690</v>
      </c>
    </row>
    <row r="1399" spans="37:47" hidden="1">
      <c r="AK1399" s="181"/>
      <c r="AL1399" s="181"/>
      <c r="AM1399" s="181"/>
      <c r="AN1399" s="181"/>
      <c r="AO1399" s="181"/>
      <c r="AP1399" s="181"/>
      <c r="AQ1399" s="191" t="s">
        <v>4691</v>
      </c>
      <c r="AR1399" s="192" t="s">
        <v>3586</v>
      </c>
      <c r="AS1399" s="111" t="s">
        <v>542</v>
      </c>
      <c r="AT1399" s="193" t="s">
        <v>4692</v>
      </c>
      <c r="AU1399" s="111" t="s">
        <v>4693</v>
      </c>
    </row>
    <row r="1400" spans="37:47" hidden="1">
      <c r="AK1400" s="181"/>
      <c r="AL1400" s="181"/>
      <c r="AM1400" s="181"/>
      <c r="AN1400" s="181"/>
      <c r="AO1400" s="181"/>
      <c r="AP1400" s="181"/>
      <c r="AQ1400" s="191" t="s">
        <v>4694</v>
      </c>
      <c r="AR1400" s="192" t="s">
        <v>3586</v>
      </c>
      <c r="AS1400" s="111" t="s">
        <v>542</v>
      </c>
      <c r="AT1400" s="193" t="s">
        <v>4695</v>
      </c>
      <c r="AU1400" s="111" t="s">
        <v>4696</v>
      </c>
    </row>
    <row r="1401" spans="37:47" hidden="1">
      <c r="AK1401" s="181"/>
      <c r="AL1401" s="181"/>
      <c r="AM1401" s="181"/>
      <c r="AN1401" s="181"/>
      <c r="AO1401" s="181"/>
      <c r="AP1401" s="181"/>
      <c r="AQ1401" s="191" t="s">
        <v>4697</v>
      </c>
      <c r="AR1401" s="192" t="s">
        <v>3586</v>
      </c>
      <c r="AS1401" s="111" t="s">
        <v>542</v>
      </c>
      <c r="AT1401" s="193" t="s">
        <v>4698</v>
      </c>
      <c r="AU1401" s="111" t="s">
        <v>4699</v>
      </c>
    </row>
    <row r="1402" spans="37:47" hidden="1">
      <c r="AK1402" s="181"/>
      <c r="AL1402" s="181"/>
      <c r="AM1402" s="181"/>
      <c r="AN1402" s="181"/>
      <c r="AO1402" s="181"/>
      <c r="AP1402" s="181"/>
      <c r="AQ1402" s="191" t="s">
        <v>4700</v>
      </c>
      <c r="AR1402" s="192" t="s">
        <v>3586</v>
      </c>
      <c r="AS1402" s="111" t="s">
        <v>542</v>
      </c>
      <c r="AT1402" s="193" t="s">
        <v>4701</v>
      </c>
      <c r="AU1402" s="111" t="s">
        <v>4702</v>
      </c>
    </row>
    <row r="1403" spans="37:47" hidden="1">
      <c r="AK1403" s="181"/>
      <c r="AL1403" s="181"/>
      <c r="AM1403" s="181"/>
      <c r="AN1403" s="181"/>
      <c r="AO1403" s="181"/>
      <c r="AP1403" s="181"/>
      <c r="AQ1403" s="191" t="s">
        <v>4703</v>
      </c>
      <c r="AR1403" s="192" t="s">
        <v>3586</v>
      </c>
      <c r="AS1403" s="111" t="s">
        <v>542</v>
      </c>
      <c r="AT1403" s="193" t="s">
        <v>4704</v>
      </c>
      <c r="AU1403" s="111" t="s">
        <v>4705</v>
      </c>
    </row>
    <row r="1404" spans="37:47" hidden="1">
      <c r="AK1404" s="181"/>
      <c r="AL1404" s="181"/>
      <c r="AM1404" s="181"/>
      <c r="AN1404" s="181"/>
      <c r="AO1404" s="181"/>
      <c r="AP1404" s="181"/>
      <c r="AQ1404" s="191" t="s">
        <v>4706</v>
      </c>
      <c r="AR1404" s="192" t="s">
        <v>3586</v>
      </c>
      <c r="AS1404" s="111" t="s">
        <v>542</v>
      </c>
      <c r="AT1404" s="193" t="s">
        <v>4707</v>
      </c>
      <c r="AU1404" s="111" t="s">
        <v>4708</v>
      </c>
    </row>
    <row r="1405" spans="37:47" hidden="1">
      <c r="AK1405" s="181"/>
      <c r="AL1405" s="181"/>
      <c r="AM1405" s="181"/>
      <c r="AN1405" s="181"/>
      <c r="AO1405" s="181"/>
      <c r="AP1405" s="181"/>
      <c r="AQ1405" s="191" t="s">
        <v>4709</v>
      </c>
      <c r="AR1405" s="192" t="s">
        <v>3586</v>
      </c>
      <c r="AS1405" s="111" t="s">
        <v>542</v>
      </c>
      <c r="AT1405" s="193" t="s">
        <v>4710</v>
      </c>
      <c r="AU1405" s="111" t="s">
        <v>4711</v>
      </c>
    </row>
    <row r="1406" spans="37:47" hidden="1">
      <c r="AK1406" s="181"/>
      <c r="AL1406" s="181"/>
      <c r="AM1406" s="181"/>
      <c r="AN1406" s="181"/>
      <c r="AO1406" s="181"/>
      <c r="AP1406" s="181"/>
      <c r="AQ1406" s="191" t="s">
        <v>4712</v>
      </c>
      <c r="AR1406" s="192" t="s">
        <v>3586</v>
      </c>
      <c r="AS1406" s="111" t="s">
        <v>542</v>
      </c>
      <c r="AT1406" s="193" t="s">
        <v>4713</v>
      </c>
      <c r="AU1406" s="111" t="s">
        <v>4714</v>
      </c>
    </row>
    <row r="1407" spans="37:47" hidden="1">
      <c r="AK1407" s="181"/>
      <c r="AL1407" s="181"/>
      <c r="AM1407" s="181"/>
      <c r="AN1407" s="181"/>
      <c r="AO1407" s="181"/>
      <c r="AP1407" s="181"/>
      <c r="AQ1407" s="191" t="s">
        <v>4715</v>
      </c>
      <c r="AR1407" s="192" t="s">
        <v>3586</v>
      </c>
      <c r="AS1407" s="111" t="s">
        <v>542</v>
      </c>
      <c r="AT1407" s="193" t="s">
        <v>4716</v>
      </c>
      <c r="AU1407" s="111" t="s">
        <v>4717</v>
      </c>
    </row>
    <row r="1408" spans="37:47" hidden="1">
      <c r="AK1408" s="181"/>
      <c r="AL1408" s="181"/>
      <c r="AM1408" s="181"/>
      <c r="AN1408" s="181"/>
      <c r="AO1408" s="181"/>
      <c r="AP1408" s="181"/>
      <c r="AQ1408" s="191" t="s">
        <v>4718</v>
      </c>
      <c r="AR1408" s="192" t="s">
        <v>3586</v>
      </c>
      <c r="AS1408" s="111" t="s">
        <v>542</v>
      </c>
      <c r="AT1408" s="193" t="s">
        <v>4719</v>
      </c>
      <c r="AU1408" s="111" t="s">
        <v>4720</v>
      </c>
    </row>
    <row r="1409" spans="37:47" hidden="1">
      <c r="AK1409" s="181"/>
      <c r="AL1409" s="181"/>
      <c r="AM1409" s="181"/>
      <c r="AN1409" s="181"/>
      <c r="AO1409" s="181"/>
      <c r="AP1409" s="181"/>
      <c r="AQ1409" s="191" t="s">
        <v>4721</v>
      </c>
      <c r="AR1409" s="192" t="s">
        <v>3586</v>
      </c>
      <c r="AS1409" s="111" t="s">
        <v>542</v>
      </c>
      <c r="AT1409" s="193" t="s">
        <v>4722</v>
      </c>
      <c r="AU1409" s="111" t="s">
        <v>4723</v>
      </c>
    </row>
    <row r="1410" spans="37:47" hidden="1">
      <c r="AK1410" s="181"/>
      <c r="AL1410" s="181"/>
      <c r="AM1410" s="181"/>
      <c r="AN1410" s="181"/>
      <c r="AO1410" s="181"/>
      <c r="AP1410" s="181"/>
      <c r="AQ1410" s="191" t="s">
        <v>4724</v>
      </c>
      <c r="AR1410" s="192" t="s">
        <v>3586</v>
      </c>
      <c r="AS1410" s="111" t="s">
        <v>542</v>
      </c>
      <c r="AT1410" s="193" t="s">
        <v>4725</v>
      </c>
      <c r="AU1410" s="111" t="s">
        <v>4726</v>
      </c>
    </row>
    <row r="1411" spans="37:47" hidden="1">
      <c r="AK1411" s="181"/>
      <c r="AL1411" s="181"/>
      <c r="AM1411" s="181"/>
      <c r="AN1411" s="181"/>
      <c r="AO1411" s="181"/>
      <c r="AP1411" s="181"/>
      <c r="AQ1411" s="191" t="s">
        <v>4727</v>
      </c>
      <c r="AR1411" s="192" t="s">
        <v>3586</v>
      </c>
      <c r="AS1411" s="111" t="s">
        <v>542</v>
      </c>
      <c r="AT1411" s="193" t="s">
        <v>4728</v>
      </c>
      <c r="AU1411" s="111" t="s">
        <v>4729</v>
      </c>
    </row>
    <row r="1412" spans="37:47" hidden="1">
      <c r="AK1412" s="181"/>
      <c r="AL1412" s="181"/>
      <c r="AM1412" s="181"/>
      <c r="AN1412" s="181"/>
      <c r="AO1412" s="181"/>
      <c r="AP1412" s="181"/>
      <c r="AQ1412" s="191" t="s">
        <v>4730</v>
      </c>
      <c r="AR1412" s="192" t="s">
        <v>3586</v>
      </c>
      <c r="AS1412" s="111" t="s">
        <v>542</v>
      </c>
      <c r="AT1412" s="193" t="s">
        <v>4731</v>
      </c>
      <c r="AU1412" s="111" t="s">
        <v>4732</v>
      </c>
    </row>
    <row r="1413" spans="37:47" hidden="1">
      <c r="AK1413" s="181"/>
      <c r="AL1413" s="181"/>
      <c r="AM1413" s="181"/>
      <c r="AN1413" s="181"/>
      <c r="AO1413" s="181"/>
      <c r="AP1413" s="181"/>
      <c r="AQ1413" s="191" t="s">
        <v>4733</v>
      </c>
      <c r="AR1413" s="192" t="s">
        <v>3586</v>
      </c>
      <c r="AS1413" s="111" t="s">
        <v>542</v>
      </c>
      <c r="AT1413" s="193" t="s">
        <v>4734</v>
      </c>
      <c r="AU1413" s="111" t="s">
        <v>4735</v>
      </c>
    </row>
    <row r="1414" spans="37:47" hidden="1">
      <c r="AK1414" s="181"/>
      <c r="AL1414" s="181"/>
      <c r="AM1414" s="181"/>
      <c r="AN1414" s="181"/>
      <c r="AO1414" s="181"/>
      <c r="AP1414" s="181"/>
      <c r="AQ1414" s="191" t="s">
        <v>4736</v>
      </c>
      <c r="AR1414" s="192" t="s">
        <v>3586</v>
      </c>
      <c r="AS1414" s="111" t="s">
        <v>542</v>
      </c>
      <c r="AT1414" s="193" t="s">
        <v>4737</v>
      </c>
      <c r="AU1414" s="111" t="s">
        <v>4738</v>
      </c>
    </row>
    <row r="1415" spans="37:47" hidden="1">
      <c r="AK1415" s="181"/>
      <c r="AL1415" s="181"/>
      <c r="AM1415" s="181"/>
      <c r="AN1415" s="181"/>
      <c r="AO1415" s="181"/>
      <c r="AP1415" s="181"/>
      <c r="AQ1415" s="191" t="s">
        <v>4739</v>
      </c>
      <c r="AR1415" s="192" t="s">
        <v>3586</v>
      </c>
      <c r="AS1415" s="111" t="s">
        <v>542</v>
      </c>
      <c r="AT1415" s="193" t="s">
        <v>4740</v>
      </c>
      <c r="AU1415" s="111" t="s">
        <v>4741</v>
      </c>
    </row>
    <row r="1416" spans="37:47" hidden="1">
      <c r="AK1416" s="181"/>
      <c r="AL1416" s="181"/>
      <c r="AM1416" s="181"/>
      <c r="AN1416" s="181"/>
      <c r="AO1416" s="181"/>
      <c r="AP1416" s="181"/>
      <c r="AQ1416" s="191" t="s">
        <v>4742</v>
      </c>
      <c r="AR1416" s="192" t="s">
        <v>3586</v>
      </c>
      <c r="AS1416" s="111" t="s">
        <v>542</v>
      </c>
      <c r="AT1416" s="193" t="s">
        <v>4743</v>
      </c>
      <c r="AU1416" s="111" t="s">
        <v>4744</v>
      </c>
    </row>
    <row r="1417" spans="37:47" hidden="1">
      <c r="AK1417" s="181"/>
      <c r="AL1417" s="181"/>
      <c r="AM1417" s="181"/>
      <c r="AN1417" s="181"/>
      <c r="AO1417" s="181"/>
      <c r="AP1417" s="181"/>
      <c r="AQ1417" s="191" t="s">
        <v>4745</v>
      </c>
      <c r="AR1417" s="192" t="s">
        <v>3586</v>
      </c>
      <c r="AS1417" s="111" t="s">
        <v>542</v>
      </c>
      <c r="AT1417" s="193" t="s">
        <v>4746</v>
      </c>
      <c r="AU1417" s="111" t="s">
        <v>4747</v>
      </c>
    </row>
    <row r="1418" spans="37:47" hidden="1">
      <c r="AK1418" s="181"/>
      <c r="AL1418" s="181"/>
      <c r="AM1418" s="181"/>
      <c r="AN1418" s="181"/>
      <c r="AO1418" s="181"/>
      <c r="AP1418" s="181"/>
      <c r="AQ1418" s="191" t="s">
        <v>4748</v>
      </c>
      <c r="AR1418" s="192" t="s">
        <v>3586</v>
      </c>
      <c r="AS1418" s="111" t="s">
        <v>542</v>
      </c>
      <c r="AT1418" s="193" t="s">
        <v>4749</v>
      </c>
      <c r="AU1418" s="111" t="s">
        <v>4750</v>
      </c>
    </row>
    <row r="1419" spans="37:47" hidden="1">
      <c r="AK1419" s="181"/>
      <c r="AL1419" s="181"/>
      <c r="AM1419" s="181"/>
      <c r="AN1419" s="181"/>
      <c r="AO1419" s="181"/>
      <c r="AP1419" s="181"/>
      <c r="AQ1419" s="191" t="s">
        <v>4751</v>
      </c>
      <c r="AR1419" s="192" t="s">
        <v>3586</v>
      </c>
      <c r="AS1419" s="111" t="s">
        <v>542</v>
      </c>
      <c r="AT1419" s="193" t="s">
        <v>4752</v>
      </c>
      <c r="AU1419" s="111" t="s">
        <v>4753</v>
      </c>
    </row>
    <row r="1420" spans="37:47" hidden="1">
      <c r="AK1420" s="181"/>
      <c r="AL1420" s="181"/>
      <c r="AM1420" s="181"/>
      <c r="AN1420" s="181"/>
      <c r="AO1420" s="181"/>
      <c r="AP1420" s="181"/>
      <c r="AQ1420" s="191" t="s">
        <v>4754</v>
      </c>
      <c r="AR1420" s="192" t="s">
        <v>3586</v>
      </c>
      <c r="AS1420" s="111" t="s">
        <v>542</v>
      </c>
      <c r="AT1420" s="193" t="s">
        <v>4755</v>
      </c>
      <c r="AU1420" s="111" t="s">
        <v>4756</v>
      </c>
    </row>
    <row r="1421" spans="37:47" hidden="1">
      <c r="AK1421" s="181"/>
      <c r="AL1421" s="181"/>
      <c r="AM1421" s="181"/>
      <c r="AN1421" s="181"/>
      <c r="AO1421" s="181"/>
      <c r="AP1421" s="181"/>
      <c r="AQ1421" s="191" t="s">
        <v>4757</v>
      </c>
      <c r="AR1421" s="192" t="s">
        <v>3586</v>
      </c>
      <c r="AS1421" s="111" t="s">
        <v>542</v>
      </c>
      <c r="AT1421" s="193" t="s">
        <v>4758</v>
      </c>
      <c r="AU1421" s="111" t="s">
        <v>4759</v>
      </c>
    </row>
    <row r="1422" spans="37:47" hidden="1">
      <c r="AK1422" s="181"/>
      <c r="AL1422" s="181"/>
      <c r="AM1422" s="181"/>
      <c r="AN1422" s="181"/>
      <c r="AO1422" s="181"/>
      <c r="AP1422" s="181"/>
      <c r="AQ1422" s="191" t="s">
        <v>4760</v>
      </c>
      <c r="AR1422" s="192" t="s">
        <v>3586</v>
      </c>
      <c r="AS1422" s="111" t="s">
        <v>542</v>
      </c>
      <c r="AT1422" s="193" t="s">
        <v>4761</v>
      </c>
      <c r="AU1422" s="111" t="s">
        <v>4762</v>
      </c>
    </row>
    <row r="1423" spans="37:47" hidden="1">
      <c r="AK1423" s="181"/>
      <c r="AL1423" s="181"/>
      <c r="AM1423" s="181"/>
      <c r="AN1423" s="181"/>
      <c r="AO1423" s="181"/>
      <c r="AP1423" s="181"/>
      <c r="AQ1423" s="191" t="s">
        <v>4763</v>
      </c>
      <c r="AR1423" s="192" t="s">
        <v>3586</v>
      </c>
      <c r="AS1423" s="111" t="s">
        <v>542</v>
      </c>
      <c r="AT1423" s="193" t="s">
        <v>4764</v>
      </c>
      <c r="AU1423" s="111" t="s">
        <v>4765</v>
      </c>
    </row>
    <row r="1424" spans="37:47" hidden="1">
      <c r="AK1424" s="181"/>
      <c r="AL1424" s="181"/>
      <c r="AM1424" s="181"/>
      <c r="AN1424" s="181"/>
      <c r="AO1424" s="181"/>
      <c r="AP1424" s="181"/>
      <c r="AQ1424" s="191" t="s">
        <v>4766</v>
      </c>
      <c r="AR1424" s="192" t="s">
        <v>3586</v>
      </c>
      <c r="AS1424" s="111" t="s">
        <v>542</v>
      </c>
      <c r="AT1424" s="193" t="s">
        <v>4767</v>
      </c>
      <c r="AU1424" s="111" t="s">
        <v>4768</v>
      </c>
    </row>
    <row r="1425" spans="37:47" hidden="1">
      <c r="AK1425" s="181"/>
      <c r="AL1425" s="181"/>
      <c r="AM1425" s="181"/>
      <c r="AN1425" s="181"/>
      <c r="AO1425" s="181"/>
      <c r="AP1425" s="181"/>
      <c r="AQ1425" s="191" t="s">
        <v>4769</v>
      </c>
      <c r="AR1425" s="192" t="s">
        <v>3586</v>
      </c>
      <c r="AS1425" s="111" t="s">
        <v>542</v>
      </c>
      <c r="AT1425" s="193" t="s">
        <v>4770</v>
      </c>
      <c r="AU1425" s="111" t="s">
        <v>4771</v>
      </c>
    </row>
    <row r="1426" spans="37:47" hidden="1">
      <c r="AK1426" s="181"/>
      <c r="AL1426" s="181"/>
      <c r="AM1426" s="181"/>
      <c r="AN1426" s="181"/>
      <c r="AO1426" s="181"/>
      <c r="AP1426" s="181"/>
      <c r="AQ1426" s="191" t="s">
        <v>4772</v>
      </c>
      <c r="AR1426" s="192" t="s">
        <v>3586</v>
      </c>
      <c r="AS1426" s="111" t="s">
        <v>542</v>
      </c>
      <c r="AT1426" s="193" t="s">
        <v>4773</v>
      </c>
      <c r="AU1426" s="111" t="s">
        <v>4774</v>
      </c>
    </row>
    <row r="1427" spans="37:47" hidden="1">
      <c r="AK1427" s="181"/>
      <c r="AL1427" s="181"/>
      <c r="AM1427" s="181"/>
      <c r="AN1427" s="181"/>
      <c r="AO1427" s="181"/>
      <c r="AP1427" s="181"/>
      <c r="AQ1427" s="191" t="s">
        <v>4775</v>
      </c>
      <c r="AR1427" s="192" t="s">
        <v>3586</v>
      </c>
      <c r="AS1427" s="111" t="s">
        <v>542</v>
      </c>
      <c r="AT1427" s="193" t="s">
        <v>4776</v>
      </c>
      <c r="AU1427" s="111" t="s">
        <v>4777</v>
      </c>
    </row>
    <row r="1428" spans="37:47" hidden="1">
      <c r="AK1428" s="181"/>
      <c r="AL1428" s="181"/>
      <c r="AM1428" s="181"/>
      <c r="AN1428" s="181"/>
      <c r="AO1428" s="181"/>
      <c r="AP1428" s="181"/>
      <c r="AQ1428" s="191" t="s">
        <v>4778</v>
      </c>
      <c r="AR1428" s="192" t="s">
        <v>3586</v>
      </c>
      <c r="AS1428" s="111" t="s">
        <v>542</v>
      </c>
      <c r="AT1428" s="193" t="s">
        <v>4779</v>
      </c>
      <c r="AU1428" s="111" t="s">
        <v>4780</v>
      </c>
    </row>
    <row r="1429" spans="37:47" hidden="1">
      <c r="AK1429" s="181"/>
      <c r="AL1429" s="181"/>
      <c r="AM1429" s="181"/>
      <c r="AN1429" s="181"/>
      <c r="AO1429" s="181"/>
      <c r="AP1429" s="181"/>
      <c r="AQ1429" s="191" t="s">
        <v>4781</v>
      </c>
      <c r="AR1429" s="192" t="s">
        <v>3586</v>
      </c>
      <c r="AS1429" s="111" t="s">
        <v>542</v>
      </c>
      <c r="AT1429" s="193" t="s">
        <v>4782</v>
      </c>
      <c r="AU1429" s="111" t="s">
        <v>4783</v>
      </c>
    </row>
    <row r="1430" spans="37:47" hidden="1">
      <c r="AK1430" s="181"/>
      <c r="AL1430" s="181"/>
      <c r="AM1430" s="181"/>
      <c r="AN1430" s="181"/>
      <c r="AO1430" s="181"/>
      <c r="AP1430" s="181"/>
      <c r="AQ1430" s="191" t="s">
        <v>4784</v>
      </c>
      <c r="AR1430" s="192" t="s">
        <v>3586</v>
      </c>
      <c r="AS1430" s="111" t="s">
        <v>542</v>
      </c>
      <c r="AT1430" s="193" t="s">
        <v>4785</v>
      </c>
      <c r="AU1430" s="111" t="s">
        <v>4786</v>
      </c>
    </row>
    <row r="1431" spans="37:47" hidden="1">
      <c r="AK1431" s="181"/>
      <c r="AL1431" s="181"/>
      <c r="AM1431" s="181"/>
      <c r="AN1431" s="181"/>
      <c r="AO1431" s="181"/>
      <c r="AP1431" s="181"/>
      <c r="AQ1431" s="191" t="s">
        <v>4787</v>
      </c>
      <c r="AR1431" s="192" t="s">
        <v>3586</v>
      </c>
      <c r="AS1431" s="111" t="s">
        <v>542</v>
      </c>
      <c r="AT1431" s="193" t="s">
        <v>4788</v>
      </c>
      <c r="AU1431" s="111" t="s">
        <v>4789</v>
      </c>
    </row>
    <row r="1432" spans="37:47" hidden="1">
      <c r="AK1432" s="181"/>
      <c r="AL1432" s="181"/>
      <c r="AM1432" s="181"/>
      <c r="AN1432" s="181"/>
      <c r="AO1432" s="181"/>
      <c r="AP1432" s="181"/>
      <c r="AQ1432" s="191" t="s">
        <v>4790</v>
      </c>
      <c r="AR1432" s="192" t="s">
        <v>3586</v>
      </c>
      <c r="AS1432" s="111" t="s">
        <v>542</v>
      </c>
      <c r="AT1432" s="193" t="s">
        <v>4791</v>
      </c>
      <c r="AU1432" s="111" t="s">
        <v>4792</v>
      </c>
    </row>
    <row r="1433" spans="37:47" hidden="1">
      <c r="AK1433" s="181"/>
      <c r="AL1433" s="181"/>
      <c r="AM1433" s="181"/>
      <c r="AN1433" s="181"/>
      <c r="AO1433" s="181"/>
      <c r="AP1433" s="181"/>
      <c r="AQ1433" s="191" t="s">
        <v>4793</v>
      </c>
      <c r="AR1433" s="192" t="s">
        <v>3586</v>
      </c>
      <c r="AS1433" s="111" t="s">
        <v>542</v>
      </c>
      <c r="AT1433" s="193" t="s">
        <v>4794</v>
      </c>
      <c r="AU1433" s="111" t="s">
        <v>4795</v>
      </c>
    </row>
    <row r="1434" spans="37:47" hidden="1">
      <c r="AK1434" s="181"/>
      <c r="AL1434" s="181"/>
      <c r="AM1434" s="181"/>
      <c r="AN1434" s="181"/>
      <c r="AO1434" s="181"/>
      <c r="AP1434" s="181"/>
      <c r="AQ1434" s="191" t="s">
        <v>4796</v>
      </c>
      <c r="AR1434" s="192" t="s">
        <v>3586</v>
      </c>
      <c r="AS1434" s="111" t="s">
        <v>542</v>
      </c>
      <c r="AT1434" s="193" t="s">
        <v>4797</v>
      </c>
      <c r="AU1434" s="111" t="s">
        <v>4798</v>
      </c>
    </row>
    <row r="1435" spans="37:47" hidden="1">
      <c r="AK1435" s="181"/>
      <c r="AL1435" s="181"/>
      <c r="AM1435" s="181"/>
      <c r="AN1435" s="181"/>
      <c r="AO1435" s="181"/>
      <c r="AP1435" s="181"/>
      <c r="AQ1435" s="191" t="s">
        <v>4799</v>
      </c>
      <c r="AR1435" s="192" t="s">
        <v>3586</v>
      </c>
      <c r="AS1435" s="111" t="s">
        <v>542</v>
      </c>
      <c r="AT1435" s="193" t="s">
        <v>4800</v>
      </c>
      <c r="AU1435" s="111" t="s">
        <v>4801</v>
      </c>
    </row>
    <row r="1436" spans="37:47" hidden="1">
      <c r="AK1436" s="181"/>
      <c r="AL1436" s="181"/>
      <c r="AM1436" s="181"/>
      <c r="AN1436" s="181"/>
      <c r="AO1436" s="181"/>
      <c r="AP1436" s="181"/>
      <c r="AQ1436" s="191" t="s">
        <v>4802</v>
      </c>
      <c r="AR1436" s="192" t="s">
        <v>3586</v>
      </c>
      <c r="AS1436" s="111" t="s">
        <v>542</v>
      </c>
      <c r="AT1436" s="193" t="s">
        <v>4803</v>
      </c>
      <c r="AU1436" s="111" t="s">
        <v>4804</v>
      </c>
    </row>
    <row r="1437" spans="37:47" hidden="1">
      <c r="AK1437" s="181"/>
      <c r="AL1437" s="181"/>
      <c r="AM1437" s="181"/>
      <c r="AN1437" s="181"/>
      <c r="AO1437" s="181"/>
      <c r="AP1437" s="181"/>
      <c r="AQ1437" s="191" t="s">
        <v>4805</v>
      </c>
      <c r="AR1437" s="192" t="s">
        <v>3586</v>
      </c>
      <c r="AS1437" s="111" t="s">
        <v>542</v>
      </c>
      <c r="AT1437" s="193" t="s">
        <v>4806</v>
      </c>
      <c r="AU1437" s="111" t="s">
        <v>4807</v>
      </c>
    </row>
    <row r="1438" spans="37:47" hidden="1">
      <c r="AK1438" s="181"/>
      <c r="AL1438" s="181"/>
      <c r="AM1438" s="181"/>
      <c r="AN1438" s="181"/>
      <c r="AO1438" s="181"/>
      <c r="AP1438" s="181"/>
      <c r="AQ1438" s="191" t="s">
        <v>4808</v>
      </c>
      <c r="AR1438" s="192" t="s">
        <v>3586</v>
      </c>
      <c r="AS1438" s="111" t="s">
        <v>542</v>
      </c>
      <c r="AT1438" s="193" t="s">
        <v>4809</v>
      </c>
      <c r="AU1438" s="111" t="s">
        <v>4810</v>
      </c>
    </row>
    <row r="1439" spans="37:47" hidden="1">
      <c r="AK1439" s="181"/>
      <c r="AL1439" s="181"/>
      <c r="AM1439" s="181"/>
      <c r="AN1439" s="181"/>
      <c r="AO1439" s="181"/>
      <c r="AP1439" s="181"/>
      <c r="AQ1439" s="191" t="s">
        <v>4811</v>
      </c>
      <c r="AR1439" s="192" t="s">
        <v>3586</v>
      </c>
      <c r="AS1439" s="111" t="s">
        <v>542</v>
      </c>
      <c r="AT1439" s="193" t="s">
        <v>4812</v>
      </c>
      <c r="AU1439" s="111" t="s">
        <v>4813</v>
      </c>
    </row>
    <row r="1440" spans="37:47" hidden="1">
      <c r="AK1440" s="181"/>
      <c r="AL1440" s="181"/>
      <c r="AM1440" s="181"/>
      <c r="AN1440" s="181"/>
      <c r="AO1440" s="181"/>
      <c r="AP1440" s="181"/>
      <c r="AQ1440" s="191" t="s">
        <v>4814</v>
      </c>
      <c r="AR1440" s="192" t="s">
        <v>3586</v>
      </c>
      <c r="AS1440" s="111" t="s">
        <v>542</v>
      </c>
      <c r="AT1440" s="193" t="s">
        <v>4815</v>
      </c>
      <c r="AU1440" s="111" t="s">
        <v>4816</v>
      </c>
    </row>
    <row r="1441" spans="37:47" hidden="1">
      <c r="AK1441" s="181"/>
      <c r="AL1441" s="181"/>
      <c r="AM1441" s="181"/>
      <c r="AN1441" s="181"/>
      <c r="AO1441" s="181"/>
      <c r="AP1441" s="181"/>
      <c r="AQ1441" s="191" t="s">
        <v>4817</v>
      </c>
      <c r="AR1441" s="192" t="s">
        <v>3586</v>
      </c>
      <c r="AS1441" s="111" t="s">
        <v>542</v>
      </c>
      <c r="AT1441" s="193" t="s">
        <v>4818</v>
      </c>
      <c r="AU1441" s="111" t="s">
        <v>4819</v>
      </c>
    </row>
    <row r="1442" spans="37:47" hidden="1">
      <c r="AK1442" s="181"/>
      <c r="AL1442" s="181"/>
      <c r="AM1442" s="181"/>
      <c r="AN1442" s="181"/>
      <c r="AO1442" s="181"/>
      <c r="AP1442" s="181"/>
      <c r="AQ1442" s="191" t="s">
        <v>4820</v>
      </c>
      <c r="AR1442" s="192" t="s">
        <v>3586</v>
      </c>
      <c r="AS1442" s="111" t="s">
        <v>542</v>
      </c>
      <c r="AT1442" s="193" t="s">
        <v>4821</v>
      </c>
      <c r="AU1442" s="111" t="s">
        <v>4822</v>
      </c>
    </row>
    <row r="1443" spans="37:47" hidden="1">
      <c r="AK1443" s="181"/>
      <c r="AL1443" s="181"/>
      <c r="AM1443" s="181"/>
      <c r="AN1443" s="181"/>
      <c r="AO1443" s="181"/>
      <c r="AP1443" s="181"/>
      <c r="AQ1443" s="191" t="s">
        <v>4823</v>
      </c>
      <c r="AR1443" s="192" t="s">
        <v>3586</v>
      </c>
      <c r="AS1443" s="111" t="s">
        <v>542</v>
      </c>
      <c r="AT1443" s="193" t="s">
        <v>4824</v>
      </c>
      <c r="AU1443" s="111" t="s">
        <v>4825</v>
      </c>
    </row>
    <row r="1444" spans="37:47" hidden="1">
      <c r="AK1444" s="181"/>
      <c r="AL1444" s="181"/>
      <c r="AM1444" s="181"/>
      <c r="AN1444" s="181"/>
      <c r="AO1444" s="181"/>
      <c r="AP1444" s="181"/>
      <c r="AQ1444" s="191" t="s">
        <v>4826</v>
      </c>
      <c r="AR1444" s="192" t="s">
        <v>3586</v>
      </c>
      <c r="AS1444" s="111" t="s">
        <v>542</v>
      </c>
      <c r="AT1444" s="193" t="s">
        <v>4827</v>
      </c>
      <c r="AU1444" s="111" t="s">
        <v>4828</v>
      </c>
    </row>
    <row r="1445" spans="37:47" hidden="1">
      <c r="AK1445" s="181"/>
      <c r="AL1445" s="181"/>
      <c r="AM1445" s="181"/>
      <c r="AN1445" s="181"/>
      <c r="AO1445" s="181"/>
      <c r="AP1445" s="181"/>
      <c r="AQ1445" s="191" t="s">
        <v>4829</v>
      </c>
      <c r="AR1445" s="192" t="s">
        <v>3586</v>
      </c>
      <c r="AS1445" s="111" t="s">
        <v>542</v>
      </c>
      <c r="AT1445" s="193" t="s">
        <v>4830</v>
      </c>
      <c r="AU1445" s="111" t="s">
        <v>4831</v>
      </c>
    </row>
    <row r="1446" spans="37:47" hidden="1">
      <c r="AK1446" s="181"/>
      <c r="AL1446" s="181"/>
      <c r="AM1446" s="181"/>
      <c r="AN1446" s="181"/>
      <c r="AO1446" s="181"/>
      <c r="AP1446" s="181"/>
      <c r="AQ1446" s="191" t="s">
        <v>4832</v>
      </c>
      <c r="AR1446" s="192" t="s">
        <v>3586</v>
      </c>
      <c r="AS1446" s="111" t="s">
        <v>542</v>
      </c>
      <c r="AT1446" s="193" t="s">
        <v>4833</v>
      </c>
      <c r="AU1446" s="111" t="s">
        <v>4834</v>
      </c>
    </row>
    <row r="1447" spans="37:47" hidden="1">
      <c r="AK1447" s="181"/>
      <c r="AL1447" s="181"/>
      <c r="AM1447" s="181"/>
      <c r="AN1447" s="181"/>
      <c r="AO1447" s="181"/>
      <c r="AP1447" s="181"/>
      <c r="AQ1447" s="191" t="s">
        <v>4835</v>
      </c>
      <c r="AR1447" s="192" t="s">
        <v>3586</v>
      </c>
      <c r="AS1447" s="111" t="s">
        <v>542</v>
      </c>
      <c r="AT1447" s="193" t="s">
        <v>4836</v>
      </c>
      <c r="AU1447" s="111" t="s">
        <v>4837</v>
      </c>
    </row>
    <row r="1448" spans="37:47" hidden="1">
      <c r="AK1448" s="181"/>
      <c r="AL1448" s="181"/>
      <c r="AM1448" s="181"/>
      <c r="AN1448" s="181"/>
      <c r="AO1448" s="181"/>
      <c r="AP1448" s="181"/>
      <c r="AQ1448" s="191" t="s">
        <v>4838</v>
      </c>
      <c r="AR1448" s="192" t="s">
        <v>3586</v>
      </c>
      <c r="AS1448" s="111" t="s">
        <v>542</v>
      </c>
      <c r="AT1448" s="193" t="s">
        <v>4839</v>
      </c>
      <c r="AU1448" s="111" t="s">
        <v>4840</v>
      </c>
    </row>
    <row r="1449" spans="37:47" hidden="1">
      <c r="AK1449" s="181"/>
      <c r="AL1449" s="181"/>
      <c r="AM1449" s="181"/>
      <c r="AN1449" s="181"/>
      <c r="AO1449" s="181"/>
      <c r="AP1449" s="181"/>
      <c r="AQ1449" s="191" t="s">
        <v>4841</v>
      </c>
      <c r="AR1449" s="192" t="s">
        <v>3586</v>
      </c>
      <c r="AS1449" s="111" t="s">
        <v>542</v>
      </c>
      <c r="AT1449" s="193" t="s">
        <v>4842</v>
      </c>
      <c r="AU1449" s="111" t="s">
        <v>4843</v>
      </c>
    </row>
    <row r="1450" spans="37:47" hidden="1">
      <c r="AK1450" s="181"/>
      <c r="AL1450" s="181"/>
      <c r="AM1450" s="181"/>
      <c r="AN1450" s="181"/>
      <c r="AO1450" s="181"/>
      <c r="AP1450" s="181"/>
      <c r="AQ1450" s="191" t="s">
        <v>4844</v>
      </c>
      <c r="AR1450" s="192" t="s">
        <v>3586</v>
      </c>
      <c r="AS1450" s="111" t="s">
        <v>542</v>
      </c>
      <c r="AT1450" s="193" t="s">
        <v>4845</v>
      </c>
      <c r="AU1450" s="111" t="s">
        <v>4846</v>
      </c>
    </row>
    <row r="1451" spans="37:47" hidden="1">
      <c r="AK1451" s="181"/>
      <c r="AL1451" s="181"/>
      <c r="AM1451" s="181"/>
      <c r="AN1451" s="181"/>
      <c r="AO1451" s="181"/>
      <c r="AP1451" s="181"/>
      <c r="AQ1451" s="191" t="s">
        <v>4847</v>
      </c>
      <c r="AR1451" s="192" t="s">
        <v>3586</v>
      </c>
      <c r="AS1451" s="111" t="s">
        <v>542</v>
      </c>
      <c r="AT1451" s="193" t="s">
        <v>4848</v>
      </c>
      <c r="AU1451" s="111" t="s">
        <v>4849</v>
      </c>
    </row>
    <row r="1452" spans="37:47" hidden="1">
      <c r="AK1452" s="181"/>
      <c r="AL1452" s="181"/>
      <c r="AM1452" s="181"/>
      <c r="AN1452" s="181"/>
      <c r="AO1452" s="181"/>
      <c r="AP1452" s="181"/>
      <c r="AQ1452" s="191" t="s">
        <v>4850</v>
      </c>
      <c r="AR1452" s="192" t="s">
        <v>3586</v>
      </c>
      <c r="AS1452" s="111" t="s">
        <v>542</v>
      </c>
      <c r="AT1452" s="193" t="s">
        <v>4851</v>
      </c>
      <c r="AU1452" s="111" t="s">
        <v>4852</v>
      </c>
    </row>
    <row r="1453" spans="37:47" hidden="1">
      <c r="AK1453" s="181"/>
      <c r="AL1453" s="181"/>
      <c r="AM1453" s="181"/>
      <c r="AN1453" s="181"/>
      <c r="AO1453" s="181"/>
      <c r="AP1453" s="181"/>
      <c r="AQ1453" s="191" t="s">
        <v>4853</v>
      </c>
      <c r="AR1453" s="192" t="s">
        <v>3586</v>
      </c>
      <c r="AS1453" s="111" t="s">
        <v>542</v>
      </c>
      <c r="AT1453" s="193" t="s">
        <v>4854</v>
      </c>
      <c r="AU1453" s="111" t="s">
        <v>4855</v>
      </c>
    </row>
    <row r="1454" spans="37:47" hidden="1">
      <c r="AK1454" s="181"/>
      <c r="AL1454" s="181"/>
      <c r="AM1454" s="181"/>
      <c r="AN1454" s="181"/>
      <c r="AO1454" s="181"/>
      <c r="AP1454" s="181"/>
      <c r="AQ1454" s="191" t="s">
        <v>4856</v>
      </c>
      <c r="AR1454" s="192" t="s">
        <v>3586</v>
      </c>
      <c r="AS1454" s="111" t="s">
        <v>542</v>
      </c>
      <c r="AT1454" s="193" t="s">
        <v>4857</v>
      </c>
      <c r="AU1454" s="111" t="s">
        <v>4858</v>
      </c>
    </row>
    <row r="1455" spans="37:47" hidden="1">
      <c r="AK1455" s="181"/>
      <c r="AL1455" s="181"/>
      <c r="AM1455" s="181"/>
      <c r="AN1455" s="181"/>
      <c r="AO1455" s="181"/>
      <c r="AP1455" s="181"/>
      <c r="AQ1455" s="191" t="s">
        <v>4859</v>
      </c>
      <c r="AR1455" s="192" t="s">
        <v>3586</v>
      </c>
      <c r="AS1455" s="111" t="s">
        <v>542</v>
      </c>
      <c r="AT1455" s="193" t="s">
        <v>4860</v>
      </c>
      <c r="AU1455" s="111" t="s">
        <v>4861</v>
      </c>
    </row>
    <row r="1456" spans="37:47" hidden="1">
      <c r="AK1456" s="181"/>
      <c r="AL1456" s="181"/>
      <c r="AM1456" s="181"/>
      <c r="AN1456" s="181"/>
      <c r="AO1456" s="181"/>
      <c r="AP1456" s="181"/>
      <c r="AQ1456" s="191" t="s">
        <v>4862</v>
      </c>
      <c r="AR1456" s="192" t="s">
        <v>3586</v>
      </c>
      <c r="AS1456" s="111" t="s">
        <v>542</v>
      </c>
      <c r="AT1456" s="193" t="s">
        <v>4863</v>
      </c>
      <c r="AU1456" s="111" t="s">
        <v>4864</v>
      </c>
    </row>
    <row r="1457" spans="37:47" hidden="1">
      <c r="AK1457" s="181"/>
      <c r="AL1457" s="181"/>
      <c r="AM1457" s="181"/>
      <c r="AN1457" s="181"/>
      <c r="AO1457" s="181"/>
      <c r="AP1457" s="181"/>
      <c r="AQ1457" s="191" t="s">
        <v>4865</v>
      </c>
      <c r="AR1457" s="192" t="s">
        <v>3586</v>
      </c>
      <c r="AS1457" s="111" t="s">
        <v>542</v>
      </c>
      <c r="AT1457" s="193" t="s">
        <v>4866</v>
      </c>
      <c r="AU1457" s="111" t="s">
        <v>4867</v>
      </c>
    </row>
    <row r="1458" spans="37:47" hidden="1">
      <c r="AK1458" s="181"/>
      <c r="AL1458" s="181"/>
      <c r="AM1458" s="181"/>
      <c r="AN1458" s="181"/>
      <c r="AO1458" s="181"/>
      <c r="AP1458" s="181"/>
      <c r="AQ1458" s="191" t="s">
        <v>4868</v>
      </c>
      <c r="AR1458" s="192" t="s">
        <v>3586</v>
      </c>
      <c r="AS1458" s="111" t="s">
        <v>542</v>
      </c>
      <c r="AT1458" s="193" t="s">
        <v>4869</v>
      </c>
      <c r="AU1458" s="111" t="s">
        <v>4870</v>
      </c>
    </row>
    <row r="1459" spans="37:47" hidden="1">
      <c r="AK1459" s="181"/>
      <c r="AL1459" s="181"/>
      <c r="AM1459" s="181"/>
      <c r="AN1459" s="181"/>
      <c r="AO1459" s="181"/>
      <c r="AP1459" s="181"/>
      <c r="AQ1459" s="191" t="s">
        <v>4871</v>
      </c>
      <c r="AR1459" s="192" t="s">
        <v>3586</v>
      </c>
      <c r="AS1459" s="111" t="s">
        <v>542</v>
      </c>
      <c r="AT1459" s="193" t="s">
        <v>4872</v>
      </c>
      <c r="AU1459" s="111" t="s">
        <v>4873</v>
      </c>
    </row>
    <row r="1460" spans="37:47" hidden="1">
      <c r="AK1460" s="181"/>
      <c r="AL1460" s="181"/>
      <c r="AM1460" s="181"/>
      <c r="AN1460" s="181"/>
      <c r="AO1460" s="181"/>
      <c r="AP1460" s="181"/>
      <c r="AQ1460" s="191" t="s">
        <v>4874</v>
      </c>
      <c r="AR1460" s="192" t="s">
        <v>3586</v>
      </c>
      <c r="AS1460" s="111" t="s">
        <v>542</v>
      </c>
      <c r="AT1460" s="193" t="s">
        <v>4875</v>
      </c>
      <c r="AU1460" s="111" t="s">
        <v>4876</v>
      </c>
    </row>
    <row r="1461" spans="37:47" hidden="1">
      <c r="AK1461" s="181"/>
      <c r="AL1461" s="181"/>
      <c r="AM1461" s="181"/>
      <c r="AN1461" s="181"/>
      <c r="AO1461" s="181"/>
      <c r="AP1461" s="181"/>
      <c r="AQ1461" s="191" t="s">
        <v>4877</v>
      </c>
      <c r="AR1461" s="192" t="s">
        <v>3586</v>
      </c>
      <c r="AS1461" s="111" t="s">
        <v>542</v>
      </c>
      <c r="AT1461" s="193" t="s">
        <v>4878</v>
      </c>
      <c r="AU1461" s="111" t="s">
        <v>4879</v>
      </c>
    </row>
    <row r="1462" spans="37:47" hidden="1">
      <c r="AK1462" s="181"/>
      <c r="AL1462" s="181"/>
      <c r="AM1462" s="181"/>
      <c r="AN1462" s="181"/>
      <c r="AO1462" s="181"/>
      <c r="AP1462" s="181"/>
      <c r="AQ1462" s="191" t="s">
        <v>4880</v>
      </c>
      <c r="AR1462" s="192" t="s">
        <v>3586</v>
      </c>
      <c r="AS1462" s="111" t="s">
        <v>542</v>
      </c>
      <c r="AT1462" s="193" t="s">
        <v>4881</v>
      </c>
      <c r="AU1462" s="111" t="s">
        <v>4882</v>
      </c>
    </row>
    <row r="1463" spans="37:47" hidden="1">
      <c r="AK1463" s="181"/>
      <c r="AL1463" s="181"/>
      <c r="AM1463" s="181"/>
      <c r="AN1463" s="181"/>
      <c r="AO1463" s="181"/>
      <c r="AP1463" s="181"/>
      <c r="AQ1463" s="191" t="s">
        <v>4883</v>
      </c>
      <c r="AR1463" s="192" t="s">
        <v>3586</v>
      </c>
      <c r="AS1463" s="111" t="s">
        <v>542</v>
      </c>
      <c r="AT1463" s="193" t="s">
        <v>4884</v>
      </c>
      <c r="AU1463" s="111" t="s">
        <v>4885</v>
      </c>
    </row>
    <row r="1464" spans="37:47" hidden="1">
      <c r="AK1464" s="181"/>
      <c r="AL1464" s="181"/>
      <c r="AM1464" s="181"/>
      <c r="AN1464" s="181"/>
      <c r="AO1464" s="181"/>
      <c r="AP1464" s="181"/>
      <c r="AQ1464" s="191" t="s">
        <v>4886</v>
      </c>
      <c r="AR1464" s="192" t="s">
        <v>3586</v>
      </c>
      <c r="AS1464" s="111" t="s">
        <v>542</v>
      </c>
      <c r="AT1464" s="193" t="s">
        <v>4887</v>
      </c>
      <c r="AU1464" s="111" t="s">
        <v>4888</v>
      </c>
    </row>
    <row r="1465" spans="37:47" hidden="1">
      <c r="AK1465" s="181"/>
      <c r="AL1465" s="181"/>
      <c r="AM1465" s="181"/>
      <c r="AN1465" s="181"/>
      <c r="AO1465" s="181"/>
      <c r="AP1465" s="181"/>
      <c r="AQ1465" s="191" t="s">
        <v>4889</v>
      </c>
      <c r="AR1465" s="192" t="s">
        <v>3586</v>
      </c>
      <c r="AS1465" s="111" t="s">
        <v>542</v>
      </c>
      <c r="AT1465" s="193" t="s">
        <v>4890</v>
      </c>
      <c r="AU1465" s="111" t="s">
        <v>4891</v>
      </c>
    </row>
    <row r="1466" spans="37:47" hidden="1">
      <c r="AK1466" s="181"/>
      <c r="AL1466" s="181"/>
      <c r="AM1466" s="181"/>
      <c r="AN1466" s="181"/>
      <c r="AO1466" s="181"/>
      <c r="AP1466" s="181"/>
      <c r="AQ1466" s="191" t="s">
        <v>4892</v>
      </c>
      <c r="AR1466" s="192" t="s">
        <v>3586</v>
      </c>
      <c r="AS1466" s="111" t="s">
        <v>542</v>
      </c>
      <c r="AT1466" s="193" t="s">
        <v>4893</v>
      </c>
      <c r="AU1466" s="111" t="s">
        <v>4894</v>
      </c>
    </row>
    <row r="1467" spans="37:47" hidden="1">
      <c r="AK1467" s="181"/>
      <c r="AL1467" s="181"/>
      <c r="AM1467" s="181"/>
      <c r="AN1467" s="181"/>
      <c r="AO1467" s="181"/>
      <c r="AP1467" s="181"/>
      <c r="AQ1467" s="191" t="s">
        <v>4895</v>
      </c>
      <c r="AR1467" s="192" t="s">
        <v>3586</v>
      </c>
      <c r="AS1467" s="111" t="s">
        <v>542</v>
      </c>
      <c r="AT1467" s="193" t="s">
        <v>4896</v>
      </c>
      <c r="AU1467" s="111" t="s">
        <v>4897</v>
      </c>
    </row>
    <row r="1468" spans="37:47" hidden="1">
      <c r="AK1468" s="181"/>
      <c r="AL1468" s="181"/>
      <c r="AM1468" s="181"/>
      <c r="AN1468" s="181"/>
      <c r="AO1468" s="181"/>
      <c r="AP1468" s="181"/>
      <c r="AQ1468" s="191" t="s">
        <v>4898</v>
      </c>
      <c r="AR1468" s="192" t="s">
        <v>3586</v>
      </c>
      <c r="AS1468" s="111" t="s">
        <v>542</v>
      </c>
      <c r="AT1468" s="193" t="s">
        <v>4899</v>
      </c>
      <c r="AU1468" s="111" t="s">
        <v>4900</v>
      </c>
    </row>
    <row r="1469" spans="37:47" hidden="1">
      <c r="AK1469" s="181"/>
      <c r="AL1469" s="181"/>
      <c r="AM1469" s="181"/>
      <c r="AN1469" s="181"/>
      <c r="AO1469" s="181"/>
      <c r="AP1469" s="181"/>
      <c r="AQ1469" s="191" t="s">
        <v>4901</v>
      </c>
      <c r="AR1469" s="192" t="s">
        <v>3586</v>
      </c>
      <c r="AS1469" s="111" t="s">
        <v>542</v>
      </c>
      <c r="AT1469" s="193" t="s">
        <v>4902</v>
      </c>
      <c r="AU1469" s="111" t="s">
        <v>4903</v>
      </c>
    </row>
    <row r="1470" spans="37:47" hidden="1">
      <c r="AK1470" s="181"/>
      <c r="AL1470" s="181"/>
      <c r="AM1470" s="181"/>
      <c r="AN1470" s="181"/>
      <c r="AO1470" s="181"/>
      <c r="AP1470" s="181"/>
      <c r="AQ1470" s="191" t="s">
        <v>4904</v>
      </c>
      <c r="AR1470" s="192" t="s">
        <v>3586</v>
      </c>
      <c r="AS1470" s="111" t="s">
        <v>542</v>
      </c>
      <c r="AT1470" s="193" t="s">
        <v>4905</v>
      </c>
      <c r="AU1470" s="111" t="s">
        <v>4906</v>
      </c>
    </row>
    <row r="1471" spans="37:47" hidden="1">
      <c r="AK1471" s="181"/>
      <c r="AL1471" s="181"/>
      <c r="AM1471" s="181"/>
      <c r="AN1471" s="181"/>
      <c r="AO1471" s="181"/>
      <c r="AP1471" s="181"/>
      <c r="AQ1471" s="191" t="s">
        <v>4907</v>
      </c>
      <c r="AR1471" s="192" t="s">
        <v>3586</v>
      </c>
      <c r="AS1471" s="111" t="s">
        <v>542</v>
      </c>
      <c r="AT1471" s="193" t="s">
        <v>4908</v>
      </c>
      <c r="AU1471" s="111" t="s">
        <v>4909</v>
      </c>
    </row>
    <row r="1472" spans="37:47" hidden="1">
      <c r="AK1472" s="181"/>
      <c r="AL1472" s="181"/>
      <c r="AM1472" s="181"/>
      <c r="AN1472" s="181"/>
      <c r="AO1472" s="181"/>
      <c r="AP1472" s="181"/>
      <c r="AQ1472" s="191" t="s">
        <v>4910</v>
      </c>
      <c r="AR1472" s="192" t="s">
        <v>3586</v>
      </c>
      <c r="AS1472" s="111" t="s">
        <v>542</v>
      </c>
      <c r="AT1472" s="193" t="s">
        <v>4911</v>
      </c>
      <c r="AU1472" s="111" t="s">
        <v>4912</v>
      </c>
    </row>
    <row r="1473" spans="37:47" hidden="1">
      <c r="AK1473" s="181"/>
      <c r="AL1473" s="181"/>
      <c r="AM1473" s="181"/>
      <c r="AN1473" s="181"/>
      <c r="AO1473" s="181"/>
      <c r="AP1473" s="181"/>
      <c r="AQ1473" s="191" t="s">
        <v>4913</v>
      </c>
      <c r="AR1473" s="192" t="s">
        <v>3586</v>
      </c>
      <c r="AS1473" s="111" t="s">
        <v>542</v>
      </c>
      <c r="AT1473" s="193" t="s">
        <v>4914</v>
      </c>
      <c r="AU1473" s="111" t="s">
        <v>4915</v>
      </c>
    </row>
    <row r="1474" spans="37:47" hidden="1">
      <c r="AK1474" s="181"/>
      <c r="AL1474" s="181"/>
      <c r="AM1474" s="181"/>
      <c r="AN1474" s="181"/>
      <c r="AO1474" s="181"/>
      <c r="AP1474" s="181"/>
      <c r="AQ1474" s="191" t="s">
        <v>4916</v>
      </c>
      <c r="AR1474" s="192" t="s">
        <v>3586</v>
      </c>
      <c r="AS1474" s="111" t="s">
        <v>542</v>
      </c>
      <c r="AT1474" s="193" t="s">
        <v>4917</v>
      </c>
      <c r="AU1474" s="111" t="s">
        <v>4918</v>
      </c>
    </row>
    <row r="1475" spans="37:47" hidden="1">
      <c r="AK1475" s="181"/>
      <c r="AL1475" s="181"/>
      <c r="AM1475" s="181"/>
      <c r="AN1475" s="181"/>
      <c r="AO1475" s="181"/>
      <c r="AP1475" s="181"/>
      <c r="AQ1475" s="191" t="s">
        <v>4919</v>
      </c>
      <c r="AR1475" s="192" t="s">
        <v>3586</v>
      </c>
      <c r="AS1475" s="111" t="s">
        <v>542</v>
      </c>
      <c r="AT1475" s="193" t="s">
        <v>4920</v>
      </c>
      <c r="AU1475" s="111" t="s">
        <v>4921</v>
      </c>
    </row>
    <row r="1476" spans="37:47" hidden="1">
      <c r="AK1476" s="181"/>
      <c r="AL1476" s="181"/>
      <c r="AM1476" s="181"/>
      <c r="AN1476" s="181"/>
      <c r="AO1476" s="181"/>
      <c r="AP1476" s="181"/>
      <c r="AQ1476" s="191" t="s">
        <v>4922</v>
      </c>
      <c r="AR1476" s="192" t="s">
        <v>3586</v>
      </c>
      <c r="AS1476" s="111" t="s">
        <v>542</v>
      </c>
      <c r="AT1476" s="193" t="s">
        <v>4923</v>
      </c>
      <c r="AU1476" s="111" t="s">
        <v>4924</v>
      </c>
    </row>
    <row r="1477" spans="37:47" hidden="1">
      <c r="AK1477" s="181"/>
      <c r="AL1477" s="181"/>
      <c r="AM1477" s="181"/>
      <c r="AN1477" s="181"/>
      <c r="AO1477" s="181"/>
      <c r="AP1477" s="181"/>
      <c r="AQ1477" s="191" t="s">
        <v>4925</v>
      </c>
      <c r="AR1477" s="192" t="s">
        <v>3586</v>
      </c>
      <c r="AS1477" s="111" t="s">
        <v>542</v>
      </c>
      <c r="AT1477" s="193" t="s">
        <v>4926</v>
      </c>
      <c r="AU1477" s="111" t="s">
        <v>4927</v>
      </c>
    </row>
    <row r="1478" spans="37:47" hidden="1">
      <c r="AK1478" s="181"/>
      <c r="AL1478" s="181"/>
      <c r="AM1478" s="181"/>
      <c r="AN1478" s="181"/>
      <c r="AO1478" s="181"/>
      <c r="AP1478" s="181"/>
      <c r="AQ1478" s="191" t="s">
        <v>4928</v>
      </c>
      <c r="AR1478" s="192" t="s">
        <v>3586</v>
      </c>
      <c r="AS1478" s="111" t="s">
        <v>542</v>
      </c>
      <c r="AT1478" s="193" t="s">
        <v>4929</v>
      </c>
      <c r="AU1478" s="111" t="s">
        <v>4930</v>
      </c>
    </row>
    <row r="1479" spans="37:47" hidden="1">
      <c r="AK1479" s="181"/>
      <c r="AL1479" s="181"/>
      <c r="AM1479" s="181"/>
      <c r="AN1479" s="181"/>
      <c r="AO1479" s="181"/>
      <c r="AP1479" s="181"/>
      <c r="AQ1479" s="191" t="s">
        <v>4931</v>
      </c>
      <c r="AR1479" s="192" t="s">
        <v>3586</v>
      </c>
      <c r="AS1479" s="111" t="s">
        <v>542</v>
      </c>
      <c r="AT1479" s="193" t="s">
        <v>4932</v>
      </c>
      <c r="AU1479" s="111" t="s">
        <v>4933</v>
      </c>
    </row>
    <row r="1480" spans="37:47" hidden="1">
      <c r="AK1480" s="181"/>
      <c r="AL1480" s="181"/>
      <c r="AM1480" s="181"/>
      <c r="AN1480" s="181"/>
      <c r="AO1480" s="181"/>
      <c r="AP1480" s="181"/>
      <c r="AQ1480" s="191" t="s">
        <v>4934</v>
      </c>
      <c r="AR1480" s="192" t="s">
        <v>3586</v>
      </c>
      <c r="AS1480" s="111" t="s">
        <v>542</v>
      </c>
      <c r="AT1480" s="193" t="s">
        <v>4935</v>
      </c>
      <c r="AU1480" s="111" t="s">
        <v>4936</v>
      </c>
    </row>
    <row r="1481" spans="37:47" hidden="1">
      <c r="AK1481" s="181"/>
      <c r="AL1481" s="181"/>
      <c r="AM1481" s="181"/>
      <c r="AN1481" s="181"/>
      <c r="AO1481" s="181"/>
      <c r="AP1481" s="181"/>
      <c r="AQ1481" s="191" t="s">
        <v>4937</v>
      </c>
      <c r="AR1481" s="192" t="s">
        <v>3586</v>
      </c>
      <c r="AS1481" s="111" t="s">
        <v>542</v>
      </c>
      <c r="AT1481" s="193" t="s">
        <v>4938</v>
      </c>
      <c r="AU1481" s="111" t="s">
        <v>4939</v>
      </c>
    </row>
    <row r="1482" spans="37:47" hidden="1">
      <c r="AK1482" s="181"/>
      <c r="AL1482" s="181"/>
      <c r="AM1482" s="181"/>
      <c r="AN1482" s="181"/>
      <c r="AO1482" s="181"/>
      <c r="AP1482" s="181"/>
      <c r="AQ1482" s="191" t="s">
        <v>4940</v>
      </c>
      <c r="AR1482" s="192" t="s">
        <v>3586</v>
      </c>
      <c r="AS1482" s="111" t="s">
        <v>542</v>
      </c>
      <c r="AT1482" s="193" t="s">
        <v>4941</v>
      </c>
      <c r="AU1482" s="111" t="s">
        <v>4942</v>
      </c>
    </row>
    <row r="1483" spans="37:47" hidden="1">
      <c r="AK1483" s="181"/>
      <c r="AL1483" s="181"/>
      <c r="AM1483" s="181"/>
      <c r="AN1483" s="181"/>
      <c r="AO1483" s="181"/>
      <c r="AP1483" s="181"/>
      <c r="AQ1483" s="191" t="s">
        <v>4943</v>
      </c>
      <c r="AR1483" s="192" t="s">
        <v>3586</v>
      </c>
      <c r="AS1483" s="111" t="s">
        <v>542</v>
      </c>
      <c r="AT1483" s="193" t="s">
        <v>4944</v>
      </c>
      <c r="AU1483" s="111" t="s">
        <v>4945</v>
      </c>
    </row>
    <row r="1484" spans="37:47" hidden="1">
      <c r="AK1484" s="181"/>
      <c r="AL1484" s="181"/>
      <c r="AM1484" s="181"/>
      <c r="AN1484" s="181"/>
      <c r="AO1484" s="181"/>
      <c r="AP1484" s="181"/>
      <c r="AQ1484" s="191" t="s">
        <v>4946</v>
      </c>
      <c r="AR1484" s="192" t="s">
        <v>3586</v>
      </c>
      <c r="AS1484" s="111" t="s">
        <v>542</v>
      </c>
      <c r="AT1484" s="193" t="s">
        <v>4947</v>
      </c>
      <c r="AU1484" s="111" t="s">
        <v>4948</v>
      </c>
    </row>
    <row r="1485" spans="37:47" hidden="1">
      <c r="AK1485" s="181"/>
      <c r="AL1485" s="181"/>
      <c r="AM1485" s="181"/>
      <c r="AN1485" s="181"/>
      <c r="AO1485" s="181"/>
      <c r="AP1485" s="181"/>
      <c r="AQ1485" s="191" t="s">
        <v>4949</v>
      </c>
      <c r="AR1485" s="192" t="s">
        <v>3586</v>
      </c>
      <c r="AS1485" s="111" t="s">
        <v>542</v>
      </c>
      <c r="AT1485" s="193" t="s">
        <v>4950</v>
      </c>
      <c r="AU1485" s="111" t="s">
        <v>4951</v>
      </c>
    </row>
    <row r="1486" spans="37:47" hidden="1">
      <c r="AK1486" s="181"/>
      <c r="AL1486" s="181"/>
      <c r="AM1486" s="181"/>
      <c r="AN1486" s="181"/>
      <c r="AO1486" s="181"/>
      <c r="AP1486" s="181"/>
      <c r="AQ1486" s="191" t="s">
        <v>4952</v>
      </c>
      <c r="AR1486" s="192" t="s">
        <v>3586</v>
      </c>
      <c r="AS1486" s="111" t="s">
        <v>542</v>
      </c>
      <c r="AT1486" s="193" t="s">
        <v>4953</v>
      </c>
      <c r="AU1486" s="111" t="s">
        <v>4954</v>
      </c>
    </row>
    <row r="1487" spans="37:47" hidden="1">
      <c r="AK1487" s="181"/>
      <c r="AL1487" s="181"/>
      <c r="AM1487" s="181"/>
      <c r="AN1487" s="181"/>
      <c r="AO1487" s="181"/>
      <c r="AP1487" s="181"/>
      <c r="AQ1487" s="191" t="s">
        <v>4955</v>
      </c>
      <c r="AR1487" s="192" t="s">
        <v>3586</v>
      </c>
      <c r="AS1487" s="111" t="s">
        <v>542</v>
      </c>
      <c r="AT1487" s="193" t="s">
        <v>4956</v>
      </c>
      <c r="AU1487" s="111" t="s">
        <v>4957</v>
      </c>
    </row>
    <row r="1488" spans="37:47" hidden="1">
      <c r="AK1488" s="181"/>
      <c r="AL1488" s="181"/>
      <c r="AM1488" s="181"/>
      <c r="AN1488" s="181"/>
      <c r="AO1488" s="181"/>
      <c r="AP1488" s="181"/>
      <c r="AQ1488" s="191" t="s">
        <v>4958</v>
      </c>
      <c r="AR1488" s="192" t="s">
        <v>3586</v>
      </c>
      <c r="AS1488" s="111" t="s">
        <v>542</v>
      </c>
      <c r="AT1488" s="193" t="s">
        <v>4959</v>
      </c>
      <c r="AU1488" s="111" t="s">
        <v>4960</v>
      </c>
    </row>
    <row r="1489" spans="37:47" hidden="1">
      <c r="AK1489" s="181"/>
      <c r="AL1489" s="181"/>
      <c r="AM1489" s="181"/>
      <c r="AN1489" s="181"/>
      <c r="AO1489" s="181"/>
      <c r="AP1489" s="181"/>
      <c r="AQ1489" s="191" t="s">
        <v>4961</v>
      </c>
      <c r="AR1489" s="192" t="s">
        <v>3586</v>
      </c>
      <c r="AS1489" s="111" t="s">
        <v>542</v>
      </c>
      <c r="AT1489" s="193" t="s">
        <v>4962</v>
      </c>
      <c r="AU1489" s="111" t="s">
        <v>4963</v>
      </c>
    </row>
    <row r="1490" spans="37:47" hidden="1">
      <c r="AK1490" s="181"/>
      <c r="AL1490" s="181"/>
      <c r="AM1490" s="181"/>
      <c r="AN1490" s="181"/>
      <c r="AO1490" s="181"/>
      <c r="AP1490" s="181"/>
      <c r="AQ1490" s="191" t="s">
        <v>4964</v>
      </c>
      <c r="AR1490" s="192" t="s">
        <v>3586</v>
      </c>
      <c r="AS1490" s="111" t="s">
        <v>542</v>
      </c>
      <c r="AT1490" s="193" t="s">
        <v>4965</v>
      </c>
      <c r="AU1490" s="111" t="s">
        <v>4966</v>
      </c>
    </row>
    <row r="1491" spans="37:47" hidden="1">
      <c r="AK1491" s="181"/>
      <c r="AL1491" s="181"/>
      <c r="AM1491" s="181"/>
      <c r="AN1491" s="181"/>
      <c r="AO1491" s="181"/>
      <c r="AP1491" s="181"/>
      <c r="AQ1491" s="191" t="s">
        <v>4967</v>
      </c>
      <c r="AR1491" s="192" t="s">
        <v>3586</v>
      </c>
      <c r="AS1491" s="111" t="s">
        <v>542</v>
      </c>
      <c r="AT1491" s="193" t="s">
        <v>4968</v>
      </c>
      <c r="AU1491" s="111" t="s">
        <v>4969</v>
      </c>
    </row>
    <row r="1492" spans="37:47" hidden="1">
      <c r="AK1492" s="181"/>
      <c r="AL1492" s="181"/>
      <c r="AM1492" s="181"/>
      <c r="AN1492" s="181"/>
      <c r="AO1492" s="181"/>
      <c r="AP1492" s="181"/>
      <c r="AQ1492" s="191" t="s">
        <v>4970</v>
      </c>
      <c r="AR1492" s="192" t="s">
        <v>3586</v>
      </c>
      <c r="AS1492" s="111" t="s">
        <v>542</v>
      </c>
      <c r="AT1492" s="193" t="s">
        <v>4971</v>
      </c>
      <c r="AU1492" s="111" t="s">
        <v>4972</v>
      </c>
    </row>
    <row r="1493" spans="37:47" hidden="1">
      <c r="AK1493" s="181"/>
      <c r="AL1493" s="181"/>
      <c r="AM1493" s="181"/>
      <c r="AN1493" s="181"/>
      <c r="AO1493" s="181"/>
      <c r="AP1493" s="181"/>
      <c r="AQ1493" s="191" t="s">
        <v>4973</v>
      </c>
      <c r="AR1493" s="192" t="s">
        <v>3586</v>
      </c>
      <c r="AS1493" s="111" t="s">
        <v>542</v>
      </c>
      <c r="AT1493" s="193" t="s">
        <v>4974</v>
      </c>
      <c r="AU1493" s="111" t="s">
        <v>4975</v>
      </c>
    </row>
    <row r="1494" spans="37:47" hidden="1">
      <c r="AK1494" s="181"/>
      <c r="AL1494" s="181"/>
      <c r="AM1494" s="181"/>
      <c r="AN1494" s="181"/>
      <c r="AO1494" s="181"/>
      <c r="AP1494" s="181"/>
      <c r="AQ1494" s="191" t="s">
        <v>4976</v>
      </c>
      <c r="AR1494" s="192" t="s">
        <v>3586</v>
      </c>
      <c r="AS1494" s="111" t="s">
        <v>542</v>
      </c>
      <c r="AT1494" s="193" t="s">
        <v>4977</v>
      </c>
      <c r="AU1494" s="111" t="s">
        <v>4978</v>
      </c>
    </row>
    <row r="1495" spans="37:47" hidden="1">
      <c r="AK1495" s="181"/>
      <c r="AL1495" s="181"/>
      <c r="AM1495" s="181"/>
      <c r="AN1495" s="181"/>
      <c r="AO1495" s="181"/>
      <c r="AP1495" s="181"/>
      <c r="AQ1495" s="191" t="s">
        <v>4979</v>
      </c>
      <c r="AR1495" s="192" t="s">
        <v>3586</v>
      </c>
      <c r="AS1495" s="111" t="s">
        <v>542</v>
      </c>
      <c r="AT1495" s="193" t="s">
        <v>4980</v>
      </c>
      <c r="AU1495" s="111" t="s">
        <v>4981</v>
      </c>
    </row>
    <row r="1496" spans="37:47" hidden="1">
      <c r="AK1496" s="181"/>
      <c r="AL1496" s="181"/>
      <c r="AM1496" s="181"/>
      <c r="AN1496" s="181"/>
      <c r="AO1496" s="181"/>
      <c r="AP1496" s="181"/>
      <c r="AQ1496" s="191" t="s">
        <v>4982</v>
      </c>
      <c r="AR1496" s="192" t="s">
        <v>3586</v>
      </c>
      <c r="AS1496" s="111" t="s">
        <v>542</v>
      </c>
      <c r="AT1496" s="193" t="s">
        <v>4983</v>
      </c>
      <c r="AU1496" s="111" t="s">
        <v>4984</v>
      </c>
    </row>
    <row r="1497" spans="37:47" hidden="1">
      <c r="AK1497" s="181"/>
      <c r="AL1497" s="181"/>
      <c r="AM1497" s="181"/>
      <c r="AN1497" s="181"/>
      <c r="AO1497" s="181"/>
      <c r="AP1497" s="181"/>
      <c r="AQ1497" s="191" t="s">
        <v>4985</v>
      </c>
      <c r="AR1497" s="192" t="s">
        <v>3586</v>
      </c>
      <c r="AS1497" s="111" t="s">
        <v>542</v>
      </c>
      <c r="AT1497" s="193" t="s">
        <v>4986</v>
      </c>
      <c r="AU1497" s="111" t="s">
        <v>4987</v>
      </c>
    </row>
    <row r="1498" spans="37:47" hidden="1">
      <c r="AK1498" s="181"/>
      <c r="AL1498" s="181"/>
      <c r="AM1498" s="181"/>
      <c r="AN1498" s="181"/>
      <c r="AO1498" s="181"/>
      <c r="AP1498" s="181"/>
      <c r="AQ1498" s="191" t="s">
        <v>4988</v>
      </c>
      <c r="AR1498" s="192" t="s">
        <v>3586</v>
      </c>
      <c r="AS1498" s="111" t="s">
        <v>542</v>
      </c>
      <c r="AT1498" s="193" t="s">
        <v>4989</v>
      </c>
      <c r="AU1498" s="111" t="s">
        <v>4990</v>
      </c>
    </row>
    <row r="1499" spans="37:47" hidden="1">
      <c r="AK1499" s="181"/>
      <c r="AL1499" s="181"/>
      <c r="AM1499" s="181"/>
      <c r="AN1499" s="181"/>
      <c r="AO1499" s="181"/>
      <c r="AP1499" s="181"/>
      <c r="AQ1499" s="191" t="s">
        <v>4991</v>
      </c>
      <c r="AR1499" s="192" t="s">
        <v>3586</v>
      </c>
      <c r="AS1499" s="111" t="s">
        <v>542</v>
      </c>
      <c r="AT1499" s="193" t="s">
        <v>4992</v>
      </c>
      <c r="AU1499" s="111" t="s">
        <v>4993</v>
      </c>
    </row>
    <row r="1500" spans="37:47" hidden="1">
      <c r="AK1500" s="181"/>
      <c r="AL1500" s="181"/>
      <c r="AM1500" s="181"/>
      <c r="AN1500" s="181"/>
      <c r="AO1500" s="181"/>
      <c r="AP1500" s="181"/>
      <c r="AQ1500" s="191" t="s">
        <v>4994</v>
      </c>
      <c r="AR1500" s="192" t="s">
        <v>3586</v>
      </c>
      <c r="AS1500" s="111" t="s">
        <v>542</v>
      </c>
      <c r="AT1500" s="193" t="s">
        <v>4995</v>
      </c>
      <c r="AU1500" s="111" t="s">
        <v>4996</v>
      </c>
    </row>
    <row r="1501" spans="37:47" hidden="1">
      <c r="AK1501" s="181"/>
      <c r="AL1501" s="181"/>
      <c r="AM1501" s="181"/>
      <c r="AN1501" s="181"/>
      <c r="AO1501" s="181"/>
      <c r="AP1501" s="181"/>
      <c r="AQ1501" s="191" t="s">
        <v>4997</v>
      </c>
      <c r="AR1501" s="192" t="s">
        <v>3586</v>
      </c>
      <c r="AS1501" s="111" t="s">
        <v>542</v>
      </c>
      <c r="AT1501" s="193" t="s">
        <v>4998</v>
      </c>
      <c r="AU1501" s="111" t="s">
        <v>4999</v>
      </c>
    </row>
    <row r="1502" spans="37:47" hidden="1">
      <c r="AK1502" s="181"/>
      <c r="AL1502" s="181"/>
      <c r="AM1502" s="181"/>
      <c r="AN1502" s="181"/>
      <c r="AO1502" s="181"/>
      <c r="AP1502" s="181"/>
      <c r="AQ1502" s="191" t="s">
        <v>5000</v>
      </c>
      <c r="AR1502" s="192" t="s">
        <v>3586</v>
      </c>
      <c r="AS1502" s="111" t="s">
        <v>542</v>
      </c>
      <c r="AT1502" s="193" t="s">
        <v>5001</v>
      </c>
      <c r="AU1502" s="111" t="s">
        <v>5002</v>
      </c>
    </row>
    <row r="1503" spans="37:47" hidden="1">
      <c r="AK1503" s="181"/>
      <c r="AL1503" s="181"/>
      <c r="AM1503" s="181"/>
      <c r="AN1503" s="181"/>
      <c r="AO1503" s="181"/>
      <c r="AP1503" s="181"/>
      <c r="AQ1503" s="191" t="s">
        <v>5003</v>
      </c>
      <c r="AR1503" s="192" t="s">
        <v>3586</v>
      </c>
      <c r="AS1503" s="111" t="s">
        <v>542</v>
      </c>
      <c r="AT1503" s="193" t="s">
        <v>5004</v>
      </c>
      <c r="AU1503" s="111" t="s">
        <v>5005</v>
      </c>
    </row>
    <row r="1504" spans="37:47" hidden="1">
      <c r="AK1504" s="181"/>
      <c r="AL1504" s="181"/>
      <c r="AM1504" s="181"/>
      <c r="AN1504" s="181"/>
      <c r="AO1504" s="181"/>
      <c r="AP1504" s="181"/>
      <c r="AQ1504" s="191" t="s">
        <v>5006</v>
      </c>
      <c r="AR1504" s="192" t="s">
        <v>3586</v>
      </c>
      <c r="AS1504" s="111" t="s">
        <v>542</v>
      </c>
      <c r="AT1504" s="193" t="s">
        <v>5007</v>
      </c>
      <c r="AU1504" s="111" t="s">
        <v>5008</v>
      </c>
    </row>
    <row r="1505" spans="37:47" hidden="1">
      <c r="AK1505" s="181"/>
      <c r="AL1505" s="181"/>
      <c r="AM1505" s="181"/>
      <c r="AN1505" s="181"/>
      <c r="AO1505" s="181"/>
      <c r="AP1505" s="181"/>
      <c r="AQ1505" s="191" t="s">
        <v>5009</v>
      </c>
      <c r="AR1505" s="192" t="s">
        <v>3586</v>
      </c>
      <c r="AS1505" s="111" t="s">
        <v>542</v>
      </c>
      <c r="AT1505" s="193" t="s">
        <v>5010</v>
      </c>
      <c r="AU1505" s="111" t="s">
        <v>5011</v>
      </c>
    </row>
    <row r="1506" spans="37:47" hidden="1">
      <c r="AK1506" s="181"/>
      <c r="AL1506" s="181"/>
      <c r="AM1506" s="181"/>
      <c r="AN1506" s="181"/>
      <c r="AO1506" s="181"/>
      <c r="AP1506" s="181"/>
      <c r="AQ1506" s="191" t="s">
        <v>5012</v>
      </c>
      <c r="AR1506" s="192" t="s">
        <v>3586</v>
      </c>
      <c r="AS1506" s="111" t="s">
        <v>542</v>
      </c>
      <c r="AT1506" s="193" t="s">
        <v>5013</v>
      </c>
      <c r="AU1506" s="111" t="s">
        <v>5014</v>
      </c>
    </row>
    <row r="1507" spans="37:47" hidden="1">
      <c r="AK1507" s="181"/>
      <c r="AL1507" s="181"/>
      <c r="AM1507" s="181"/>
      <c r="AN1507" s="181"/>
      <c r="AO1507" s="181"/>
      <c r="AP1507" s="181"/>
      <c r="AQ1507" s="191" t="s">
        <v>5015</v>
      </c>
      <c r="AR1507" s="192" t="s">
        <v>3586</v>
      </c>
      <c r="AS1507" s="111" t="s">
        <v>542</v>
      </c>
      <c r="AT1507" s="193" t="s">
        <v>5016</v>
      </c>
      <c r="AU1507" s="111" t="s">
        <v>5017</v>
      </c>
    </row>
    <row r="1508" spans="37:47" hidden="1">
      <c r="AK1508" s="181"/>
      <c r="AL1508" s="181"/>
      <c r="AM1508" s="181"/>
      <c r="AN1508" s="181"/>
      <c r="AO1508" s="181"/>
      <c r="AP1508" s="181"/>
      <c r="AQ1508" s="191" t="s">
        <v>5018</v>
      </c>
      <c r="AR1508" s="192" t="s">
        <v>3586</v>
      </c>
      <c r="AS1508" s="111" t="s">
        <v>542</v>
      </c>
      <c r="AT1508" s="193" t="s">
        <v>5019</v>
      </c>
      <c r="AU1508" s="111" t="s">
        <v>5020</v>
      </c>
    </row>
    <row r="1509" spans="37:47" hidden="1">
      <c r="AK1509" s="181"/>
      <c r="AL1509" s="181"/>
      <c r="AM1509" s="181"/>
      <c r="AN1509" s="181"/>
      <c r="AO1509" s="181"/>
      <c r="AP1509" s="181"/>
      <c r="AQ1509" s="191" t="s">
        <v>5021</v>
      </c>
      <c r="AR1509" s="192" t="s">
        <v>3586</v>
      </c>
      <c r="AS1509" s="111" t="s">
        <v>542</v>
      </c>
      <c r="AT1509" s="193" t="s">
        <v>5022</v>
      </c>
      <c r="AU1509" s="111" t="s">
        <v>5023</v>
      </c>
    </row>
    <row r="1510" spans="37:47" hidden="1">
      <c r="AK1510" s="181"/>
      <c r="AL1510" s="181"/>
      <c r="AM1510" s="181"/>
      <c r="AN1510" s="181"/>
      <c r="AO1510" s="181"/>
      <c r="AP1510" s="181"/>
      <c r="AQ1510" s="191" t="s">
        <v>5024</v>
      </c>
      <c r="AR1510" s="192" t="s">
        <v>3586</v>
      </c>
      <c r="AS1510" s="111" t="s">
        <v>542</v>
      </c>
      <c r="AT1510" s="193" t="s">
        <v>5025</v>
      </c>
      <c r="AU1510" s="111" t="s">
        <v>5026</v>
      </c>
    </row>
    <row r="1511" spans="37:47" hidden="1">
      <c r="AK1511" s="181"/>
      <c r="AL1511" s="181"/>
      <c r="AM1511" s="181"/>
      <c r="AN1511" s="181"/>
      <c r="AO1511" s="181"/>
      <c r="AP1511" s="181"/>
      <c r="AQ1511" s="191" t="s">
        <v>5027</v>
      </c>
      <c r="AR1511" s="192" t="s">
        <v>3586</v>
      </c>
      <c r="AS1511" s="111" t="s">
        <v>542</v>
      </c>
      <c r="AT1511" s="193" t="s">
        <v>5028</v>
      </c>
      <c r="AU1511" s="111" t="s">
        <v>5029</v>
      </c>
    </row>
    <row r="1512" spans="37:47" hidden="1">
      <c r="AK1512" s="181"/>
      <c r="AL1512" s="181"/>
      <c r="AM1512" s="181"/>
      <c r="AN1512" s="181"/>
      <c r="AO1512" s="181"/>
      <c r="AP1512" s="181"/>
      <c r="AQ1512" s="191" t="s">
        <v>5030</v>
      </c>
      <c r="AR1512" s="192" t="s">
        <v>3586</v>
      </c>
      <c r="AS1512" s="111" t="s">
        <v>542</v>
      </c>
      <c r="AT1512" s="193" t="s">
        <v>5031</v>
      </c>
      <c r="AU1512" s="111" t="s">
        <v>5032</v>
      </c>
    </row>
    <row r="1513" spans="37:47" hidden="1">
      <c r="AK1513" s="181"/>
      <c r="AL1513" s="181"/>
      <c r="AM1513" s="181"/>
      <c r="AN1513" s="181"/>
      <c r="AO1513" s="181"/>
      <c r="AP1513" s="181"/>
      <c r="AQ1513" s="191" t="s">
        <v>5033</v>
      </c>
      <c r="AR1513" s="192" t="s">
        <v>3586</v>
      </c>
      <c r="AS1513" s="111" t="s">
        <v>542</v>
      </c>
      <c r="AT1513" s="193" t="s">
        <v>5034</v>
      </c>
      <c r="AU1513" s="111" t="s">
        <v>5035</v>
      </c>
    </row>
    <row r="1514" spans="37:47" hidden="1">
      <c r="AK1514" s="181"/>
      <c r="AL1514" s="181"/>
      <c r="AM1514" s="181"/>
      <c r="AN1514" s="181"/>
      <c r="AO1514" s="181"/>
      <c r="AP1514" s="181"/>
      <c r="AQ1514" s="191" t="s">
        <v>5036</v>
      </c>
      <c r="AR1514" s="192" t="s">
        <v>3586</v>
      </c>
      <c r="AS1514" s="111" t="s">
        <v>542</v>
      </c>
      <c r="AT1514" s="193" t="s">
        <v>5037</v>
      </c>
      <c r="AU1514" s="111" t="s">
        <v>5038</v>
      </c>
    </row>
    <row r="1515" spans="37:47" hidden="1">
      <c r="AK1515" s="181"/>
      <c r="AL1515" s="181"/>
      <c r="AM1515" s="181"/>
      <c r="AN1515" s="181"/>
      <c r="AO1515" s="181"/>
      <c r="AP1515" s="181"/>
      <c r="AQ1515" s="191" t="s">
        <v>5039</v>
      </c>
      <c r="AR1515" s="192" t="s">
        <v>3586</v>
      </c>
      <c r="AS1515" s="111" t="s">
        <v>542</v>
      </c>
      <c r="AT1515" s="193" t="s">
        <v>5040</v>
      </c>
      <c r="AU1515" s="111" t="s">
        <v>5041</v>
      </c>
    </row>
    <row r="1516" spans="37:47" hidden="1">
      <c r="AK1516" s="181"/>
      <c r="AL1516" s="181"/>
      <c r="AM1516" s="181"/>
      <c r="AN1516" s="181"/>
      <c r="AO1516" s="181"/>
      <c r="AP1516" s="181"/>
      <c r="AQ1516" s="191" t="s">
        <v>5042</v>
      </c>
      <c r="AR1516" s="192" t="s">
        <v>3586</v>
      </c>
      <c r="AS1516" s="111" t="s">
        <v>542</v>
      </c>
      <c r="AT1516" s="193" t="s">
        <v>5043</v>
      </c>
      <c r="AU1516" s="111" t="s">
        <v>5044</v>
      </c>
    </row>
    <row r="1517" spans="37:47" hidden="1">
      <c r="AK1517" s="181"/>
      <c r="AL1517" s="181"/>
      <c r="AM1517" s="181"/>
      <c r="AN1517" s="181"/>
      <c r="AO1517" s="181"/>
      <c r="AP1517" s="181"/>
      <c r="AQ1517" s="191" t="s">
        <v>5045</v>
      </c>
      <c r="AR1517" s="192" t="s">
        <v>3586</v>
      </c>
      <c r="AS1517" s="111" t="s">
        <v>542</v>
      </c>
      <c r="AT1517" s="193" t="s">
        <v>5046</v>
      </c>
      <c r="AU1517" s="111" t="s">
        <v>5047</v>
      </c>
    </row>
    <row r="1518" spans="37:47" hidden="1">
      <c r="AK1518" s="181"/>
      <c r="AL1518" s="181"/>
      <c r="AM1518" s="181"/>
      <c r="AN1518" s="181"/>
      <c r="AO1518" s="181"/>
      <c r="AP1518" s="181"/>
      <c r="AQ1518" s="191" t="s">
        <v>5048</v>
      </c>
      <c r="AR1518" s="192" t="s">
        <v>3586</v>
      </c>
      <c r="AS1518" s="111" t="s">
        <v>542</v>
      </c>
      <c r="AT1518" s="193" t="s">
        <v>5049</v>
      </c>
      <c r="AU1518" s="111" t="s">
        <v>5050</v>
      </c>
    </row>
    <row r="1519" spans="37:47" hidden="1">
      <c r="AK1519" s="181"/>
      <c r="AL1519" s="181"/>
      <c r="AM1519" s="181"/>
      <c r="AN1519" s="181"/>
      <c r="AO1519" s="181"/>
      <c r="AP1519" s="181"/>
      <c r="AQ1519" s="191" t="s">
        <v>5051</v>
      </c>
      <c r="AR1519" s="192" t="s">
        <v>3586</v>
      </c>
      <c r="AS1519" s="111" t="s">
        <v>542</v>
      </c>
      <c r="AT1519" s="193" t="s">
        <v>5052</v>
      </c>
      <c r="AU1519" s="111" t="s">
        <v>5053</v>
      </c>
    </row>
    <row r="1520" spans="37:47" hidden="1">
      <c r="AK1520" s="181"/>
      <c r="AL1520" s="181"/>
      <c r="AM1520" s="181"/>
      <c r="AN1520" s="181"/>
      <c r="AO1520" s="181"/>
      <c r="AP1520" s="181"/>
      <c r="AQ1520" s="191" t="s">
        <v>5054</v>
      </c>
      <c r="AR1520" s="192" t="s">
        <v>3586</v>
      </c>
      <c r="AS1520" s="111" t="s">
        <v>542</v>
      </c>
      <c r="AT1520" s="193" t="s">
        <v>5055</v>
      </c>
      <c r="AU1520" s="111" t="s">
        <v>5056</v>
      </c>
    </row>
    <row r="1521" spans="37:47" hidden="1">
      <c r="AK1521" s="181"/>
      <c r="AL1521" s="181"/>
      <c r="AM1521" s="181"/>
      <c r="AN1521" s="181"/>
      <c r="AO1521" s="181"/>
      <c r="AP1521" s="181"/>
      <c r="AQ1521" s="191" t="s">
        <v>5057</v>
      </c>
      <c r="AR1521" s="192" t="s">
        <v>3586</v>
      </c>
      <c r="AS1521" s="111" t="s">
        <v>542</v>
      </c>
      <c r="AT1521" s="193" t="s">
        <v>5058</v>
      </c>
      <c r="AU1521" s="111" t="s">
        <v>5059</v>
      </c>
    </row>
    <row r="1522" spans="37:47" hidden="1">
      <c r="AK1522" s="181"/>
      <c r="AL1522" s="181"/>
      <c r="AM1522" s="181"/>
      <c r="AN1522" s="181"/>
      <c r="AO1522" s="181"/>
      <c r="AP1522" s="181"/>
      <c r="AQ1522" s="191" t="s">
        <v>5060</v>
      </c>
      <c r="AR1522" s="192" t="s">
        <v>3586</v>
      </c>
      <c r="AS1522" s="111" t="s">
        <v>542</v>
      </c>
      <c r="AT1522" s="193" t="s">
        <v>5061</v>
      </c>
      <c r="AU1522" s="111" t="s">
        <v>5062</v>
      </c>
    </row>
    <row r="1523" spans="37:47" hidden="1">
      <c r="AK1523" s="181"/>
      <c r="AL1523" s="181"/>
      <c r="AM1523" s="181"/>
      <c r="AN1523" s="181"/>
      <c r="AO1523" s="181"/>
      <c r="AP1523" s="181"/>
      <c r="AQ1523" s="191" t="s">
        <v>5063</v>
      </c>
      <c r="AR1523" s="192" t="s">
        <v>3586</v>
      </c>
      <c r="AS1523" s="111" t="s">
        <v>542</v>
      </c>
      <c r="AT1523" s="193" t="s">
        <v>5064</v>
      </c>
      <c r="AU1523" s="111" t="s">
        <v>5065</v>
      </c>
    </row>
    <row r="1524" spans="37:47" hidden="1">
      <c r="AK1524" s="181"/>
      <c r="AL1524" s="181"/>
      <c r="AM1524" s="181"/>
      <c r="AN1524" s="181"/>
      <c r="AO1524" s="181"/>
      <c r="AP1524" s="181"/>
      <c r="AQ1524" s="191" t="s">
        <v>5066</v>
      </c>
      <c r="AR1524" s="192" t="s">
        <v>3586</v>
      </c>
      <c r="AS1524" s="111" t="s">
        <v>542</v>
      </c>
      <c r="AT1524" s="193" t="s">
        <v>5067</v>
      </c>
      <c r="AU1524" s="111" t="s">
        <v>5068</v>
      </c>
    </row>
    <row r="1525" spans="37:47" hidden="1">
      <c r="AK1525" s="181"/>
      <c r="AL1525" s="181"/>
      <c r="AM1525" s="181"/>
      <c r="AN1525" s="181"/>
      <c r="AO1525" s="181"/>
      <c r="AP1525" s="181"/>
      <c r="AQ1525" s="191" t="s">
        <v>5069</v>
      </c>
      <c r="AR1525" s="192" t="s">
        <v>3586</v>
      </c>
      <c r="AS1525" s="111" t="s">
        <v>542</v>
      </c>
      <c r="AT1525" s="193" t="s">
        <v>5070</v>
      </c>
      <c r="AU1525" s="111" t="s">
        <v>5071</v>
      </c>
    </row>
    <row r="1526" spans="37:47" hidden="1">
      <c r="AK1526" s="181"/>
      <c r="AL1526" s="181"/>
      <c r="AM1526" s="181"/>
      <c r="AN1526" s="181"/>
      <c r="AO1526" s="181"/>
      <c r="AP1526" s="181"/>
      <c r="AQ1526" s="191" t="s">
        <v>5072</v>
      </c>
      <c r="AR1526" s="192" t="s">
        <v>3586</v>
      </c>
      <c r="AS1526" s="111" t="s">
        <v>542</v>
      </c>
      <c r="AT1526" s="193" t="s">
        <v>5073</v>
      </c>
      <c r="AU1526" s="111" t="s">
        <v>5074</v>
      </c>
    </row>
    <row r="1527" spans="37:47" hidden="1">
      <c r="AK1527" s="181"/>
      <c r="AL1527" s="181"/>
      <c r="AM1527" s="181"/>
      <c r="AN1527" s="181"/>
      <c r="AO1527" s="181"/>
      <c r="AP1527" s="181"/>
      <c r="AQ1527" s="191" t="s">
        <v>5075</v>
      </c>
      <c r="AR1527" s="192" t="s">
        <v>3586</v>
      </c>
      <c r="AS1527" s="111" t="s">
        <v>542</v>
      </c>
      <c r="AT1527" s="193" t="s">
        <v>5076</v>
      </c>
      <c r="AU1527" s="111" t="s">
        <v>5077</v>
      </c>
    </row>
    <row r="1528" spans="37:47" hidden="1">
      <c r="AK1528" s="181"/>
      <c r="AL1528" s="181"/>
      <c r="AM1528" s="181"/>
      <c r="AN1528" s="181"/>
      <c r="AO1528" s="181"/>
      <c r="AP1528" s="181"/>
      <c r="AQ1528" s="191" t="s">
        <v>5078</v>
      </c>
      <c r="AR1528" s="192" t="s">
        <v>3586</v>
      </c>
      <c r="AS1528" s="111" t="s">
        <v>542</v>
      </c>
      <c r="AT1528" s="193" t="s">
        <v>5079</v>
      </c>
      <c r="AU1528" s="111" t="s">
        <v>5080</v>
      </c>
    </row>
    <row r="1529" spans="37:47" hidden="1">
      <c r="AK1529" s="181"/>
      <c r="AL1529" s="181"/>
      <c r="AM1529" s="181"/>
      <c r="AN1529" s="181"/>
      <c r="AO1529" s="181"/>
      <c r="AP1529" s="181"/>
      <c r="AQ1529" s="191" t="s">
        <v>5081</v>
      </c>
      <c r="AR1529" s="192" t="s">
        <v>3586</v>
      </c>
      <c r="AS1529" s="111" t="s">
        <v>542</v>
      </c>
      <c r="AT1529" s="193" t="s">
        <v>5082</v>
      </c>
      <c r="AU1529" s="111" t="s">
        <v>5083</v>
      </c>
    </row>
    <row r="1530" spans="37:47" hidden="1">
      <c r="AK1530" s="181"/>
      <c r="AL1530" s="181"/>
      <c r="AM1530" s="181"/>
      <c r="AN1530" s="181"/>
      <c r="AO1530" s="181"/>
      <c r="AP1530" s="181"/>
      <c r="AQ1530" s="191" t="s">
        <v>5084</v>
      </c>
      <c r="AR1530" s="192" t="s">
        <v>3586</v>
      </c>
      <c r="AS1530" s="111" t="s">
        <v>542</v>
      </c>
      <c r="AT1530" s="193" t="s">
        <v>5085</v>
      </c>
      <c r="AU1530" s="111" t="s">
        <v>5086</v>
      </c>
    </row>
    <row r="1531" spans="37:47" hidden="1">
      <c r="AK1531" s="181"/>
      <c r="AL1531" s="181"/>
      <c r="AM1531" s="181"/>
      <c r="AN1531" s="181"/>
      <c r="AO1531" s="181"/>
      <c r="AP1531" s="181"/>
      <c r="AQ1531" s="191" t="s">
        <v>5087</v>
      </c>
      <c r="AR1531" s="192" t="s">
        <v>3586</v>
      </c>
      <c r="AS1531" s="111" t="s">
        <v>542</v>
      </c>
      <c r="AT1531" s="193" t="s">
        <v>5088</v>
      </c>
      <c r="AU1531" s="111" t="s">
        <v>5089</v>
      </c>
    </row>
    <row r="1532" spans="37:47" hidden="1">
      <c r="AK1532" s="181"/>
      <c r="AL1532" s="181"/>
      <c r="AM1532" s="181"/>
      <c r="AN1532" s="181"/>
      <c r="AO1532" s="181"/>
      <c r="AP1532" s="181"/>
      <c r="AQ1532" s="191" t="s">
        <v>5090</v>
      </c>
      <c r="AR1532" s="192" t="s">
        <v>3586</v>
      </c>
      <c r="AS1532" s="111" t="s">
        <v>542</v>
      </c>
      <c r="AT1532" s="193" t="s">
        <v>5091</v>
      </c>
      <c r="AU1532" s="111" t="s">
        <v>5092</v>
      </c>
    </row>
    <row r="1533" spans="37:47" hidden="1">
      <c r="AK1533" s="181"/>
      <c r="AL1533" s="181"/>
      <c r="AM1533" s="181"/>
      <c r="AN1533" s="181"/>
      <c r="AO1533" s="181"/>
      <c r="AP1533" s="181"/>
      <c r="AQ1533" s="191" t="s">
        <v>5093</v>
      </c>
      <c r="AR1533" s="192" t="s">
        <v>3586</v>
      </c>
      <c r="AS1533" s="111" t="s">
        <v>542</v>
      </c>
      <c r="AT1533" s="193" t="s">
        <v>5094</v>
      </c>
      <c r="AU1533" s="111" t="s">
        <v>5095</v>
      </c>
    </row>
    <row r="1534" spans="37:47" hidden="1">
      <c r="AK1534" s="181"/>
      <c r="AL1534" s="181"/>
      <c r="AM1534" s="181"/>
      <c r="AN1534" s="181"/>
      <c r="AO1534" s="181"/>
      <c r="AP1534" s="181"/>
      <c r="AQ1534" s="191" t="s">
        <v>5096</v>
      </c>
      <c r="AR1534" s="192" t="s">
        <v>3586</v>
      </c>
      <c r="AS1534" s="111" t="s">
        <v>542</v>
      </c>
      <c r="AT1534" s="193" t="s">
        <v>5097</v>
      </c>
      <c r="AU1534" s="111" t="s">
        <v>5098</v>
      </c>
    </row>
    <row r="1535" spans="37:47" hidden="1">
      <c r="AK1535" s="181"/>
      <c r="AL1535" s="181"/>
      <c r="AM1535" s="181"/>
      <c r="AN1535" s="181"/>
      <c r="AO1535" s="181"/>
      <c r="AP1535" s="181"/>
      <c r="AQ1535" s="191" t="s">
        <v>5099</v>
      </c>
      <c r="AR1535" s="192" t="s">
        <v>3586</v>
      </c>
      <c r="AS1535" s="111" t="s">
        <v>542</v>
      </c>
      <c r="AT1535" s="193" t="s">
        <v>5100</v>
      </c>
      <c r="AU1535" s="111" t="s">
        <v>5101</v>
      </c>
    </row>
    <row r="1536" spans="37:47" hidden="1">
      <c r="AK1536" s="181"/>
      <c r="AL1536" s="181"/>
      <c r="AM1536" s="181"/>
      <c r="AN1536" s="181"/>
      <c r="AO1536" s="181"/>
      <c r="AP1536" s="181"/>
      <c r="AQ1536" s="191" t="s">
        <v>5102</v>
      </c>
      <c r="AR1536" s="192" t="s">
        <v>3586</v>
      </c>
      <c r="AS1536" s="111" t="s">
        <v>542</v>
      </c>
      <c r="AT1536" s="193" t="s">
        <v>5103</v>
      </c>
      <c r="AU1536" s="111" t="s">
        <v>5104</v>
      </c>
    </row>
    <row r="1537" spans="37:47" hidden="1">
      <c r="AK1537" s="181"/>
      <c r="AL1537" s="181"/>
      <c r="AM1537" s="181"/>
      <c r="AN1537" s="181"/>
      <c r="AO1537" s="181"/>
      <c r="AP1537" s="181"/>
      <c r="AQ1537" s="191" t="s">
        <v>5105</v>
      </c>
      <c r="AR1537" s="192" t="s">
        <v>3586</v>
      </c>
      <c r="AS1537" s="111" t="s">
        <v>542</v>
      </c>
      <c r="AT1537" s="193" t="s">
        <v>5106</v>
      </c>
      <c r="AU1537" s="111" t="s">
        <v>5107</v>
      </c>
    </row>
    <row r="1538" spans="37:47" hidden="1">
      <c r="AK1538" s="181"/>
      <c r="AL1538" s="181"/>
      <c r="AM1538" s="181"/>
      <c r="AN1538" s="181"/>
      <c r="AO1538" s="181"/>
      <c r="AP1538" s="181"/>
      <c r="AQ1538" s="191" t="s">
        <v>5108</v>
      </c>
      <c r="AR1538" s="192" t="s">
        <v>3586</v>
      </c>
      <c r="AS1538" s="111" t="s">
        <v>542</v>
      </c>
      <c r="AT1538" s="193" t="s">
        <v>5109</v>
      </c>
      <c r="AU1538" s="111" t="s">
        <v>5110</v>
      </c>
    </row>
    <row r="1539" spans="37:47" hidden="1">
      <c r="AK1539" s="181"/>
      <c r="AL1539" s="181"/>
      <c r="AM1539" s="181"/>
      <c r="AN1539" s="181"/>
      <c r="AO1539" s="181"/>
      <c r="AP1539" s="181"/>
      <c r="AQ1539" s="191" t="s">
        <v>5111</v>
      </c>
      <c r="AR1539" s="192" t="s">
        <v>3586</v>
      </c>
      <c r="AS1539" s="111" t="s">
        <v>542</v>
      </c>
      <c r="AT1539" s="193" t="s">
        <v>5112</v>
      </c>
      <c r="AU1539" s="111" t="s">
        <v>5113</v>
      </c>
    </row>
    <row r="1540" spans="37:47" hidden="1">
      <c r="AK1540" s="181"/>
      <c r="AL1540" s="181"/>
      <c r="AM1540" s="181"/>
      <c r="AN1540" s="181"/>
      <c r="AO1540" s="181"/>
      <c r="AP1540" s="181"/>
      <c r="AQ1540" s="191" t="s">
        <v>5114</v>
      </c>
      <c r="AR1540" s="192" t="s">
        <v>3586</v>
      </c>
      <c r="AS1540" s="111" t="s">
        <v>542</v>
      </c>
      <c r="AT1540" s="193" t="s">
        <v>5115</v>
      </c>
      <c r="AU1540" s="111" t="s">
        <v>5116</v>
      </c>
    </row>
    <row r="1541" spans="37:47" hidden="1">
      <c r="AK1541" s="181"/>
      <c r="AL1541" s="181"/>
      <c r="AM1541" s="181"/>
      <c r="AN1541" s="181"/>
      <c r="AO1541" s="181"/>
      <c r="AP1541" s="181"/>
      <c r="AQ1541" s="191" t="s">
        <v>5117</v>
      </c>
      <c r="AR1541" s="192" t="s">
        <v>3586</v>
      </c>
      <c r="AS1541" s="111" t="s">
        <v>542</v>
      </c>
      <c r="AT1541" s="193" t="s">
        <v>5118</v>
      </c>
      <c r="AU1541" s="111" t="s">
        <v>5119</v>
      </c>
    </row>
    <row r="1542" spans="37:47" hidden="1">
      <c r="AK1542" s="181"/>
      <c r="AL1542" s="181"/>
      <c r="AM1542" s="181"/>
      <c r="AN1542" s="181"/>
      <c r="AO1542" s="181"/>
      <c r="AP1542" s="181"/>
      <c r="AQ1542" s="191" t="s">
        <v>5120</v>
      </c>
      <c r="AR1542" s="192" t="s">
        <v>3586</v>
      </c>
      <c r="AS1542" s="111" t="s">
        <v>542</v>
      </c>
      <c r="AT1542" s="193" t="s">
        <v>5121</v>
      </c>
      <c r="AU1542" s="111" t="s">
        <v>5122</v>
      </c>
    </row>
    <row r="1543" spans="37:47" hidden="1">
      <c r="AK1543" s="181"/>
      <c r="AL1543" s="181"/>
      <c r="AM1543" s="181"/>
      <c r="AN1543" s="181"/>
      <c r="AO1543" s="181"/>
      <c r="AP1543" s="181"/>
      <c r="AQ1543" s="191" t="s">
        <v>5123</v>
      </c>
      <c r="AR1543" s="192" t="s">
        <v>3586</v>
      </c>
      <c r="AS1543" s="111" t="s">
        <v>542</v>
      </c>
      <c r="AT1543" s="193" t="s">
        <v>5124</v>
      </c>
      <c r="AU1543" s="111" t="s">
        <v>5125</v>
      </c>
    </row>
    <row r="1544" spans="37:47" hidden="1">
      <c r="AK1544" s="181"/>
      <c r="AL1544" s="181"/>
      <c r="AM1544" s="181"/>
      <c r="AN1544" s="181"/>
      <c r="AO1544" s="181"/>
      <c r="AP1544" s="181"/>
      <c r="AQ1544" s="191" t="s">
        <v>5126</v>
      </c>
      <c r="AR1544" s="192" t="s">
        <v>3586</v>
      </c>
      <c r="AS1544" s="111" t="s">
        <v>542</v>
      </c>
      <c r="AT1544" s="193" t="s">
        <v>5127</v>
      </c>
      <c r="AU1544" s="111" t="s">
        <v>5128</v>
      </c>
    </row>
    <row r="1545" spans="37:47" hidden="1">
      <c r="AK1545" s="181"/>
      <c r="AL1545" s="181"/>
      <c r="AM1545" s="181"/>
      <c r="AN1545" s="181"/>
      <c r="AO1545" s="181"/>
      <c r="AP1545" s="181"/>
      <c r="AQ1545" s="191" t="s">
        <v>5129</v>
      </c>
      <c r="AR1545" s="192" t="s">
        <v>3586</v>
      </c>
      <c r="AS1545" s="111" t="s">
        <v>542</v>
      </c>
      <c r="AT1545" s="193" t="s">
        <v>5130</v>
      </c>
      <c r="AU1545" s="111" t="s">
        <v>5131</v>
      </c>
    </row>
    <row r="1546" spans="37:47" hidden="1">
      <c r="AK1546" s="181"/>
      <c r="AL1546" s="181"/>
      <c r="AM1546" s="181"/>
      <c r="AN1546" s="181"/>
      <c r="AO1546" s="181"/>
      <c r="AP1546" s="181"/>
      <c r="AQ1546" s="191" t="s">
        <v>5132</v>
      </c>
      <c r="AR1546" s="192" t="s">
        <v>3586</v>
      </c>
      <c r="AS1546" s="111" t="s">
        <v>542</v>
      </c>
      <c r="AT1546" s="193" t="s">
        <v>5133</v>
      </c>
      <c r="AU1546" s="111" t="s">
        <v>5134</v>
      </c>
    </row>
    <row r="1547" spans="37:47" hidden="1">
      <c r="AK1547" s="181"/>
      <c r="AL1547" s="181"/>
      <c r="AM1547" s="181"/>
      <c r="AN1547" s="181"/>
      <c r="AO1547" s="181"/>
      <c r="AP1547" s="181"/>
      <c r="AQ1547" s="191" t="s">
        <v>5135</v>
      </c>
      <c r="AR1547" s="192" t="s">
        <v>3586</v>
      </c>
      <c r="AS1547" s="111" t="s">
        <v>542</v>
      </c>
      <c r="AT1547" s="193" t="s">
        <v>5136</v>
      </c>
      <c r="AU1547" s="111" t="s">
        <v>5137</v>
      </c>
    </row>
    <row r="1548" spans="37:47" hidden="1">
      <c r="AK1548" s="181"/>
      <c r="AL1548" s="181"/>
      <c r="AM1548" s="181"/>
      <c r="AN1548" s="181"/>
      <c r="AO1548" s="181"/>
      <c r="AP1548" s="181"/>
      <c r="AQ1548" s="191" t="s">
        <v>5138</v>
      </c>
      <c r="AR1548" s="192" t="s">
        <v>3586</v>
      </c>
      <c r="AS1548" s="111" t="s">
        <v>542</v>
      </c>
      <c r="AT1548" s="193" t="s">
        <v>5139</v>
      </c>
      <c r="AU1548" s="111" t="s">
        <v>5140</v>
      </c>
    </row>
    <row r="1549" spans="37:47" hidden="1">
      <c r="AK1549" s="181"/>
      <c r="AL1549" s="181"/>
      <c r="AM1549" s="181"/>
      <c r="AN1549" s="181"/>
      <c r="AO1549" s="181"/>
      <c r="AP1549" s="181"/>
      <c r="AQ1549" s="191" t="s">
        <v>5141</v>
      </c>
      <c r="AR1549" s="192" t="s">
        <v>3586</v>
      </c>
      <c r="AS1549" s="111" t="s">
        <v>542</v>
      </c>
      <c r="AT1549" s="193" t="s">
        <v>5142</v>
      </c>
      <c r="AU1549" s="111" t="s">
        <v>5143</v>
      </c>
    </row>
    <row r="1550" spans="37:47" hidden="1">
      <c r="AK1550" s="181"/>
      <c r="AL1550" s="181"/>
      <c r="AM1550" s="181"/>
      <c r="AN1550" s="181"/>
      <c r="AO1550" s="181"/>
      <c r="AP1550" s="181"/>
      <c r="AQ1550" s="191" t="s">
        <v>5144</v>
      </c>
      <c r="AR1550" s="192" t="s">
        <v>3586</v>
      </c>
      <c r="AS1550" s="111" t="s">
        <v>542</v>
      </c>
      <c r="AT1550" s="193" t="s">
        <v>5145</v>
      </c>
      <c r="AU1550" s="111" t="s">
        <v>5146</v>
      </c>
    </row>
    <row r="1551" spans="37:47" hidden="1">
      <c r="AK1551" s="181"/>
      <c r="AL1551" s="181"/>
      <c r="AM1551" s="181"/>
      <c r="AN1551" s="181"/>
      <c r="AO1551" s="181"/>
      <c r="AP1551" s="181"/>
      <c r="AQ1551" s="191" t="s">
        <v>5147</v>
      </c>
      <c r="AR1551" s="192" t="s">
        <v>3586</v>
      </c>
      <c r="AS1551" s="111" t="s">
        <v>542</v>
      </c>
      <c r="AT1551" s="193" t="s">
        <v>5148</v>
      </c>
      <c r="AU1551" s="111" t="s">
        <v>5149</v>
      </c>
    </row>
    <row r="1552" spans="37:47" hidden="1">
      <c r="AK1552" s="181"/>
      <c r="AL1552" s="181"/>
      <c r="AM1552" s="181"/>
      <c r="AN1552" s="181"/>
      <c r="AO1552" s="181"/>
      <c r="AP1552" s="181"/>
      <c r="AQ1552" s="191" t="s">
        <v>5150</v>
      </c>
      <c r="AR1552" s="192" t="s">
        <v>3586</v>
      </c>
      <c r="AS1552" s="111" t="s">
        <v>542</v>
      </c>
      <c r="AT1552" s="193" t="s">
        <v>5151</v>
      </c>
      <c r="AU1552" s="111" t="s">
        <v>5152</v>
      </c>
    </row>
    <row r="1553" spans="37:47" hidden="1">
      <c r="AK1553" s="181"/>
      <c r="AL1553" s="181"/>
      <c r="AM1553" s="181"/>
      <c r="AN1553" s="181"/>
      <c r="AO1553" s="181"/>
      <c r="AP1553" s="181"/>
      <c r="AQ1553" s="191" t="s">
        <v>5153</v>
      </c>
      <c r="AR1553" s="192" t="s">
        <v>3586</v>
      </c>
      <c r="AS1553" s="111" t="s">
        <v>542</v>
      </c>
      <c r="AT1553" s="193" t="s">
        <v>5154</v>
      </c>
      <c r="AU1553" s="111" t="s">
        <v>5155</v>
      </c>
    </row>
    <row r="1554" spans="37:47" hidden="1">
      <c r="AK1554" s="181"/>
      <c r="AL1554" s="181"/>
      <c r="AM1554" s="181"/>
      <c r="AN1554" s="181"/>
      <c r="AO1554" s="181"/>
      <c r="AP1554" s="181"/>
      <c r="AQ1554" s="191" t="s">
        <v>5156</v>
      </c>
      <c r="AR1554" s="192" t="s">
        <v>3586</v>
      </c>
      <c r="AS1554" s="111" t="s">
        <v>542</v>
      </c>
      <c r="AT1554" s="193" t="s">
        <v>5157</v>
      </c>
      <c r="AU1554" s="111" t="s">
        <v>5158</v>
      </c>
    </row>
    <row r="1555" spans="37:47" hidden="1">
      <c r="AK1555" s="181"/>
      <c r="AL1555" s="181"/>
      <c r="AM1555" s="181"/>
      <c r="AN1555" s="181"/>
      <c r="AO1555" s="181"/>
      <c r="AP1555" s="181"/>
      <c r="AQ1555" s="191" t="s">
        <v>5159</v>
      </c>
      <c r="AR1555" s="192" t="s">
        <v>3586</v>
      </c>
      <c r="AS1555" s="111" t="s">
        <v>542</v>
      </c>
      <c r="AT1555" s="193" t="s">
        <v>5160</v>
      </c>
      <c r="AU1555" s="111" t="s">
        <v>5161</v>
      </c>
    </row>
    <row r="1556" spans="37:47" hidden="1">
      <c r="AK1556" s="181"/>
      <c r="AL1556" s="181"/>
      <c r="AM1556" s="181"/>
      <c r="AN1556" s="181"/>
      <c r="AO1556" s="181"/>
      <c r="AP1556" s="181"/>
      <c r="AQ1556" s="191" t="s">
        <v>5162</v>
      </c>
      <c r="AR1556" s="192" t="s">
        <v>3586</v>
      </c>
      <c r="AS1556" s="111" t="s">
        <v>542</v>
      </c>
      <c r="AT1556" s="193" t="s">
        <v>5163</v>
      </c>
      <c r="AU1556" s="111" t="s">
        <v>5164</v>
      </c>
    </row>
    <row r="1557" spans="37:47" hidden="1">
      <c r="AK1557" s="181"/>
      <c r="AL1557" s="181"/>
      <c r="AM1557" s="181"/>
      <c r="AN1557" s="181"/>
      <c r="AO1557" s="181"/>
      <c r="AP1557" s="181"/>
      <c r="AQ1557" s="191" t="s">
        <v>5165</v>
      </c>
      <c r="AR1557" s="192" t="s">
        <v>3586</v>
      </c>
      <c r="AS1557" s="111" t="s">
        <v>542</v>
      </c>
      <c r="AT1557" s="193" t="s">
        <v>5166</v>
      </c>
      <c r="AU1557" s="111" t="s">
        <v>5167</v>
      </c>
    </row>
    <row r="1558" spans="37:47" hidden="1">
      <c r="AK1558" s="181"/>
      <c r="AL1558" s="181"/>
      <c r="AM1558" s="181"/>
      <c r="AN1558" s="181"/>
      <c r="AO1558" s="181"/>
      <c r="AP1558" s="181"/>
      <c r="AQ1558" s="191" t="s">
        <v>5168</v>
      </c>
      <c r="AR1558" s="192" t="s">
        <v>3586</v>
      </c>
      <c r="AS1558" s="111" t="s">
        <v>542</v>
      </c>
      <c r="AT1558" s="193" t="s">
        <v>5169</v>
      </c>
      <c r="AU1558" s="111" t="s">
        <v>5170</v>
      </c>
    </row>
    <row r="1559" spans="37:47" hidden="1">
      <c r="AK1559" s="181"/>
      <c r="AL1559" s="181"/>
      <c r="AM1559" s="181"/>
      <c r="AN1559" s="181"/>
      <c r="AO1559" s="181"/>
      <c r="AP1559" s="181"/>
      <c r="AQ1559" s="191" t="s">
        <v>5171</v>
      </c>
      <c r="AR1559" s="192" t="s">
        <v>3586</v>
      </c>
      <c r="AS1559" s="111" t="s">
        <v>542</v>
      </c>
      <c r="AT1559" s="193" t="s">
        <v>5172</v>
      </c>
      <c r="AU1559" s="111" t="s">
        <v>5173</v>
      </c>
    </row>
    <row r="1560" spans="37:47" hidden="1">
      <c r="AK1560" s="181"/>
      <c r="AL1560" s="181"/>
      <c r="AM1560" s="181"/>
      <c r="AN1560" s="181"/>
      <c r="AO1560" s="181"/>
      <c r="AP1560" s="181"/>
      <c r="AQ1560" s="191" t="s">
        <v>5174</v>
      </c>
      <c r="AR1560" s="192" t="s">
        <v>3586</v>
      </c>
      <c r="AS1560" s="111" t="s">
        <v>542</v>
      </c>
      <c r="AT1560" s="193" t="s">
        <v>5175</v>
      </c>
      <c r="AU1560" s="111" t="s">
        <v>5176</v>
      </c>
    </row>
    <row r="1561" spans="37:47" hidden="1">
      <c r="AK1561" s="181"/>
      <c r="AL1561" s="181"/>
      <c r="AM1561" s="181"/>
      <c r="AN1561" s="181"/>
      <c r="AO1561" s="181"/>
      <c r="AP1561" s="181"/>
      <c r="AQ1561" s="191" t="s">
        <v>5177</v>
      </c>
      <c r="AR1561" s="192" t="s">
        <v>3586</v>
      </c>
      <c r="AS1561" s="111" t="s">
        <v>542</v>
      </c>
      <c r="AT1561" s="193" t="s">
        <v>5178</v>
      </c>
      <c r="AU1561" s="111" t="s">
        <v>5179</v>
      </c>
    </row>
    <row r="1562" spans="37:47" hidden="1">
      <c r="AK1562" s="181"/>
      <c r="AL1562" s="181"/>
      <c r="AM1562" s="181"/>
      <c r="AN1562" s="181"/>
      <c r="AO1562" s="181"/>
      <c r="AP1562" s="181"/>
      <c r="AQ1562" s="191" t="s">
        <v>5180</v>
      </c>
      <c r="AR1562" s="192" t="s">
        <v>3586</v>
      </c>
      <c r="AS1562" s="111" t="s">
        <v>542</v>
      </c>
      <c r="AT1562" s="193" t="s">
        <v>5181</v>
      </c>
      <c r="AU1562" s="111" t="s">
        <v>5182</v>
      </c>
    </row>
    <row r="1563" spans="37:47" hidden="1">
      <c r="AK1563" s="181"/>
      <c r="AL1563" s="181"/>
      <c r="AM1563" s="181"/>
      <c r="AN1563" s="181"/>
      <c r="AO1563" s="181"/>
      <c r="AP1563" s="181"/>
      <c r="AQ1563" s="191" t="s">
        <v>5183</v>
      </c>
      <c r="AR1563" s="192" t="s">
        <v>3586</v>
      </c>
      <c r="AS1563" s="111" t="s">
        <v>542</v>
      </c>
      <c r="AT1563" s="193" t="s">
        <v>5184</v>
      </c>
      <c r="AU1563" s="111" t="s">
        <v>5185</v>
      </c>
    </row>
    <row r="1564" spans="37:47" hidden="1">
      <c r="AK1564" s="181"/>
      <c r="AL1564" s="181"/>
      <c r="AM1564" s="181"/>
      <c r="AN1564" s="181"/>
      <c r="AO1564" s="181"/>
      <c r="AP1564" s="181"/>
      <c r="AQ1564" s="191" t="s">
        <v>5186</v>
      </c>
      <c r="AR1564" s="192" t="s">
        <v>3586</v>
      </c>
      <c r="AS1564" s="111" t="s">
        <v>542</v>
      </c>
      <c r="AT1564" s="193" t="s">
        <v>5187</v>
      </c>
      <c r="AU1564" s="111" t="s">
        <v>5188</v>
      </c>
    </row>
    <row r="1565" spans="37:47" hidden="1">
      <c r="AK1565" s="181"/>
      <c r="AL1565" s="181"/>
      <c r="AM1565" s="181"/>
      <c r="AN1565" s="181"/>
      <c r="AO1565" s="181"/>
      <c r="AP1565" s="181"/>
      <c r="AQ1565" s="191" t="s">
        <v>5189</v>
      </c>
      <c r="AR1565" s="192" t="s">
        <v>3586</v>
      </c>
      <c r="AS1565" s="111" t="s">
        <v>542</v>
      </c>
      <c r="AT1565" s="193" t="s">
        <v>5190</v>
      </c>
      <c r="AU1565" s="111" t="s">
        <v>5191</v>
      </c>
    </row>
    <row r="1566" spans="37:47" hidden="1">
      <c r="AK1566" s="181"/>
      <c r="AL1566" s="181"/>
      <c r="AM1566" s="181"/>
      <c r="AN1566" s="181"/>
      <c r="AO1566" s="181"/>
      <c r="AP1566" s="181"/>
      <c r="AQ1566" s="191" t="s">
        <v>5192</v>
      </c>
      <c r="AR1566" s="192" t="s">
        <v>3586</v>
      </c>
      <c r="AS1566" s="111" t="s">
        <v>542</v>
      </c>
      <c r="AT1566" s="193" t="s">
        <v>5193</v>
      </c>
      <c r="AU1566" s="111" t="s">
        <v>5194</v>
      </c>
    </row>
    <row r="1567" spans="37:47" hidden="1">
      <c r="AK1567" s="181"/>
      <c r="AL1567" s="181"/>
      <c r="AM1567" s="181"/>
      <c r="AN1567" s="181"/>
      <c r="AO1567" s="181"/>
      <c r="AP1567" s="181"/>
      <c r="AQ1567" s="191" t="s">
        <v>5195</v>
      </c>
      <c r="AR1567" s="192" t="s">
        <v>3586</v>
      </c>
      <c r="AS1567" s="111" t="s">
        <v>542</v>
      </c>
      <c r="AT1567" s="193" t="s">
        <v>5196</v>
      </c>
      <c r="AU1567" s="111" t="s">
        <v>5197</v>
      </c>
    </row>
    <row r="1568" spans="37:47" hidden="1">
      <c r="AK1568" s="181"/>
      <c r="AL1568" s="181"/>
      <c r="AM1568" s="181"/>
      <c r="AN1568" s="181"/>
      <c r="AO1568" s="181"/>
      <c r="AP1568" s="181"/>
      <c r="AQ1568" s="191" t="s">
        <v>5198</v>
      </c>
      <c r="AR1568" s="192" t="s">
        <v>3586</v>
      </c>
      <c r="AS1568" s="111" t="s">
        <v>542</v>
      </c>
      <c r="AT1568" s="193" t="s">
        <v>5199</v>
      </c>
      <c r="AU1568" s="111" t="s">
        <v>5200</v>
      </c>
    </row>
    <row r="1569" spans="37:47" hidden="1">
      <c r="AK1569" s="181"/>
      <c r="AL1569" s="181"/>
      <c r="AM1569" s="181"/>
      <c r="AN1569" s="181"/>
      <c r="AO1569" s="181"/>
      <c r="AP1569" s="181"/>
      <c r="AQ1569" s="191" t="s">
        <v>5201</v>
      </c>
      <c r="AR1569" s="192" t="s">
        <v>3586</v>
      </c>
      <c r="AS1569" s="111" t="s">
        <v>542</v>
      </c>
      <c r="AT1569" s="193" t="s">
        <v>5202</v>
      </c>
      <c r="AU1569" s="111" t="s">
        <v>5203</v>
      </c>
    </row>
    <row r="1570" spans="37:47" hidden="1">
      <c r="AK1570" s="181"/>
      <c r="AL1570" s="181"/>
      <c r="AM1570" s="181"/>
      <c r="AN1570" s="181"/>
      <c r="AO1570" s="181"/>
      <c r="AP1570" s="181"/>
      <c r="AQ1570" s="191" t="s">
        <v>5204</v>
      </c>
      <c r="AR1570" s="192" t="s">
        <v>3586</v>
      </c>
      <c r="AS1570" s="111" t="s">
        <v>542</v>
      </c>
      <c r="AT1570" s="193" t="s">
        <v>5205</v>
      </c>
      <c r="AU1570" s="111" t="s">
        <v>5206</v>
      </c>
    </row>
    <row r="1571" spans="37:47" hidden="1">
      <c r="AK1571" s="181"/>
      <c r="AL1571" s="181"/>
      <c r="AM1571" s="181"/>
      <c r="AN1571" s="181"/>
      <c r="AO1571" s="181"/>
      <c r="AP1571" s="181"/>
      <c r="AQ1571" s="191" t="s">
        <v>5207</v>
      </c>
      <c r="AR1571" s="192" t="s">
        <v>3586</v>
      </c>
      <c r="AS1571" s="111" t="s">
        <v>542</v>
      </c>
      <c r="AT1571" s="193" t="s">
        <v>5208</v>
      </c>
      <c r="AU1571" s="111" t="s">
        <v>5209</v>
      </c>
    </row>
    <row r="1572" spans="37:47" hidden="1">
      <c r="AK1572" s="181"/>
      <c r="AL1572" s="181"/>
      <c r="AM1572" s="181"/>
      <c r="AN1572" s="181"/>
      <c r="AO1572" s="181"/>
      <c r="AP1572" s="181"/>
      <c r="AQ1572" s="191" t="s">
        <v>5210</v>
      </c>
      <c r="AR1572" s="192" t="s">
        <v>3586</v>
      </c>
      <c r="AS1572" s="111" t="s">
        <v>542</v>
      </c>
      <c r="AT1572" s="193" t="s">
        <v>5211</v>
      </c>
      <c r="AU1572" s="111" t="s">
        <v>5212</v>
      </c>
    </row>
    <row r="1573" spans="37:47" hidden="1">
      <c r="AK1573" s="181"/>
      <c r="AL1573" s="181"/>
      <c r="AM1573" s="181"/>
      <c r="AN1573" s="181"/>
      <c r="AO1573" s="181"/>
      <c r="AP1573" s="181"/>
      <c r="AQ1573" s="191" t="s">
        <v>5213</v>
      </c>
      <c r="AR1573" s="192" t="s">
        <v>3586</v>
      </c>
      <c r="AS1573" s="111" t="s">
        <v>542</v>
      </c>
      <c r="AT1573" s="193" t="s">
        <v>5214</v>
      </c>
      <c r="AU1573" s="111" t="s">
        <v>5215</v>
      </c>
    </row>
    <row r="1574" spans="37:47" hidden="1">
      <c r="AK1574" s="181"/>
      <c r="AL1574" s="181"/>
      <c r="AM1574" s="181"/>
      <c r="AN1574" s="181"/>
      <c r="AO1574" s="181"/>
      <c r="AP1574" s="181"/>
      <c r="AQ1574" s="191" t="s">
        <v>5216</v>
      </c>
      <c r="AR1574" s="192" t="s">
        <v>3586</v>
      </c>
      <c r="AS1574" s="111" t="s">
        <v>542</v>
      </c>
      <c r="AT1574" s="193" t="s">
        <v>5217</v>
      </c>
      <c r="AU1574" s="111" t="s">
        <v>5218</v>
      </c>
    </row>
    <row r="1575" spans="37:47" hidden="1">
      <c r="AK1575" s="181"/>
      <c r="AL1575" s="181"/>
      <c r="AM1575" s="181"/>
      <c r="AN1575" s="181"/>
      <c r="AO1575" s="181"/>
      <c r="AP1575" s="181"/>
      <c r="AQ1575" s="191" t="s">
        <v>5219</v>
      </c>
      <c r="AR1575" s="192" t="s">
        <v>3586</v>
      </c>
      <c r="AS1575" s="111" t="s">
        <v>542</v>
      </c>
      <c r="AT1575" s="193" t="s">
        <v>5220</v>
      </c>
      <c r="AU1575" s="111" t="s">
        <v>5221</v>
      </c>
    </row>
    <row r="1576" spans="37:47" hidden="1">
      <c r="AK1576" s="181"/>
      <c r="AL1576" s="181"/>
      <c r="AM1576" s="181"/>
      <c r="AN1576" s="181"/>
      <c r="AO1576" s="181"/>
      <c r="AP1576" s="181"/>
      <c r="AQ1576" s="191" t="s">
        <v>5222</v>
      </c>
      <c r="AR1576" s="192" t="s">
        <v>3586</v>
      </c>
      <c r="AS1576" s="111" t="s">
        <v>542</v>
      </c>
      <c r="AT1576" s="193" t="s">
        <v>5223</v>
      </c>
      <c r="AU1576" s="111" t="s">
        <v>5224</v>
      </c>
    </row>
    <row r="1577" spans="37:47" hidden="1">
      <c r="AK1577" s="181"/>
      <c r="AL1577" s="181"/>
      <c r="AM1577" s="181"/>
      <c r="AN1577" s="181"/>
      <c r="AO1577" s="181"/>
      <c r="AP1577" s="181"/>
      <c r="AQ1577" s="191" t="s">
        <v>5225</v>
      </c>
      <c r="AR1577" s="192" t="s">
        <v>3586</v>
      </c>
      <c r="AS1577" s="111" t="s">
        <v>542</v>
      </c>
      <c r="AT1577" s="193" t="s">
        <v>5226</v>
      </c>
      <c r="AU1577" s="111" t="s">
        <v>5227</v>
      </c>
    </row>
    <row r="1578" spans="37:47" hidden="1">
      <c r="AK1578" s="181"/>
      <c r="AL1578" s="181"/>
      <c r="AM1578" s="181"/>
      <c r="AN1578" s="181"/>
      <c r="AO1578" s="181"/>
      <c r="AP1578" s="181"/>
      <c r="AQ1578" s="191" t="s">
        <v>5228</v>
      </c>
      <c r="AR1578" s="192" t="s">
        <v>3586</v>
      </c>
      <c r="AS1578" s="111" t="s">
        <v>542</v>
      </c>
      <c r="AT1578" s="193" t="s">
        <v>5229</v>
      </c>
      <c r="AU1578" s="111" t="s">
        <v>5230</v>
      </c>
    </row>
    <row r="1579" spans="37:47" hidden="1">
      <c r="AK1579" s="181"/>
      <c r="AL1579" s="181"/>
      <c r="AM1579" s="181"/>
      <c r="AN1579" s="181"/>
      <c r="AO1579" s="181"/>
      <c r="AP1579" s="181"/>
      <c r="AQ1579" s="191" t="s">
        <v>5231</v>
      </c>
      <c r="AR1579" s="192" t="s">
        <v>3586</v>
      </c>
      <c r="AS1579" s="111" t="s">
        <v>542</v>
      </c>
      <c r="AT1579" s="193" t="s">
        <v>5232</v>
      </c>
      <c r="AU1579" s="111" t="s">
        <v>5233</v>
      </c>
    </row>
    <row r="1580" spans="37:47" hidden="1">
      <c r="AK1580" s="181"/>
      <c r="AL1580" s="181"/>
      <c r="AM1580" s="181"/>
      <c r="AN1580" s="181"/>
      <c r="AO1580" s="181"/>
      <c r="AP1580" s="181"/>
      <c r="AQ1580" s="191" t="s">
        <v>5234</v>
      </c>
      <c r="AR1580" s="192" t="s">
        <v>3586</v>
      </c>
      <c r="AS1580" s="111" t="s">
        <v>542</v>
      </c>
      <c r="AT1580" s="193" t="s">
        <v>5235</v>
      </c>
      <c r="AU1580" s="111" t="s">
        <v>5236</v>
      </c>
    </row>
    <row r="1581" spans="37:47" hidden="1">
      <c r="AK1581" s="181"/>
      <c r="AL1581" s="181"/>
      <c r="AM1581" s="181"/>
      <c r="AN1581" s="181"/>
      <c r="AO1581" s="181"/>
      <c r="AP1581" s="181"/>
      <c r="AQ1581" s="191" t="s">
        <v>5237</v>
      </c>
      <c r="AR1581" s="192" t="s">
        <v>3586</v>
      </c>
      <c r="AS1581" s="111" t="s">
        <v>542</v>
      </c>
      <c r="AT1581" s="193" t="s">
        <v>5238</v>
      </c>
      <c r="AU1581" s="111" t="s">
        <v>5239</v>
      </c>
    </row>
    <row r="1582" spans="37:47" hidden="1">
      <c r="AK1582" s="181"/>
      <c r="AL1582" s="181"/>
      <c r="AM1582" s="181"/>
      <c r="AN1582" s="181"/>
      <c r="AO1582" s="181"/>
      <c r="AP1582" s="181"/>
      <c r="AQ1582" s="191" t="s">
        <v>5240</v>
      </c>
      <c r="AR1582" s="192" t="s">
        <v>3586</v>
      </c>
      <c r="AS1582" s="111" t="s">
        <v>542</v>
      </c>
      <c r="AT1582" s="193" t="s">
        <v>5241</v>
      </c>
      <c r="AU1582" s="111" t="s">
        <v>5242</v>
      </c>
    </row>
    <row r="1583" spans="37:47" hidden="1">
      <c r="AK1583" s="181"/>
      <c r="AL1583" s="181"/>
      <c r="AM1583" s="181"/>
      <c r="AN1583" s="181"/>
      <c r="AO1583" s="181"/>
      <c r="AP1583" s="181"/>
      <c r="AQ1583" s="191" t="s">
        <v>5243</v>
      </c>
      <c r="AR1583" s="192" t="s">
        <v>3586</v>
      </c>
      <c r="AS1583" s="111" t="s">
        <v>542</v>
      </c>
      <c r="AT1583" s="193" t="s">
        <v>5244</v>
      </c>
      <c r="AU1583" s="111" t="s">
        <v>5245</v>
      </c>
    </row>
    <row r="1584" spans="37:47" hidden="1">
      <c r="AK1584" s="181"/>
      <c r="AL1584" s="181"/>
      <c r="AM1584" s="181"/>
      <c r="AN1584" s="181"/>
      <c r="AO1584" s="181"/>
      <c r="AP1584" s="181"/>
      <c r="AQ1584" s="191" t="s">
        <v>5246</v>
      </c>
      <c r="AR1584" s="192" t="s">
        <v>3586</v>
      </c>
      <c r="AS1584" s="111" t="s">
        <v>542</v>
      </c>
      <c r="AT1584" s="193" t="s">
        <v>5247</v>
      </c>
      <c r="AU1584" s="111" t="s">
        <v>5248</v>
      </c>
    </row>
    <row r="1585" spans="37:47" hidden="1">
      <c r="AK1585" s="181"/>
      <c r="AL1585" s="181"/>
      <c r="AM1585" s="181"/>
      <c r="AN1585" s="181"/>
      <c r="AO1585" s="181"/>
      <c r="AP1585" s="181"/>
      <c r="AQ1585" s="191" t="s">
        <v>5249</v>
      </c>
      <c r="AR1585" s="192" t="s">
        <v>3586</v>
      </c>
      <c r="AS1585" s="111" t="s">
        <v>542</v>
      </c>
      <c r="AT1585" s="193" t="s">
        <v>5250</v>
      </c>
      <c r="AU1585" s="111" t="s">
        <v>5251</v>
      </c>
    </row>
    <row r="1586" spans="37:47" hidden="1">
      <c r="AK1586" s="181"/>
      <c r="AL1586" s="181"/>
      <c r="AM1586" s="181"/>
      <c r="AN1586" s="181"/>
      <c r="AO1586" s="181"/>
      <c r="AP1586" s="181"/>
      <c r="AQ1586" s="191" t="s">
        <v>5252</v>
      </c>
      <c r="AR1586" s="192" t="s">
        <v>3586</v>
      </c>
      <c r="AS1586" s="111" t="s">
        <v>542</v>
      </c>
      <c r="AT1586" s="193" t="s">
        <v>5253</v>
      </c>
      <c r="AU1586" s="111" t="s">
        <v>5254</v>
      </c>
    </row>
    <row r="1587" spans="37:47" hidden="1">
      <c r="AK1587" s="181"/>
      <c r="AL1587" s="181"/>
      <c r="AM1587" s="181"/>
      <c r="AN1587" s="181"/>
      <c r="AO1587" s="181"/>
      <c r="AP1587" s="181"/>
      <c r="AQ1587" s="191" t="s">
        <v>5255</v>
      </c>
      <c r="AR1587" s="192" t="s">
        <v>3586</v>
      </c>
      <c r="AS1587" s="111" t="s">
        <v>542</v>
      </c>
      <c r="AT1587" s="193" t="s">
        <v>5256</v>
      </c>
      <c r="AU1587" s="111" t="s">
        <v>5257</v>
      </c>
    </row>
    <row r="1588" spans="37:47" hidden="1">
      <c r="AK1588" s="181"/>
      <c r="AL1588" s="181"/>
      <c r="AM1588" s="181"/>
      <c r="AN1588" s="181"/>
      <c r="AO1588" s="181"/>
      <c r="AP1588" s="181"/>
      <c r="AQ1588" s="191" t="s">
        <v>5258</v>
      </c>
      <c r="AR1588" s="192" t="s">
        <v>3586</v>
      </c>
      <c r="AS1588" s="111" t="s">
        <v>542</v>
      </c>
      <c r="AT1588" s="193" t="s">
        <v>5259</v>
      </c>
      <c r="AU1588" s="111" t="s">
        <v>5260</v>
      </c>
    </row>
    <row r="1589" spans="37:47" hidden="1">
      <c r="AK1589" s="181"/>
      <c r="AL1589" s="181"/>
      <c r="AM1589" s="181"/>
      <c r="AN1589" s="181"/>
      <c r="AO1589" s="181"/>
      <c r="AP1589" s="181"/>
      <c r="AQ1589" s="191" t="s">
        <v>5261</v>
      </c>
      <c r="AR1589" s="192" t="s">
        <v>3586</v>
      </c>
      <c r="AS1589" s="111" t="s">
        <v>542</v>
      </c>
      <c r="AT1589" s="193" t="s">
        <v>5262</v>
      </c>
      <c r="AU1589" s="111" t="s">
        <v>5263</v>
      </c>
    </row>
    <row r="1590" spans="37:47" hidden="1">
      <c r="AK1590" s="181"/>
      <c r="AL1590" s="181"/>
      <c r="AM1590" s="181"/>
      <c r="AN1590" s="181"/>
      <c r="AO1590" s="181"/>
      <c r="AP1590" s="181"/>
      <c r="AQ1590" s="191" t="s">
        <v>5264</v>
      </c>
      <c r="AR1590" s="192" t="s">
        <v>3586</v>
      </c>
      <c r="AS1590" s="111" t="s">
        <v>542</v>
      </c>
      <c r="AT1590" s="193" t="s">
        <v>5265</v>
      </c>
      <c r="AU1590" s="111" t="s">
        <v>5266</v>
      </c>
    </row>
    <row r="1591" spans="37:47" hidden="1">
      <c r="AK1591" s="181"/>
      <c r="AL1591" s="181"/>
      <c r="AM1591" s="181"/>
      <c r="AN1591" s="181"/>
      <c r="AO1591" s="181"/>
      <c r="AP1591" s="181"/>
      <c r="AQ1591" s="191" t="s">
        <v>5267</v>
      </c>
      <c r="AR1591" s="192" t="s">
        <v>3586</v>
      </c>
      <c r="AS1591" s="111" t="s">
        <v>542</v>
      </c>
      <c r="AT1591" s="193" t="s">
        <v>5268</v>
      </c>
      <c r="AU1591" s="111" t="s">
        <v>5269</v>
      </c>
    </row>
    <row r="1592" spans="37:47" hidden="1">
      <c r="AK1592" s="181"/>
      <c r="AL1592" s="181"/>
      <c r="AM1592" s="181"/>
      <c r="AN1592" s="181"/>
      <c r="AO1592" s="181"/>
      <c r="AP1592" s="181"/>
      <c r="AQ1592" s="191" t="s">
        <v>5270</v>
      </c>
      <c r="AR1592" s="192" t="s">
        <v>3586</v>
      </c>
      <c r="AS1592" s="111" t="s">
        <v>542</v>
      </c>
      <c r="AT1592" s="193" t="s">
        <v>5271</v>
      </c>
      <c r="AU1592" s="111" t="s">
        <v>5272</v>
      </c>
    </row>
    <row r="1593" spans="37:47" hidden="1">
      <c r="AK1593" s="181"/>
      <c r="AL1593" s="181"/>
      <c r="AM1593" s="181"/>
      <c r="AN1593" s="181"/>
      <c r="AO1593" s="181"/>
      <c r="AP1593" s="181"/>
      <c r="AQ1593" s="191" t="s">
        <v>5273</v>
      </c>
      <c r="AR1593" s="192" t="s">
        <v>3586</v>
      </c>
      <c r="AS1593" s="111" t="s">
        <v>542</v>
      </c>
      <c r="AT1593" s="193" t="s">
        <v>5274</v>
      </c>
      <c r="AU1593" s="111" t="s">
        <v>5275</v>
      </c>
    </row>
    <row r="1594" spans="37:47" hidden="1">
      <c r="AK1594" s="181"/>
      <c r="AL1594" s="181"/>
      <c r="AM1594" s="181"/>
      <c r="AN1594" s="181"/>
      <c r="AO1594" s="181"/>
      <c r="AP1594" s="181"/>
      <c r="AQ1594" s="191" t="s">
        <v>5276</v>
      </c>
      <c r="AR1594" s="192" t="s">
        <v>3586</v>
      </c>
      <c r="AS1594" s="111" t="s">
        <v>542</v>
      </c>
      <c r="AT1594" s="193" t="s">
        <v>5277</v>
      </c>
      <c r="AU1594" s="111" t="s">
        <v>5278</v>
      </c>
    </row>
    <row r="1595" spans="37:47" hidden="1">
      <c r="AK1595" s="181"/>
      <c r="AL1595" s="181"/>
      <c r="AM1595" s="181"/>
      <c r="AN1595" s="181"/>
      <c r="AO1595" s="181"/>
      <c r="AP1595" s="181"/>
      <c r="AQ1595" s="191" t="s">
        <v>5279</v>
      </c>
      <c r="AR1595" s="192" t="s">
        <v>3586</v>
      </c>
      <c r="AS1595" s="111" t="s">
        <v>542</v>
      </c>
      <c r="AT1595" s="193" t="s">
        <v>5280</v>
      </c>
      <c r="AU1595" s="111" t="s">
        <v>5281</v>
      </c>
    </row>
    <row r="1596" spans="37:47" hidden="1">
      <c r="AK1596" s="181"/>
      <c r="AL1596" s="181"/>
      <c r="AM1596" s="181"/>
      <c r="AN1596" s="181"/>
      <c r="AO1596" s="181"/>
      <c r="AP1596" s="181"/>
      <c r="AQ1596" s="191" t="s">
        <v>5282</v>
      </c>
      <c r="AR1596" s="192" t="s">
        <v>3586</v>
      </c>
      <c r="AS1596" s="111" t="s">
        <v>542</v>
      </c>
      <c r="AT1596" s="193" t="s">
        <v>5283</v>
      </c>
      <c r="AU1596" s="111" t="s">
        <v>5284</v>
      </c>
    </row>
    <row r="1597" spans="37:47" hidden="1">
      <c r="AK1597" s="181"/>
      <c r="AL1597" s="181"/>
      <c r="AM1597" s="181"/>
      <c r="AN1597" s="181"/>
      <c r="AO1597" s="181"/>
      <c r="AP1597" s="181"/>
      <c r="AQ1597" s="191" t="s">
        <v>5285</v>
      </c>
      <c r="AR1597" s="192" t="s">
        <v>3586</v>
      </c>
      <c r="AS1597" s="111" t="s">
        <v>542</v>
      </c>
      <c r="AT1597" s="193" t="s">
        <v>5286</v>
      </c>
      <c r="AU1597" s="111" t="s">
        <v>5287</v>
      </c>
    </row>
    <row r="1598" spans="37:47" hidden="1">
      <c r="AK1598" s="181"/>
      <c r="AL1598" s="181"/>
      <c r="AM1598" s="181"/>
      <c r="AN1598" s="181"/>
      <c r="AO1598" s="181"/>
      <c r="AP1598" s="181"/>
      <c r="AQ1598" s="191" t="s">
        <v>5288</v>
      </c>
      <c r="AR1598" s="192" t="s">
        <v>3586</v>
      </c>
      <c r="AS1598" s="111" t="s">
        <v>542</v>
      </c>
      <c r="AT1598" s="193" t="s">
        <v>5289</v>
      </c>
      <c r="AU1598" s="111" t="s">
        <v>5290</v>
      </c>
    </row>
    <row r="1599" spans="37:47" hidden="1">
      <c r="AK1599" s="181"/>
      <c r="AL1599" s="181"/>
      <c r="AM1599" s="181"/>
      <c r="AN1599" s="181"/>
      <c r="AO1599" s="181"/>
      <c r="AP1599" s="181"/>
      <c r="AQ1599" s="191" t="s">
        <v>5291</v>
      </c>
      <c r="AR1599" s="192" t="s">
        <v>3586</v>
      </c>
      <c r="AS1599" s="111" t="s">
        <v>542</v>
      </c>
      <c r="AT1599" s="193" t="s">
        <v>5292</v>
      </c>
      <c r="AU1599" s="111" t="s">
        <v>5293</v>
      </c>
    </row>
    <row r="1600" spans="37:47" hidden="1">
      <c r="AK1600" s="181"/>
      <c r="AL1600" s="181"/>
      <c r="AM1600" s="181"/>
      <c r="AN1600" s="181"/>
      <c r="AO1600" s="181"/>
      <c r="AP1600" s="181"/>
      <c r="AQ1600" s="191" t="s">
        <v>5294</v>
      </c>
      <c r="AR1600" s="192" t="s">
        <v>5295</v>
      </c>
      <c r="AS1600" s="111" t="s">
        <v>544</v>
      </c>
      <c r="AT1600" s="193" t="s">
        <v>5296</v>
      </c>
      <c r="AU1600" s="111" t="s">
        <v>5297</v>
      </c>
    </row>
    <row r="1601" spans="37:47" hidden="1">
      <c r="AK1601" s="181"/>
      <c r="AL1601" s="181"/>
      <c r="AM1601" s="181"/>
      <c r="AN1601" s="181"/>
      <c r="AO1601" s="181"/>
      <c r="AP1601" s="181"/>
      <c r="AQ1601" s="191" t="s">
        <v>5298</v>
      </c>
      <c r="AR1601" s="192" t="s">
        <v>5295</v>
      </c>
      <c r="AS1601" s="111" t="s">
        <v>544</v>
      </c>
      <c r="AT1601" s="193" t="s">
        <v>5299</v>
      </c>
      <c r="AU1601" s="111" t="s">
        <v>5300</v>
      </c>
    </row>
    <row r="1602" spans="37:47" hidden="1">
      <c r="AK1602" s="181"/>
      <c r="AL1602" s="181"/>
      <c r="AM1602" s="181"/>
      <c r="AN1602" s="181"/>
      <c r="AO1602" s="181"/>
      <c r="AP1602" s="181"/>
      <c r="AQ1602" s="191" t="s">
        <v>5301</v>
      </c>
      <c r="AR1602" s="192" t="s">
        <v>5295</v>
      </c>
      <c r="AS1602" s="111" t="s">
        <v>544</v>
      </c>
      <c r="AT1602" s="193" t="s">
        <v>5302</v>
      </c>
      <c r="AU1602" s="111" t="s">
        <v>1957</v>
      </c>
    </row>
    <row r="1603" spans="37:47" hidden="1">
      <c r="AK1603" s="181"/>
      <c r="AL1603" s="181"/>
      <c r="AM1603" s="181"/>
      <c r="AN1603" s="181"/>
      <c r="AO1603" s="181"/>
      <c r="AP1603" s="181"/>
      <c r="AQ1603" s="191" t="s">
        <v>5303</v>
      </c>
      <c r="AR1603" s="192" t="s">
        <v>5295</v>
      </c>
      <c r="AS1603" s="111" t="s">
        <v>544</v>
      </c>
      <c r="AT1603" s="193" t="s">
        <v>5304</v>
      </c>
      <c r="AU1603" s="111" t="s">
        <v>5305</v>
      </c>
    </row>
    <row r="1604" spans="37:47" hidden="1">
      <c r="AK1604" s="181"/>
      <c r="AL1604" s="181"/>
      <c r="AM1604" s="181"/>
      <c r="AN1604" s="181"/>
      <c r="AO1604" s="181"/>
      <c r="AP1604" s="181"/>
      <c r="AQ1604" s="191" t="s">
        <v>5306</v>
      </c>
      <c r="AR1604" s="192" t="s">
        <v>5295</v>
      </c>
      <c r="AS1604" s="111" t="s">
        <v>544</v>
      </c>
      <c r="AT1604" s="193" t="s">
        <v>5307</v>
      </c>
      <c r="AU1604" s="111" t="s">
        <v>5308</v>
      </c>
    </row>
    <row r="1605" spans="37:47" hidden="1">
      <c r="AK1605" s="181"/>
      <c r="AL1605" s="181"/>
      <c r="AM1605" s="181"/>
      <c r="AN1605" s="181"/>
      <c r="AO1605" s="181"/>
      <c r="AP1605" s="181"/>
      <c r="AQ1605" s="191" t="s">
        <v>5309</v>
      </c>
      <c r="AR1605" s="192" t="s">
        <v>5295</v>
      </c>
      <c r="AS1605" s="111" t="s">
        <v>544</v>
      </c>
      <c r="AT1605" s="193" t="s">
        <v>5310</v>
      </c>
      <c r="AU1605" s="111" t="s">
        <v>3385</v>
      </c>
    </row>
    <row r="1606" spans="37:47" hidden="1">
      <c r="AK1606" s="181"/>
      <c r="AL1606" s="181"/>
      <c r="AM1606" s="181"/>
      <c r="AN1606" s="181"/>
      <c r="AO1606" s="181"/>
      <c r="AP1606" s="181"/>
      <c r="AQ1606" s="191" t="s">
        <v>5311</v>
      </c>
      <c r="AR1606" s="192" t="s">
        <v>5295</v>
      </c>
      <c r="AS1606" s="111" t="s">
        <v>544</v>
      </c>
      <c r="AT1606" s="193" t="s">
        <v>5312</v>
      </c>
      <c r="AU1606" s="111" t="s">
        <v>5313</v>
      </c>
    </row>
    <row r="1607" spans="37:47" hidden="1">
      <c r="AK1607" s="181"/>
      <c r="AL1607" s="181"/>
      <c r="AM1607" s="181"/>
      <c r="AN1607" s="181"/>
      <c r="AO1607" s="181"/>
      <c r="AP1607" s="181"/>
      <c r="AQ1607" s="191" t="s">
        <v>5314</v>
      </c>
      <c r="AR1607" s="192" t="s">
        <v>5295</v>
      </c>
      <c r="AS1607" s="111" t="s">
        <v>544</v>
      </c>
      <c r="AT1607" s="193" t="s">
        <v>5315</v>
      </c>
      <c r="AU1607" s="111" t="s">
        <v>5316</v>
      </c>
    </row>
    <row r="1608" spans="37:47" hidden="1">
      <c r="AK1608" s="181"/>
      <c r="AL1608" s="181"/>
      <c r="AM1608" s="181"/>
      <c r="AN1608" s="181"/>
      <c r="AO1608" s="181"/>
      <c r="AP1608" s="181"/>
      <c r="AQ1608" s="191" t="s">
        <v>5317</v>
      </c>
      <c r="AR1608" s="192" t="s">
        <v>5295</v>
      </c>
      <c r="AS1608" s="111" t="s">
        <v>544</v>
      </c>
      <c r="AT1608" s="193" t="s">
        <v>5318</v>
      </c>
      <c r="AU1608" s="111" t="s">
        <v>5319</v>
      </c>
    </row>
    <row r="1609" spans="37:47" hidden="1">
      <c r="AK1609" s="181"/>
      <c r="AL1609" s="181"/>
      <c r="AM1609" s="181"/>
      <c r="AN1609" s="181"/>
      <c r="AO1609" s="181"/>
      <c r="AP1609" s="181"/>
      <c r="AQ1609" s="191" t="s">
        <v>5320</v>
      </c>
      <c r="AR1609" s="192" t="s">
        <v>5295</v>
      </c>
      <c r="AS1609" s="111" t="s">
        <v>544</v>
      </c>
      <c r="AT1609" s="193" t="s">
        <v>5321</v>
      </c>
      <c r="AU1609" s="111" t="s">
        <v>5322</v>
      </c>
    </row>
    <row r="1610" spans="37:47" hidden="1">
      <c r="AK1610" s="181"/>
      <c r="AL1610" s="181"/>
      <c r="AM1610" s="181"/>
      <c r="AN1610" s="181"/>
      <c r="AO1610" s="181"/>
      <c r="AP1610" s="181"/>
      <c r="AQ1610" s="191" t="s">
        <v>5323</v>
      </c>
      <c r="AR1610" s="192" t="s">
        <v>5295</v>
      </c>
      <c r="AS1610" s="111" t="s">
        <v>544</v>
      </c>
      <c r="AT1610" s="193" t="s">
        <v>5324</v>
      </c>
      <c r="AU1610" s="111" t="s">
        <v>5325</v>
      </c>
    </row>
    <row r="1611" spans="37:47" hidden="1">
      <c r="AK1611" s="181"/>
      <c r="AL1611" s="181"/>
      <c r="AM1611" s="181"/>
      <c r="AN1611" s="181"/>
      <c r="AO1611" s="181"/>
      <c r="AP1611" s="181"/>
      <c r="AQ1611" s="191" t="s">
        <v>5326</v>
      </c>
      <c r="AR1611" s="192" t="s">
        <v>5295</v>
      </c>
      <c r="AS1611" s="111" t="s">
        <v>544</v>
      </c>
      <c r="AT1611" s="193" t="s">
        <v>5327</v>
      </c>
      <c r="AU1611" s="111" t="s">
        <v>5328</v>
      </c>
    </row>
    <row r="1612" spans="37:47" hidden="1">
      <c r="AK1612" s="181"/>
      <c r="AL1612" s="181"/>
      <c r="AM1612" s="181"/>
      <c r="AN1612" s="181"/>
      <c r="AO1612" s="181"/>
      <c r="AP1612" s="181"/>
      <c r="AQ1612" s="191" t="s">
        <v>5329</v>
      </c>
      <c r="AR1612" s="192" t="s">
        <v>5295</v>
      </c>
      <c r="AS1612" s="111" t="s">
        <v>544</v>
      </c>
      <c r="AT1612" s="193" t="s">
        <v>5330</v>
      </c>
      <c r="AU1612" s="111" t="s">
        <v>5331</v>
      </c>
    </row>
    <row r="1613" spans="37:47" hidden="1">
      <c r="AK1613" s="181"/>
      <c r="AL1613" s="181"/>
      <c r="AM1613" s="181"/>
      <c r="AN1613" s="181"/>
      <c r="AO1613" s="181"/>
      <c r="AP1613" s="181"/>
      <c r="AQ1613" s="191" t="s">
        <v>5332</v>
      </c>
      <c r="AR1613" s="192" t="s">
        <v>5295</v>
      </c>
      <c r="AS1613" s="111" t="s">
        <v>544</v>
      </c>
      <c r="AT1613" s="193" t="s">
        <v>5333</v>
      </c>
      <c r="AU1613" s="111" t="s">
        <v>5334</v>
      </c>
    </row>
    <row r="1614" spans="37:47" hidden="1">
      <c r="AK1614" s="181"/>
      <c r="AL1614" s="181"/>
      <c r="AM1614" s="181"/>
      <c r="AN1614" s="181"/>
      <c r="AO1614" s="181"/>
      <c r="AP1614" s="181"/>
      <c r="AQ1614" s="191" t="s">
        <v>5335</v>
      </c>
      <c r="AR1614" s="192" t="s">
        <v>5295</v>
      </c>
      <c r="AS1614" s="111" t="s">
        <v>544</v>
      </c>
      <c r="AT1614" s="193" t="s">
        <v>5336</v>
      </c>
      <c r="AU1614" s="111" t="s">
        <v>5337</v>
      </c>
    </row>
    <row r="1615" spans="37:47" hidden="1">
      <c r="AK1615" s="181"/>
      <c r="AL1615" s="181"/>
      <c r="AM1615" s="181"/>
      <c r="AN1615" s="181"/>
      <c r="AO1615" s="181"/>
      <c r="AP1615" s="181"/>
      <c r="AQ1615" s="191" t="s">
        <v>5338</v>
      </c>
      <c r="AR1615" s="192" t="s">
        <v>5295</v>
      </c>
      <c r="AS1615" s="111" t="s">
        <v>544</v>
      </c>
      <c r="AT1615" s="193" t="s">
        <v>5339</v>
      </c>
      <c r="AU1615" s="111" t="s">
        <v>5340</v>
      </c>
    </row>
    <row r="1616" spans="37:47" hidden="1">
      <c r="AK1616" s="181"/>
      <c r="AL1616" s="181"/>
      <c r="AM1616" s="181"/>
      <c r="AN1616" s="181"/>
      <c r="AO1616" s="181"/>
      <c r="AP1616" s="181"/>
      <c r="AQ1616" s="191" t="s">
        <v>5341</v>
      </c>
      <c r="AR1616" s="192" t="s">
        <v>5295</v>
      </c>
      <c r="AS1616" s="111" t="s">
        <v>544</v>
      </c>
      <c r="AT1616" s="193" t="s">
        <v>5342</v>
      </c>
      <c r="AU1616" s="111" t="s">
        <v>5343</v>
      </c>
    </row>
    <row r="1617" spans="37:47" hidden="1">
      <c r="AK1617" s="181"/>
      <c r="AL1617" s="181"/>
      <c r="AM1617" s="181"/>
      <c r="AN1617" s="181"/>
      <c r="AO1617" s="181"/>
      <c r="AP1617" s="181"/>
      <c r="AQ1617" s="191" t="s">
        <v>5344</v>
      </c>
      <c r="AR1617" s="192" t="s">
        <v>5295</v>
      </c>
      <c r="AS1617" s="111" t="s">
        <v>544</v>
      </c>
      <c r="AT1617" s="193" t="s">
        <v>5345</v>
      </c>
      <c r="AU1617" s="111" t="s">
        <v>5346</v>
      </c>
    </row>
    <row r="1618" spans="37:47" hidden="1">
      <c r="AK1618" s="181"/>
      <c r="AL1618" s="181"/>
      <c r="AM1618" s="181"/>
      <c r="AN1618" s="181"/>
      <c r="AO1618" s="181"/>
      <c r="AP1618" s="181"/>
      <c r="AQ1618" s="191" t="s">
        <v>5347</v>
      </c>
      <c r="AR1618" s="192" t="s">
        <v>5295</v>
      </c>
      <c r="AS1618" s="111" t="s">
        <v>544</v>
      </c>
      <c r="AT1618" s="193" t="s">
        <v>5348</v>
      </c>
      <c r="AU1618" s="111" t="s">
        <v>5349</v>
      </c>
    </row>
    <row r="1619" spans="37:47" hidden="1">
      <c r="AK1619" s="181"/>
      <c r="AL1619" s="181"/>
      <c r="AM1619" s="181"/>
      <c r="AN1619" s="181"/>
      <c r="AO1619" s="181"/>
      <c r="AP1619" s="181"/>
      <c r="AQ1619" s="191" t="s">
        <v>5350</v>
      </c>
      <c r="AR1619" s="192" t="s">
        <v>5295</v>
      </c>
      <c r="AS1619" s="111" t="s">
        <v>544</v>
      </c>
      <c r="AT1619" s="193" t="s">
        <v>5351</v>
      </c>
      <c r="AU1619" s="111" t="s">
        <v>5352</v>
      </c>
    </row>
    <row r="1620" spans="37:47" hidden="1">
      <c r="AK1620" s="181"/>
      <c r="AL1620" s="181"/>
      <c r="AM1620" s="181"/>
      <c r="AN1620" s="181"/>
      <c r="AO1620" s="181"/>
      <c r="AP1620" s="181"/>
      <c r="AQ1620" s="191" t="s">
        <v>5353</v>
      </c>
      <c r="AR1620" s="192" t="s">
        <v>5295</v>
      </c>
      <c r="AS1620" s="111" t="s">
        <v>544</v>
      </c>
      <c r="AT1620" s="193" t="s">
        <v>5354</v>
      </c>
      <c r="AU1620" s="111" t="s">
        <v>5355</v>
      </c>
    </row>
    <row r="1621" spans="37:47" hidden="1">
      <c r="AK1621" s="181"/>
      <c r="AL1621" s="181"/>
      <c r="AM1621" s="181"/>
      <c r="AN1621" s="181"/>
      <c r="AO1621" s="181"/>
      <c r="AP1621" s="181"/>
      <c r="AQ1621" s="191" t="s">
        <v>5356</v>
      </c>
      <c r="AR1621" s="192" t="s">
        <v>5295</v>
      </c>
      <c r="AS1621" s="111" t="s">
        <v>544</v>
      </c>
      <c r="AT1621" s="193" t="s">
        <v>5357</v>
      </c>
      <c r="AU1621" s="111" t="s">
        <v>5358</v>
      </c>
    </row>
    <row r="1622" spans="37:47" hidden="1">
      <c r="AK1622" s="181"/>
      <c r="AL1622" s="181"/>
      <c r="AM1622" s="181"/>
      <c r="AN1622" s="181"/>
      <c r="AO1622" s="181"/>
      <c r="AP1622" s="181"/>
      <c r="AQ1622" s="191" t="s">
        <v>5359</v>
      </c>
      <c r="AR1622" s="192" t="s">
        <v>5295</v>
      </c>
      <c r="AS1622" s="111" t="s">
        <v>544</v>
      </c>
      <c r="AT1622" s="193" t="s">
        <v>5360</v>
      </c>
      <c r="AU1622" s="111" t="s">
        <v>5361</v>
      </c>
    </row>
    <row r="1623" spans="37:47" hidden="1">
      <c r="AK1623" s="181"/>
      <c r="AL1623" s="181"/>
      <c r="AM1623" s="181"/>
      <c r="AN1623" s="181"/>
      <c r="AO1623" s="181"/>
      <c r="AP1623" s="181"/>
      <c r="AQ1623" s="191" t="s">
        <v>5362</v>
      </c>
      <c r="AR1623" s="192" t="s">
        <v>5295</v>
      </c>
      <c r="AS1623" s="111" t="s">
        <v>544</v>
      </c>
      <c r="AT1623" s="193" t="s">
        <v>5363</v>
      </c>
      <c r="AU1623" s="111" t="s">
        <v>5364</v>
      </c>
    </row>
    <row r="1624" spans="37:47" hidden="1">
      <c r="AK1624" s="181"/>
      <c r="AL1624" s="181"/>
      <c r="AM1624" s="181"/>
      <c r="AN1624" s="181"/>
      <c r="AO1624" s="181"/>
      <c r="AP1624" s="181"/>
      <c r="AQ1624" s="191" t="s">
        <v>5365</v>
      </c>
      <c r="AR1624" s="192" t="s">
        <v>5295</v>
      </c>
      <c r="AS1624" s="111" t="s">
        <v>544</v>
      </c>
      <c r="AT1624" s="193" t="s">
        <v>5366</v>
      </c>
      <c r="AU1624" s="111" t="s">
        <v>5367</v>
      </c>
    </row>
    <row r="1625" spans="37:47" hidden="1">
      <c r="AK1625" s="181"/>
      <c r="AL1625" s="181"/>
      <c r="AM1625" s="181"/>
      <c r="AN1625" s="181"/>
      <c r="AO1625" s="181"/>
      <c r="AP1625" s="181"/>
      <c r="AQ1625" s="191" t="s">
        <v>5368</v>
      </c>
      <c r="AR1625" s="192" t="s">
        <v>5295</v>
      </c>
      <c r="AS1625" s="111" t="s">
        <v>544</v>
      </c>
      <c r="AT1625" s="193" t="s">
        <v>5369</v>
      </c>
      <c r="AU1625" s="111" t="s">
        <v>5370</v>
      </c>
    </row>
    <row r="1626" spans="37:47" hidden="1">
      <c r="AK1626" s="181"/>
      <c r="AL1626" s="181"/>
      <c r="AM1626" s="181"/>
      <c r="AN1626" s="181"/>
      <c r="AO1626" s="181"/>
      <c r="AP1626" s="181"/>
      <c r="AQ1626" s="191" t="s">
        <v>5371</v>
      </c>
      <c r="AR1626" s="192" t="s">
        <v>5295</v>
      </c>
      <c r="AS1626" s="111" t="s">
        <v>544</v>
      </c>
      <c r="AT1626" s="193" t="s">
        <v>5372</v>
      </c>
      <c r="AU1626" s="111" t="s">
        <v>5373</v>
      </c>
    </row>
    <row r="1627" spans="37:47" hidden="1">
      <c r="AK1627" s="181"/>
      <c r="AL1627" s="181"/>
      <c r="AM1627" s="181"/>
      <c r="AN1627" s="181"/>
      <c r="AO1627" s="181"/>
      <c r="AP1627" s="181"/>
      <c r="AQ1627" s="191" t="s">
        <v>5374</v>
      </c>
      <c r="AR1627" s="192" t="s">
        <v>5295</v>
      </c>
      <c r="AS1627" s="111" t="s">
        <v>544</v>
      </c>
      <c r="AT1627" s="193" t="s">
        <v>5375</v>
      </c>
      <c r="AU1627" s="111" t="s">
        <v>5376</v>
      </c>
    </row>
    <row r="1628" spans="37:47" hidden="1">
      <c r="AK1628" s="181"/>
      <c r="AL1628" s="181"/>
      <c r="AM1628" s="181"/>
      <c r="AN1628" s="181"/>
      <c r="AO1628" s="181"/>
      <c r="AP1628" s="181"/>
      <c r="AQ1628" s="191" t="s">
        <v>5377</v>
      </c>
      <c r="AR1628" s="192" t="s">
        <v>5295</v>
      </c>
      <c r="AS1628" s="111" t="s">
        <v>544</v>
      </c>
      <c r="AT1628" s="193" t="s">
        <v>5378</v>
      </c>
      <c r="AU1628" s="111" t="s">
        <v>5379</v>
      </c>
    </row>
    <row r="1629" spans="37:47" hidden="1">
      <c r="AK1629" s="181"/>
      <c r="AL1629" s="181"/>
      <c r="AM1629" s="181"/>
      <c r="AN1629" s="181"/>
      <c r="AO1629" s="181"/>
      <c r="AP1629" s="181"/>
      <c r="AQ1629" s="191" t="s">
        <v>5380</v>
      </c>
      <c r="AR1629" s="192" t="s">
        <v>5295</v>
      </c>
      <c r="AS1629" s="111" t="s">
        <v>544</v>
      </c>
      <c r="AT1629" s="193" t="s">
        <v>5381</v>
      </c>
      <c r="AU1629" s="111" t="s">
        <v>5382</v>
      </c>
    </row>
    <row r="1630" spans="37:47" hidden="1">
      <c r="AK1630" s="181"/>
      <c r="AL1630" s="181"/>
      <c r="AM1630" s="181"/>
      <c r="AN1630" s="181"/>
      <c r="AO1630" s="181"/>
      <c r="AP1630" s="181"/>
      <c r="AQ1630" s="191" t="s">
        <v>5383</v>
      </c>
      <c r="AR1630" s="192" t="s">
        <v>5295</v>
      </c>
      <c r="AS1630" s="111" t="s">
        <v>544</v>
      </c>
      <c r="AT1630" s="193" t="s">
        <v>5384</v>
      </c>
      <c r="AU1630" s="111" t="s">
        <v>5385</v>
      </c>
    </row>
    <row r="1631" spans="37:47" hidden="1">
      <c r="AK1631" s="181"/>
      <c r="AL1631" s="181"/>
      <c r="AM1631" s="181"/>
      <c r="AN1631" s="181"/>
      <c r="AO1631" s="181"/>
      <c r="AP1631" s="181"/>
      <c r="AQ1631" s="191" t="s">
        <v>5386</v>
      </c>
      <c r="AR1631" s="192" t="s">
        <v>5295</v>
      </c>
      <c r="AS1631" s="111" t="s">
        <v>544</v>
      </c>
      <c r="AT1631" s="193" t="s">
        <v>5387</v>
      </c>
      <c r="AU1631" s="111" t="s">
        <v>5388</v>
      </c>
    </row>
    <row r="1632" spans="37:47" hidden="1">
      <c r="AK1632" s="181"/>
      <c r="AL1632" s="181"/>
      <c r="AM1632" s="181"/>
      <c r="AN1632" s="181"/>
      <c r="AO1632" s="181"/>
      <c r="AP1632" s="181"/>
      <c r="AQ1632" s="191" t="s">
        <v>5389</v>
      </c>
      <c r="AR1632" s="192" t="s">
        <v>5295</v>
      </c>
      <c r="AS1632" s="111" t="s">
        <v>544</v>
      </c>
      <c r="AT1632" s="193" t="s">
        <v>5390</v>
      </c>
      <c r="AU1632" s="111" t="s">
        <v>5391</v>
      </c>
    </row>
    <row r="1633" spans="37:47" hidden="1">
      <c r="AK1633" s="181"/>
      <c r="AL1633" s="181"/>
      <c r="AM1633" s="181"/>
      <c r="AN1633" s="181"/>
      <c r="AO1633" s="181"/>
      <c r="AP1633" s="181"/>
      <c r="AQ1633" s="191" t="s">
        <v>5392</v>
      </c>
      <c r="AR1633" s="192" t="s">
        <v>5295</v>
      </c>
      <c r="AS1633" s="111" t="s">
        <v>544</v>
      </c>
      <c r="AT1633" s="193" t="s">
        <v>5393</v>
      </c>
      <c r="AU1633" s="111" t="s">
        <v>5394</v>
      </c>
    </row>
    <row r="1634" spans="37:47" hidden="1">
      <c r="AK1634" s="181"/>
      <c r="AL1634" s="181"/>
      <c r="AM1634" s="181"/>
      <c r="AN1634" s="181"/>
      <c r="AO1634" s="181"/>
      <c r="AP1634" s="181"/>
      <c r="AQ1634" s="191" t="s">
        <v>5395</v>
      </c>
      <c r="AR1634" s="192" t="s">
        <v>5295</v>
      </c>
      <c r="AS1634" s="111" t="s">
        <v>544</v>
      </c>
      <c r="AT1634" s="193" t="s">
        <v>5396</v>
      </c>
      <c r="AU1634" s="111" t="s">
        <v>5397</v>
      </c>
    </row>
    <row r="1635" spans="37:47" hidden="1">
      <c r="AK1635" s="181"/>
      <c r="AL1635" s="181"/>
      <c r="AM1635" s="181"/>
      <c r="AN1635" s="181"/>
      <c r="AO1635" s="181"/>
      <c r="AP1635" s="181"/>
      <c r="AQ1635" s="191" t="s">
        <v>5398</v>
      </c>
      <c r="AR1635" s="192" t="s">
        <v>5295</v>
      </c>
      <c r="AS1635" s="111" t="s">
        <v>544</v>
      </c>
      <c r="AT1635" s="193" t="s">
        <v>5399</v>
      </c>
      <c r="AU1635" s="111" t="s">
        <v>5400</v>
      </c>
    </row>
    <row r="1636" spans="37:47" hidden="1">
      <c r="AK1636" s="181"/>
      <c r="AL1636" s="181"/>
      <c r="AM1636" s="181"/>
      <c r="AN1636" s="181"/>
      <c r="AO1636" s="181"/>
      <c r="AP1636" s="181"/>
      <c r="AQ1636" s="191" t="s">
        <v>5401</v>
      </c>
      <c r="AR1636" s="192" t="s">
        <v>5295</v>
      </c>
      <c r="AS1636" s="111" t="s">
        <v>544</v>
      </c>
      <c r="AT1636" s="193" t="s">
        <v>5402</v>
      </c>
      <c r="AU1636" s="111" t="s">
        <v>2609</v>
      </c>
    </row>
    <row r="1637" spans="37:47" hidden="1">
      <c r="AK1637" s="181"/>
      <c r="AL1637" s="181"/>
      <c r="AM1637" s="181"/>
      <c r="AN1637" s="181"/>
      <c r="AO1637" s="181"/>
      <c r="AP1637" s="181"/>
      <c r="AQ1637" s="191" t="s">
        <v>5403</v>
      </c>
      <c r="AR1637" s="192" t="s">
        <v>5295</v>
      </c>
      <c r="AS1637" s="111" t="s">
        <v>544</v>
      </c>
      <c r="AT1637" s="193" t="s">
        <v>5404</v>
      </c>
      <c r="AU1637" s="111" t="s">
        <v>5405</v>
      </c>
    </row>
    <row r="1638" spans="37:47" hidden="1">
      <c r="AK1638" s="181"/>
      <c r="AL1638" s="181"/>
      <c r="AM1638" s="181"/>
      <c r="AN1638" s="181"/>
      <c r="AO1638" s="181"/>
      <c r="AP1638" s="181"/>
      <c r="AQ1638" s="191" t="s">
        <v>5406</v>
      </c>
      <c r="AR1638" s="192" t="s">
        <v>5295</v>
      </c>
      <c r="AS1638" s="111" t="s">
        <v>544</v>
      </c>
      <c r="AT1638" s="193" t="s">
        <v>5407</v>
      </c>
      <c r="AU1638" s="111" t="s">
        <v>5408</v>
      </c>
    </row>
    <row r="1639" spans="37:47" hidden="1">
      <c r="AK1639" s="181"/>
      <c r="AL1639" s="181"/>
      <c r="AM1639" s="181"/>
      <c r="AN1639" s="181"/>
      <c r="AO1639" s="181"/>
      <c r="AP1639" s="181"/>
      <c r="AQ1639" s="191" t="s">
        <v>5409</v>
      </c>
      <c r="AR1639" s="192" t="s">
        <v>5295</v>
      </c>
      <c r="AS1639" s="111" t="s">
        <v>544</v>
      </c>
      <c r="AT1639" s="193" t="s">
        <v>5410</v>
      </c>
      <c r="AU1639" s="111" t="s">
        <v>5411</v>
      </c>
    </row>
    <row r="1640" spans="37:47" hidden="1">
      <c r="AK1640" s="181"/>
      <c r="AL1640" s="181"/>
      <c r="AM1640" s="181"/>
      <c r="AN1640" s="181"/>
      <c r="AO1640" s="181"/>
      <c r="AP1640" s="181"/>
      <c r="AQ1640" s="191" t="s">
        <v>5412</v>
      </c>
      <c r="AR1640" s="192" t="s">
        <v>5295</v>
      </c>
      <c r="AS1640" s="111" t="s">
        <v>544</v>
      </c>
      <c r="AT1640" s="193" t="s">
        <v>5413</v>
      </c>
      <c r="AU1640" s="111" t="s">
        <v>5414</v>
      </c>
    </row>
    <row r="1641" spans="37:47" hidden="1">
      <c r="AK1641" s="181"/>
      <c r="AL1641" s="181"/>
      <c r="AM1641" s="181"/>
      <c r="AN1641" s="181"/>
      <c r="AO1641" s="181"/>
      <c r="AP1641" s="181"/>
      <c r="AQ1641" s="191" t="s">
        <v>5415</v>
      </c>
      <c r="AR1641" s="192" t="s">
        <v>5295</v>
      </c>
      <c r="AS1641" s="111" t="s">
        <v>544</v>
      </c>
      <c r="AT1641" s="193" t="s">
        <v>5416</v>
      </c>
      <c r="AU1641" s="111" t="s">
        <v>5417</v>
      </c>
    </row>
    <row r="1642" spans="37:47" hidden="1">
      <c r="AK1642" s="181"/>
      <c r="AL1642" s="181"/>
      <c r="AM1642" s="181"/>
      <c r="AN1642" s="181"/>
      <c r="AO1642" s="181"/>
      <c r="AP1642" s="181"/>
      <c r="AQ1642" s="191" t="s">
        <v>5418</v>
      </c>
      <c r="AR1642" s="192" t="s">
        <v>5295</v>
      </c>
      <c r="AS1642" s="111" t="s">
        <v>544</v>
      </c>
      <c r="AT1642" s="193" t="s">
        <v>5419</v>
      </c>
      <c r="AU1642" s="111" t="s">
        <v>5420</v>
      </c>
    </row>
    <row r="1643" spans="37:47" hidden="1">
      <c r="AK1643" s="181"/>
      <c r="AL1643" s="181"/>
      <c r="AM1643" s="181"/>
      <c r="AN1643" s="181"/>
      <c r="AO1643" s="181"/>
      <c r="AP1643" s="181"/>
      <c r="AQ1643" s="191" t="s">
        <v>5421</v>
      </c>
      <c r="AR1643" s="192" t="s">
        <v>5295</v>
      </c>
      <c r="AS1643" s="111" t="s">
        <v>544</v>
      </c>
      <c r="AT1643" s="193" t="s">
        <v>5422</v>
      </c>
      <c r="AU1643" s="111" t="s">
        <v>5423</v>
      </c>
    </row>
    <row r="1644" spans="37:47" hidden="1">
      <c r="AK1644" s="181"/>
      <c r="AL1644" s="181"/>
      <c r="AM1644" s="181"/>
      <c r="AN1644" s="181"/>
      <c r="AO1644" s="181"/>
      <c r="AP1644" s="181"/>
      <c r="AQ1644" s="191" t="s">
        <v>5424</v>
      </c>
      <c r="AR1644" s="192" t="s">
        <v>5295</v>
      </c>
      <c r="AS1644" s="111" t="s">
        <v>544</v>
      </c>
      <c r="AT1644" s="193" t="s">
        <v>5425</v>
      </c>
      <c r="AU1644" s="111" t="s">
        <v>5426</v>
      </c>
    </row>
    <row r="1645" spans="37:47" hidden="1">
      <c r="AK1645" s="181"/>
      <c r="AL1645" s="181"/>
      <c r="AM1645" s="181"/>
      <c r="AN1645" s="181"/>
      <c r="AO1645" s="181"/>
      <c r="AP1645" s="181"/>
      <c r="AQ1645" s="191" t="s">
        <v>5427</v>
      </c>
      <c r="AR1645" s="192" t="s">
        <v>5295</v>
      </c>
      <c r="AS1645" s="111" t="s">
        <v>544</v>
      </c>
      <c r="AT1645" s="193" t="s">
        <v>5428</v>
      </c>
      <c r="AU1645" s="111" t="s">
        <v>5429</v>
      </c>
    </row>
    <row r="1646" spans="37:47" hidden="1">
      <c r="AK1646" s="181"/>
      <c r="AL1646" s="181"/>
      <c r="AM1646" s="181"/>
      <c r="AN1646" s="181"/>
      <c r="AO1646" s="181"/>
      <c r="AP1646" s="181"/>
      <c r="AQ1646" s="191" t="s">
        <v>5430</v>
      </c>
      <c r="AR1646" s="192" t="s">
        <v>5295</v>
      </c>
      <c r="AS1646" s="111" t="s">
        <v>544</v>
      </c>
      <c r="AT1646" s="193" t="s">
        <v>5431</v>
      </c>
      <c r="AU1646" s="111" t="s">
        <v>2618</v>
      </c>
    </row>
    <row r="1647" spans="37:47" hidden="1">
      <c r="AK1647" s="181"/>
      <c r="AL1647" s="181"/>
      <c r="AM1647" s="181"/>
      <c r="AN1647" s="181"/>
      <c r="AO1647" s="181"/>
      <c r="AP1647" s="181"/>
      <c r="AQ1647" s="191" t="s">
        <v>5432</v>
      </c>
      <c r="AR1647" s="192" t="s">
        <v>5295</v>
      </c>
      <c r="AS1647" s="111" t="s">
        <v>544</v>
      </c>
      <c r="AT1647" s="193" t="s">
        <v>5433</v>
      </c>
      <c r="AU1647" s="111" t="s">
        <v>5434</v>
      </c>
    </row>
    <row r="1648" spans="37:47" hidden="1">
      <c r="AK1648" s="181"/>
      <c r="AL1648" s="181"/>
      <c r="AM1648" s="181"/>
      <c r="AN1648" s="181"/>
      <c r="AO1648" s="181"/>
      <c r="AP1648" s="181"/>
      <c r="AQ1648" s="191" t="s">
        <v>5435</v>
      </c>
      <c r="AR1648" s="192" t="s">
        <v>5295</v>
      </c>
      <c r="AS1648" s="111" t="s">
        <v>544</v>
      </c>
      <c r="AT1648" s="193" t="s">
        <v>5436</v>
      </c>
      <c r="AU1648" s="111" t="s">
        <v>5437</v>
      </c>
    </row>
    <row r="1649" spans="37:47" hidden="1">
      <c r="AK1649" s="181"/>
      <c r="AL1649" s="181"/>
      <c r="AM1649" s="181"/>
      <c r="AN1649" s="181"/>
      <c r="AO1649" s="181"/>
      <c r="AP1649" s="181"/>
      <c r="AQ1649" s="191" t="s">
        <v>5438</v>
      </c>
      <c r="AR1649" s="192" t="s">
        <v>5295</v>
      </c>
      <c r="AS1649" s="111" t="s">
        <v>544</v>
      </c>
      <c r="AT1649" s="193" t="s">
        <v>5439</v>
      </c>
      <c r="AU1649" s="111" t="s">
        <v>5440</v>
      </c>
    </row>
    <row r="1650" spans="37:47" hidden="1">
      <c r="AK1650" s="181"/>
      <c r="AL1650" s="181"/>
      <c r="AM1650" s="181"/>
      <c r="AN1650" s="181"/>
      <c r="AO1650" s="181"/>
      <c r="AP1650" s="181"/>
      <c r="AQ1650" s="191" t="s">
        <v>5441</v>
      </c>
      <c r="AR1650" s="192" t="s">
        <v>5295</v>
      </c>
      <c r="AS1650" s="111" t="s">
        <v>544</v>
      </c>
      <c r="AT1650" s="193" t="s">
        <v>5442</v>
      </c>
      <c r="AU1650" s="111" t="s">
        <v>5443</v>
      </c>
    </row>
    <row r="1651" spans="37:47" hidden="1">
      <c r="AK1651" s="181"/>
      <c r="AL1651" s="181"/>
      <c r="AM1651" s="181"/>
      <c r="AN1651" s="181"/>
      <c r="AO1651" s="181"/>
      <c r="AP1651" s="181"/>
      <c r="AQ1651" s="191" t="s">
        <v>5444</v>
      </c>
      <c r="AR1651" s="192" t="s">
        <v>5295</v>
      </c>
      <c r="AS1651" s="111" t="s">
        <v>544</v>
      </c>
      <c r="AT1651" s="193" t="s">
        <v>5445</v>
      </c>
      <c r="AU1651" s="111" t="s">
        <v>5446</v>
      </c>
    </row>
    <row r="1652" spans="37:47" hidden="1">
      <c r="AK1652" s="181"/>
      <c r="AL1652" s="181"/>
      <c r="AM1652" s="181"/>
      <c r="AN1652" s="181"/>
      <c r="AO1652" s="181"/>
      <c r="AP1652" s="181"/>
      <c r="AQ1652" s="191" t="s">
        <v>5447</v>
      </c>
      <c r="AR1652" s="192" t="s">
        <v>5295</v>
      </c>
      <c r="AS1652" s="111" t="s">
        <v>544</v>
      </c>
      <c r="AT1652" s="193" t="s">
        <v>5448</v>
      </c>
      <c r="AU1652" s="111" t="s">
        <v>5449</v>
      </c>
    </row>
    <row r="1653" spans="37:47" hidden="1">
      <c r="AK1653" s="181"/>
      <c r="AL1653" s="181"/>
      <c r="AM1653" s="181"/>
      <c r="AN1653" s="181"/>
      <c r="AO1653" s="181"/>
      <c r="AP1653" s="181"/>
      <c r="AQ1653" s="191" t="s">
        <v>5450</v>
      </c>
      <c r="AR1653" s="192" t="s">
        <v>5295</v>
      </c>
      <c r="AS1653" s="111" t="s">
        <v>544</v>
      </c>
      <c r="AT1653" s="193" t="s">
        <v>5451</v>
      </c>
      <c r="AU1653" s="111" t="s">
        <v>5452</v>
      </c>
    </row>
    <row r="1654" spans="37:47" hidden="1">
      <c r="AK1654" s="181"/>
      <c r="AL1654" s="181"/>
      <c r="AM1654" s="181"/>
      <c r="AN1654" s="181"/>
      <c r="AO1654" s="181"/>
      <c r="AP1654" s="181"/>
      <c r="AQ1654" s="191" t="s">
        <v>5453</v>
      </c>
      <c r="AR1654" s="192" t="s">
        <v>5295</v>
      </c>
      <c r="AS1654" s="111" t="s">
        <v>544</v>
      </c>
      <c r="AT1654" s="193" t="s">
        <v>5454</v>
      </c>
      <c r="AU1654" s="111" t="s">
        <v>5455</v>
      </c>
    </row>
    <row r="1655" spans="37:47" hidden="1">
      <c r="AK1655" s="181"/>
      <c r="AL1655" s="181"/>
      <c r="AM1655" s="181"/>
      <c r="AN1655" s="181"/>
      <c r="AO1655" s="181"/>
      <c r="AP1655" s="181"/>
      <c r="AQ1655" s="191" t="s">
        <v>5456</v>
      </c>
      <c r="AR1655" s="192" t="s">
        <v>5295</v>
      </c>
      <c r="AS1655" s="111" t="s">
        <v>544</v>
      </c>
      <c r="AT1655" s="193" t="s">
        <v>5457</v>
      </c>
      <c r="AU1655" s="111" t="s">
        <v>5458</v>
      </c>
    </row>
    <row r="1656" spans="37:47" hidden="1">
      <c r="AK1656" s="181"/>
      <c r="AL1656" s="181"/>
      <c r="AM1656" s="181"/>
      <c r="AN1656" s="181"/>
      <c r="AO1656" s="181"/>
      <c r="AP1656" s="181"/>
      <c r="AQ1656" s="191" t="s">
        <v>5459</v>
      </c>
      <c r="AR1656" s="192" t="s">
        <v>5295</v>
      </c>
      <c r="AS1656" s="111" t="s">
        <v>544</v>
      </c>
      <c r="AT1656" s="193" t="s">
        <v>5460</v>
      </c>
      <c r="AU1656" s="111" t="s">
        <v>5461</v>
      </c>
    </row>
    <row r="1657" spans="37:47" hidden="1">
      <c r="AK1657" s="181"/>
      <c r="AL1657" s="181"/>
      <c r="AM1657" s="181"/>
      <c r="AN1657" s="181"/>
      <c r="AO1657" s="181"/>
      <c r="AP1657" s="181"/>
      <c r="AQ1657" s="191" t="s">
        <v>5462</v>
      </c>
      <c r="AR1657" s="192" t="s">
        <v>5295</v>
      </c>
      <c r="AS1657" s="111" t="s">
        <v>544</v>
      </c>
      <c r="AT1657" s="193" t="s">
        <v>5463</v>
      </c>
      <c r="AU1657" s="111" t="s">
        <v>5464</v>
      </c>
    </row>
    <row r="1658" spans="37:47" hidden="1">
      <c r="AK1658" s="181"/>
      <c r="AL1658" s="181"/>
      <c r="AM1658" s="181"/>
      <c r="AN1658" s="181"/>
      <c r="AO1658" s="181"/>
      <c r="AP1658" s="181"/>
      <c r="AQ1658" s="191" t="s">
        <v>5465</v>
      </c>
      <c r="AR1658" s="192" t="s">
        <v>5295</v>
      </c>
      <c r="AS1658" s="111" t="s">
        <v>544</v>
      </c>
      <c r="AT1658" s="193" t="s">
        <v>5466</v>
      </c>
      <c r="AU1658" s="111" t="s">
        <v>5467</v>
      </c>
    </row>
    <row r="1659" spans="37:47" hidden="1">
      <c r="AK1659" s="181"/>
      <c r="AL1659" s="181"/>
      <c r="AM1659" s="181"/>
      <c r="AN1659" s="181"/>
      <c r="AO1659" s="181"/>
      <c r="AP1659" s="181"/>
      <c r="AQ1659" s="191" t="s">
        <v>5468</v>
      </c>
      <c r="AR1659" s="192" t="s">
        <v>5295</v>
      </c>
      <c r="AS1659" s="111" t="s">
        <v>544</v>
      </c>
      <c r="AT1659" s="193" t="s">
        <v>5469</v>
      </c>
      <c r="AU1659" s="111" t="s">
        <v>5470</v>
      </c>
    </row>
    <row r="1660" spans="37:47" hidden="1">
      <c r="AK1660" s="181"/>
      <c r="AL1660" s="181"/>
      <c r="AM1660" s="181"/>
      <c r="AN1660" s="181"/>
      <c r="AO1660" s="181"/>
      <c r="AP1660" s="181"/>
      <c r="AQ1660" s="191" t="s">
        <v>5471</v>
      </c>
      <c r="AR1660" s="192" t="s">
        <v>5295</v>
      </c>
      <c r="AS1660" s="111" t="s">
        <v>544</v>
      </c>
      <c r="AT1660" s="193" t="s">
        <v>5472</v>
      </c>
      <c r="AU1660" s="111" t="s">
        <v>2014</v>
      </c>
    </row>
    <row r="1661" spans="37:47" hidden="1">
      <c r="AK1661" s="181"/>
      <c r="AL1661" s="181"/>
      <c r="AM1661" s="181"/>
      <c r="AN1661" s="181"/>
      <c r="AO1661" s="181"/>
      <c r="AP1661" s="181"/>
      <c r="AQ1661" s="191" t="s">
        <v>5473</v>
      </c>
      <c r="AR1661" s="192" t="s">
        <v>5295</v>
      </c>
      <c r="AS1661" s="111" t="s">
        <v>544</v>
      </c>
      <c r="AT1661" s="193" t="s">
        <v>5474</v>
      </c>
      <c r="AU1661" s="111" t="s">
        <v>5475</v>
      </c>
    </row>
    <row r="1662" spans="37:47" hidden="1">
      <c r="AK1662" s="181"/>
      <c r="AL1662" s="181"/>
      <c r="AM1662" s="181"/>
      <c r="AN1662" s="181"/>
      <c r="AO1662" s="181"/>
      <c r="AP1662" s="181"/>
      <c r="AQ1662" s="191" t="s">
        <v>5476</v>
      </c>
      <c r="AR1662" s="192" t="s">
        <v>5295</v>
      </c>
      <c r="AS1662" s="111" t="s">
        <v>544</v>
      </c>
      <c r="AT1662" s="193" t="s">
        <v>5477</v>
      </c>
      <c r="AU1662" s="111" t="s">
        <v>5478</v>
      </c>
    </row>
    <row r="1663" spans="37:47" hidden="1">
      <c r="AK1663" s="181"/>
      <c r="AL1663" s="181"/>
      <c r="AM1663" s="181"/>
      <c r="AN1663" s="181"/>
      <c r="AO1663" s="181"/>
      <c r="AP1663" s="181"/>
      <c r="AQ1663" s="191" t="s">
        <v>5479</v>
      </c>
      <c r="AR1663" s="192" t="s">
        <v>5295</v>
      </c>
      <c r="AS1663" s="111" t="s">
        <v>544</v>
      </c>
      <c r="AT1663" s="193" t="s">
        <v>5480</v>
      </c>
      <c r="AU1663" s="111" t="s">
        <v>5481</v>
      </c>
    </row>
    <row r="1664" spans="37:47" hidden="1">
      <c r="AK1664" s="181"/>
      <c r="AL1664" s="181"/>
      <c r="AM1664" s="181"/>
      <c r="AN1664" s="181"/>
      <c r="AO1664" s="181"/>
      <c r="AP1664" s="181"/>
      <c r="AQ1664" s="191" t="s">
        <v>5482</v>
      </c>
      <c r="AR1664" s="192" t="s">
        <v>5295</v>
      </c>
      <c r="AS1664" s="111" t="s">
        <v>544</v>
      </c>
      <c r="AT1664" s="193" t="s">
        <v>5483</v>
      </c>
      <c r="AU1664" s="111" t="s">
        <v>5484</v>
      </c>
    </row>
    <row r="1665" spans="37:47" hidden="1">
      <c r="AK1665" s="181"/>
      <c r="AL1665" s="181"/>
      <c r="AM1665" s="181"/>
      <c r="AN1665" s="181"/>
      <c r="AO1665" s="181"/>
      <c r="AP1665" s="181"/>
      <c r="AQ1665" s="191" t="s">
        <v>5485</v>
      </c>
      <c r="AR1665" s="192" t="s">
        <v>5295</v>
      </c>
      <c r="AS1665" s="111" t="s">
        <v>544</v>
      </c>
      <c r="AT1665" s="193" t="s">
        <v>5486</v>
      </c>
      <c r="AU1665" s="111" t="s">
        <v>1302</v>
      </c>
    </row>
    <row r="1666" spans="37:47" hidden="1">
      <c r="AK1666" s="181"/>
      <c r="AL1666" s="181"/>
      <c r="AM1666" s="181"/>
      <c r="AN1666" s="181"/>
      <c r="AO1666" s="181"/>
      <c r="AP1666" s="181"/>
      <c r="AQ1666" s="191" t="s">
        <v>5487</v>
      </c>
      <c r="AR1666" s="192" t="s">
        <v>5295</v>
      </c>
      <c r="AS1666" s="111" t="s">
        <v>544</v>
      </c>
      <c r="AT1666" s="193" t="s">
        <v>5488</v>
      </c>
      <c r="AU1666" s="111" t="s">
        <v>1484</v>
      </c>
    </row>
    <row r="1667" spans="37:47" hidden="1">
      <c r="AK1667" s="181"/>
      <c r="AL1667" s="181"/>
      <c r="AM1667" s="181"/>
      <c r="AN1667" s="181"/>
      <c r="AO1667" s="181"/>
      <c r="AP1667" s="181"/>
      <c r="AQ1667" s="191" t="s">
        <v>5489</v>
      </c>
      <c r="AR1667" s="192" t="s">
        <v>5295</v>
      </c>
      <c r="AS1667" s="111" t="s">
        <v>544</v>
      </c>
      <c r="AT1667" s="193" t="s">
        <v>5490</v>
      </c>
      <c r="AU1667" s="111" t="s">
        <v>5491</v>
      </c>
    </row>
    <row r="1668" spans="37:47" hidden="1">
      <c r="AK1668" s="181"/>
      <c r="AL1668" s="181"/>
      <c r="AM1668" s="181"/>
      <c r="AN1668" s="181"/>
      <c r="AO1668" s="181"/>
      <c r="AP1668" s="181"/>
      <c r="AQ1668" s="191" t="s">
        <v>5492</v>
      </c>
      <c r="AR1668" s="192" t="s">
        <v>5295</v>
      </c>
      <c r="AS1668" s="111" t="s">
        <v>544</v>
      </c>
      <c r="AT1668" s="193" t="s">
        <v>5493</v>
      </c>
      <c r="AU1668" s="111" t="s">
        <v>5494</v>
      </c>
    </row>
    <row r="1669" spans="37:47" hidden="1">
      <c r="AK1669" s="181"/>
      <c r="AL1669" s="181"/>
      <c r="AM1669" s="181"/>
      <c r="AN1669" s="181"/>
      <c r="AO1669" s="181"/>
      <c r="AP1669" s="181"/>
      <c r="AQ1669" s="191" t="s">
        <v>5495</v>
      </c>
      <c r="AR1669" s="192" t="s">
        <v>5295</v>
      </c>
      <c r="AS1669" s="111" t="s">
        <v>544</v>
      </c>
      <c r="AT1669" s="193" t="s">
        <v>5496</v>
      </c>
      <c r="AU1669" s="111" t="s">
        <v>5497</v>
      </c>
    </row>
    <row r="1670" spans="37:47" hidden="1">
      <c r="AK1670" s="181"/>
      <c r="AL1670" s="181"/>
      <c r="AM1670" s="181"/>
      <c r="AN1670" s="181"/>
      <c r="AO1670" s="181"/>
      <c r="AP1670" s="181"/>
      <c r="AQ1670" s="191" t="s">
        <v>5498</v>
      </c>
      <c r="AR1670" s="192" t="s">
        <v>5295</v>
      </c>
      <c r="AS1670" s="111" t="s">
        <v>544</v>
      </c>
      <c r="AT1670" s="193" t="s">
        <v>5499</v>
      </c>
      <c r="AU1670" s="111" t="s">
        <v>5500</v>
      </c>
    </row>
    <row r="1671" spans="37:47" hidden="1">
      <c r="AK1671" s="181"/>
      <c r="AL1671" s="181"/>
      <c r="AM1671" s="181"/>
      <c r="AN1671" s="181"/>
      <c r="AO1671" s="181"/>
      <c r="AP1671" s="181"/>
      <c r="AQ1671" s="191" t="s">
        <v>5501</v>
      </c>
      <c r="AR1671" s="192" t="s">
        <v>5295</v>
      </c>
      <c r="AS1671" s="111" t="s">
        <v>544</v>
      </c>
      <c r="AT1671" s="193" t="s">
        <v>5502</v>
      </c>
      <c r="AU1671" s="111" t="s">
        <v>2034</v>
      </c>
    </row>
    <row r="1672" spans="37:47" hidden="1">
      <c r="AK1672" s="181"/>
      <c r="AL1672" s="181"/>
      <c r="AM1672" s="181"/>
      <c r="AN1672" s="181"/>
      <c r="AO1672" s="181"/>
      <c r="AP1672" s="181"/>
      <c r="AQ1672" s="191" t="s">
        <v>5503</v>
      </c>
      <c r="AR1672" s="192" t="s">
        <v>5295</v>
      </c>
      <c r="AS1672" s="111" t="s">
        <v>544</v>
      </c>
      <c r="AT1672" s="193" t="s">
        <v>5504</v>
      </c>
      <c r="AU1672" s="111" t="s">
        <v>5505</v>
      </c>
    </row>
    <row r="1673" spans="37:47" hidden="1">
      <c r="AK1673" s="181"/>
      <c r="AL1673" s="181"/>
      <c r="AM1673" s="181"/>
      <c r="AN1673" s="181"/>
      <c r="AO1673" s="181"/>
      <c r="AP1673" s="181"/>
      <c r="AQ1673" s="191" t="s">
        <v>5506</v>
      </c>
      <c r="AR1673" s="192" t="s">
        <v>5295</v>
      </c>
      <c r="AS1673" s="111" t="s">
        <v>544</v>
      </c>
      <c r="AT1673" s="193" t="s">
        <v>5507</v>
      </c>
      <c r="AU1673" s="111" t="s">
        <v>5508</v>
      </c>
    </row>
    <row r="1674" spans="37:47" hidden="1">
      <c r="AK1674" s="181"/>
      <c r="AL1674" s="181"/>
      <c r="AM1674" s="181"/>
      <c r="AN1674" s="181"/>
      <c r="AO1674" s="181"/>
      <c r="AP1674" s="181"/>
      <c r="AQ1674" s="191" t="s">
        <v>5509</v>
      </c>
      <c r="AR1674" s="192" t="s">
        <v>5295</v>
      </c>
      <c r="AS1674" s="111" t="s">
        <v>544</v>
      </c>
      <c r="AT1674" s="193" t="s">
        <v>5510</v>
      </c>
      <c r="AU1674" s="111" t="s">
        <v>5511</v>
      </c>
    </row>
    <row r="1675" spans="37:47" hidden="1">
      <c r="AK1675" s="181"/>
      <c r="AL1675" s="181"/>
      <c r="AM1675" s="181"/>
      <c r="AN1675" s="181"/>
      <c r="AO1675" s="181"/>
      <c r="AP1675" s="181"/>
      <c r="AQ1675" s="191" t="s">
        <v>5512</v>
      </c>
      <c r="AR1675" s="192" t="s">
        <v>5295</v>
      </c>
      <c r="AS1675" s="111" t="s">
        <v>544</v>
      </c>
      <c r="AT1675" s="193" t="s">
        <v>5513</v>
      </c>
      <c r="AU1675" s="111" t="s">
        <v>5514</v>
      </c>
    </row>
    <row r="1676" spans="37:47" hidden="1">
      <c r="AK1676" s="181"/>
      <c r="AL1676" s="181"/>
      <c r="AM1676" s="181"/>
      <c r="AN1676" s="181"/>
      <c r="AO1676" s="181"/>
      <c r="AP1676" s="181"/>
      <c r="AQ1676" s="191" t="s">
        <v>5515</v>
      </c>
      <c r="AR1676" s="192" t="s">
        <v>5295</v>
      </c>
      <c r="AS1676" s="111" t="s">
        <v>544</v>
      </c>
      <c r="AT1676" s="193" t="s">
        <v>5516</v>
      </c>
      <c r="AU1676" s="111" t="s">
        <v>5517</v>
      </c>
    </row>
    <row r="1677" spans="37:47" hidden="1">
      <c r="AK1677" s="181"/>
      <c r="AL1677" s="181"/>
      <c r="AM1677" s="181"/>
      <c r="AN1677" s="181"/>
      <c r="AO1677" s="181"/>
      <c r="AP1677" s="181"/>
      <c r="AQ1677" s="191" t="s">
        <v>5518</v>
      </c>
      <c r="AR1677" s="192" t="s">
        <v>5295</v>
      </c>
      <c r="AS1677" s="111" t="s">
        <v>544</v>
      </c>
      <c r="AT1677" s="193" t="s">
        <v>5519</v>
      </c>
      <c r="AU1677" s="111" t="s">
        <v>5520</v>
      </c>
    </row>
    <row r="1678" spans="37:47" hidden="1">
      <c r="AK1678" s="181"/>
      <c r="AL1678" s="181"/>
      <c r="AM1678" s="181"/>
      <c r="AN1678" s="181"/>
      <c r="AO1678" s="181"/>
      <c r="AP1678" s="181"/>
      <c r="AQ1678" s="191" t="s">
        <v>5521</v>
      </c>
      <c r="AR1678" s="192" t="s">
        <v>5295</v>
      </c>
      <c r="AS1678" s="111" t="s">
        <v>544</v>
      </c>
      <c r="AT1678" s="193" t="s">
        <v>5522</v>
      </c>
      <c r="AU1678" s="111" t="s">
        <v>5523</v>
      </c>
    </row>
    <row r="1679" spans="37:47" hidden="1">
      <c r="AK1679" s="181"/>
      <c r="AL1679" s="181"/>
      <c r="AM1679" s="181"/>
      <c r="AN1679" s="181"/>
      <c r="AO1679" s="181"/>
      <c r="AP1679" s="181"/>
      <c r="AQ1679" s="191" t="s">
        <v>5524</v>
      </c>
      <c r="AR1679" s="192" t="s">
        <v>5295</v>
      </c>
      <c r="AS1679" s="111" t="s">
        <v>544</v>
      </c>
      <c r="AT1679" s="193" t="s">
        <v>5525</v>
      </c>
      <c r="AU1679" s="111" t="s">
        <v>5526</v>
      </c>
    </row>
    <row r="1680" spans="37:47" hidden="1">
      <c r="AK1680" s="181"/>
      <c r="AL1680" s="181"/>
      <c r="AM1680" s="181"/>
      <c r="AN1680" s="181"/>
      <c r="AO1680" s="181"/>
      <c r="AP1680" s="181"/>
      <c r="AQ1680" s="191" t="s">
        <v>5527</v>
      </c>
      <c r="AR1680" s="192" t="s">
        <v>5295</v>
      </c>
      <c r="AS1680" s="111" t="s">
        <v>544</v>
      </c>
      <c r="AT1680" s="193" t="s">
        <v>5528</v>
      </c>
      <c r="AU1680" s="111" t="s">
        <v>5529</v>
      </c>
    </row>
    <row r="1681" spans="37:47" hidden="1">
      <c r="AK1681" s="181"/>
      <c r="AL1681" s="181"/>
      <c r="AM1681" s="181"/>
      <c r="AN1681" s="181"/>
      <c r="AO1681" s="181"/>
      <c r="AP1681" s="181"/>
      <c r="AQ1681" s="191" t="s">
        <v>5530</v>
      </c>
      <c r="AR1681" s="192" t="s">
        <v>5295</v>
      </c>
      <c r="AS1681" s="111" t="s">
        <v>544</v>
      </c>
      <c r="AT1681" s="193" t="s">
        <v>5531</v>
      </c>
      <c r="AU1681" s="111" t="s">
        <v>5532</v>
      </c>
    </row>
    <row r="1682" spans="37:47" hidden="1">
      <c r="AK1682" s="181"/>
      <c r="AL1682" s="181"/>
      <c r="AM1682" s="181"/>
      <c r="AN1682" s="181"/>
      <c r="AO1682" s="181"/>
      <c r="AP1682" s="181"/>
      <c r="AQ1682" s="191" t="s">
        <v>5533</v>
      </c>
      <c r="AR1682" s="192" t="s">
        <v>5295</v>
      </c>
      <c r="AS1682" s="111" t="s">
        <v>544</v>
      </c>
      <c r="AT1682" s="193" t="s">
        <v>5534</v>
      </c>
      <c r="AU1682" s="111" t="s">
        <v>5535</v>
      </c>
    </row>
    <row r="1683" spans="37:47" hidden="1">
      <c r="AK1683" s="181"/>
      <c r="AL1683" s="181"/>
      <c r="AM1683" s="181"/>
      <c r="AN1683" s="181"/>
      <c r="AO1683" s="181"/>
      <c r="AP1683" s="181"/>
      <c r="AQ1683" s="191" t="s">
        <v>5536</v>
      </c>
      <c r="AR1683" s="192" t="s">
        <v>5295</v>
      </c>
      <c r="AS1683" s="111" t="s">
        <v>544</v>
      </c>
      <c r="AT1683" s="193" t="s">
        <v>5537</v>
      </c>
      <c r="AU1683" s="111" t="s">
        <v>5538</v>
      </c>
    </row>
    <row r="1684" spans="37:47" hidden="1">
      <c r="AK1684" s="181"/>
      <c r="AL1684" s="181"/>
      <c r="AM1684" s="181"/>
      <c r="AN1684" s="181"/>
      <c r="AO1684" s="181"/>
      <c r="AP1684" s="181"/>
      <c r="AQ1684" s="191" t="s">
        <v>5539</v>
      </c>
      <c r="AR1684" s="192" t="s">
        <v>5295</v>
      </c>
      <c r="AS1684" s="111" t="s">
        <v>544</v>
      </c>
      <c r="AT1684" s="193" t="s">
        <v>5540</v>
      </c>
      <c r="AU1684" s="111" t="s">
        <v>5541</v>
      </c>
    </row>
    <row r="1685" spans="37:47" hidden="1">
      <c r="AK1685" s="181"/>
      <c r="AL1685" s="181"/>
      <c r="AM1685" s="181"/>
      <c r="AN1685" s="181"/>
      <c r="AO1685" s="181"/>
      <c r="AP1685" s="181"/>
      <c r="AQ1685" s="191" t="s">
        <v>5542</v>
      </c>
      <c r="AR1685" s="192" t="s">
        <v>5295</v>
      </c>
      <c r="AS1685" s="111" t="s">
        <v>544</v>
      </c>
      <c r="AT1685" s="193" t="s">
        <v>5543</v>
      </c>
      <c r="AU1685" s="111" t="s">
        <v>5544</v>
      </c>
    </row>
    <row r="1686" spans="37:47" hidden="1">
      <c r="AK1686" s="181"/>
      <c r="AL1686" s="181"/>
      <c r="AM1686" s="181"/>
      <c r="AN1686" s="181"/>
      <c r="AO1686" s="181"/>
      <c r="AP1686" s="181"/>
      <c r="AQ1686" s="191" t="s">
        <v>5545</v>
      </c>
      <c r="AR1686" s="192" t="s">
        <v>5295</v>
      </c>
      <c r="AS1686" s="111" t="s">
        <v>544</v>
      </c>
      <c r="AT1686" s="193" t="s">
        <v>5546</v>
      </c>
      <c r="AU1686" s="111" t="s">
        <v>5547</v>
      </c>
    </row>
    <row r="1687" spans="37:47" hidden="1">
      <c r="AK1687" s="181"/>
      <c r="AL1687" s="181"/>
      <c r="AM1687" s="181"/>
      <c r="AN1687" s="181"/>
      <c r="AO1687" s="181"/>
      <c r="AP1687" s="181"/>
      <c r="AQ1687" s="191" t="s">
        <v>5548</v>
      </c>
      <c r="AR1687" s="192" t="s">
        <v>5295</v>
      </c>
      <c r="AS1687" s="111" t="s">
        <v>544</v>
      </c>
      <c r="AT1687" s="193" t="s">
        <v>5549</v>
      </c>
      <c r="AU1687" s="111" t="s">
        <v>5550</v>
      </c>
    </row>
    <row r="1688" spans="37:47" hidden="1">
      <c r="AK1688" s="181"/>
      <c r="AL1688" s="181"/>
      <c r="AM1688" s="181"/>
      <c r="AN1688" s="181"/>
      <c r="AO1688" s="181"/>
      <c r="AP1688" s="181"/>
      <c r="AQ1688" s="191" t="s">
        <v>5551</v>
      </c>
      <c r="AR1688" s="192" t="s">
        <v>5295</v>
      </c>
      <c r="AS1688" s="111" t="s">
        <v>544</v>
      </c>
      <c r="AT1688" s="193" t="s">
        <v>5552</v>
      </c>
      <c r="AU1688" s="111" t="s">
        <v>5553</v>
      </c>
    </row>
    <row r="1689" spans="37:47" hidden="1">
      <c r="AK1689" s="181"/>
      <c r="AL1689" s="181"/>
      <c r="AM1689" s="181"/>
      <c r="AN1689" s="181"/>
      <c r="AO1689" s="181"/>
      <c r="AP1689" s="181"/>
      <c r="AQ1689" s="191" t="s">
        <v>5554</v>
      </c>
      <c r="AR1689" s="192" t="s">
        <v>5295</v>
      </c>
      <c r="AS1689" s="111" t="s">
        <v>544</v>
      </c>
      <c r="AT1689" s="193" t="s">
        <v>5555</v>
      </c>
      <c r="AU1689" s="111" t="s">
        <v>5556</v>
      </c>
    </row>
    <row r="1690" spans="37:47" hidden="1">
      <c r="AK1690" s="181"/>
      <c r="AL1690" s="181"/>
      <c r="AM1690" s="181"/>
      <c r="AN1690" s="181"/>
      <c r="AO1690" s="181"/>
      <c r="AP1690" s="181"/>
      <c r="AQ1690" s="191" t="s">
        <v>5557</v>
      </c>
      <c r="AR1690" s="192" t="s">
        <v>5295</v>
      </c>
      <c r="AS1690" s="111" t="s">
        <v>544</v>
      </c>
      <c r="AT1690" s="193" t="s">
        <v>5558</v>
      </c>
      <c r="AU1690" s="111" t="s">
        <v>5559</v>
      </c>
    </row>
    <row r="1691" spans="37:47" hidden="1">
      <c r="AK1691" s="181"/>
      <c r="AL1691" s="181"/>
      <c r="AM1691" s="181"/>
      <c r="AN1691" s="181"/>
      <c r="AO1691" s="181"/>
      <c r="AP1691" s="181"/>
      <c r="AQ1691" s="191" t="s">
        <v>5560</v>
      </c>
      <c r="AR1691" s="192" t="s">
        <v>5295</v>
      </c>
      <c r="AS1691" s="111" t="s">
        <v>544</v>
      </c>
      <c r="AT1691" s="193" t="s">
        <v>5561</v>
      </c>
      <c r="AU1691" s="111" t="s">
        <v>5562</v>
      </c>
    </row>
    <row r="1692" spans="37:47" hidden="1">
      <c r="AK1692" s="181"/>
      <c r="AL1692" s="181"/>
      <c r="AM1692" s="181"/>
      <c r="AN1692" s="181"/>
      <c r="AO1692" s="181"/>
      <c r="AP1692" s="181"/>
      <c r="AQ1692" s="191" t="s">
        <v>5563</v>
      </c>
      <c r="AR1692" s="192" t="s">
        <v>5295</v>
      </c>
      <c r="AS1692" s="111" t="s">
        <v>544</v>
      </c>
      <c r="AT1692" s="193" t="s">
        <v>5564</v>
      </c>
      <c r="AU1692" s="111" t="s">
        <v>5565</v>
      </c>
    </row>
    <row r="1693" spans="37:47" hidden="1">
      <c r="AK1693" s="181"/>
      <c r="AL1693" s="181"/>
      <c r="AM1693" s="181"/>
      <c r="AN1693" s="181"/>
      <c r="AO1693" s="181"/>
      <c r="AP1693" s="181"/>
      <c r="AQ1693" s="191" t="s">
        <v>5566</v>
      </c>
      <c r="AR1693" s="192" t="s">
        <v>5295</v>
      </c>
      <c r="AS1693" s="111" t="s">
        <v>544</v>
      </c>
      <c r="AT1693" s="193" t="s">
        <v>5567</v>
      </c>
      <c r="AU1693" s="111" t="s">
        <v>5568</v>
      </c>
    </row>
    <row r="1694" spans="37:47" hidden="1">
      <c r="AK1694" s="181"/>
      <c r="AL1694" s="181"/>
      <c r="AM1694" s="181"/>
      <c r="AN1694" s="181"/>
      <c r="AO1694" s="181"/>
      <c r="AP1694" s="181"/>
      <c r="AQ1694" s="191" t="s">
        <v>5569</v>
      </c>
      <c r="AR1694" s="192" t="s">
        <v>5295</v>
      </c>
      <c r="AS1694" s="111" t="s">
        <v>544</v>
      </c>
      <c r="AT1694" s="193" t="s">
        <v>5570</v>
      </c>
      <c r="AU1694" s="111" t="s">
        <v>5571</v>
      </c>
    </row>
    <row r="1695" spans="37:47" hidden="1">
      <c r="AK1695" s="181"/>
      <c r="AL1695" s="181"/>
      <c r="AM1695" s="181"/>
      <c r="AN1695" s="181"/>
      <c r="AO1695" s="181"/>
      <c r="AP1695" s="181"/>
      <c r="AQ1695" s="191" t="s">
        <v>5572</v>
      </c>
      <c r="AR1695" s="192" t="s">
        <v>5295</v>
      </c>
      <c r="AS1695" s="111" t="s">
        <v>544</v>
      </c>
      <c r="AT1695" s="193" t="s">
        <v>5573</v>
      </c>
      <c r="AU1695" s="111" t="s">
        <v>5574</v>
      </c>
    </row>
    <row r="1696" spans="37:47" hidden="1">
      <c r="AK1696" s="181"/>
      <c r="AL1696" s="181"/>
      <c r="AM1696" s="181"/>
      <c r="AN1696" s="181"/>
      <c r="AO1696" s="181"/>
      <c r="AP1696" s="181"/>
      <c r="AQ1696" s="191" t="s">
        <v>5575</v>
      </c>
      <c r="AR1696" s="192" t="s">
        <v>5295</v>
      </c>
      <c r="AS1696" s="111" t="s">
        <v>544</v>
      </c>
      <c r="AT1696" s="193" t="s">
        <v>5576</v>
      </c>
      <c r="AU1696" s="111" t="s">
        <v>5577</v>
      </c>
    </row>
    <row r="1697" spans="37:47" hidden="1">
      <c r="AK1697" s="181"/>
      <c r="AL1697" s="181"/>
      <c r="AM1697" s="181"/>
      <c r="AN1697" s="181"/>
      <c r="AO1697" s="181"/>
      <c r="AP1697" s="181"/>
      <c r="AQ1697" s="191" t="s">
        <v>5578</v>
      </c>
      <c r="AR1697" s="192" t="s">
        <v>5295</v>
      </c>
      <c r="AS1697" s="111" t="s">
        <v>544</v>
      </c>
      <c r="AT1697" s="193" t="s">
        <v>5579</v>
      </c>
      <c r="AU1697" s="111" t="s">
        <v>5580</v>
      </c>
    </row>
    <row r="1698" spans="37:47" hidden="1">
      <c r="AK1698" s="181"/>
      <c r="AL1698" s="181"/>
      <c r="AM1698" s="181"/>
      <c r="AN1698" s="181"/>
      <c r="AO1698" s="181"/>
      <c r="AP1698" s="181"/>
      <c r="AQ1698" s="191" t="s">
        <v>5581</v>
      </c>
      <c r="AR1698" s="192" t="s">
        <v>5295</v>
      </c>
      <c r="AS1698" s="111" t="s">
        <v>544</v>
      </c>
      <c r="AT1698" s="193" t="s">
        <v>5582</v>
      </c>
      <c r="AU1698" s="111" t="s">
        <v>5583</v>
      </c>
    </row>
    <row r="1699" spans="37:47" hidden="1">
      <c r="AK1699" s="181"/>
      <c r="AL1699" s="181"/>
      <c r="AM1699" s="181"/>
      <c r="AN1699" s="181"/>
      <c r="AO1699" s="181"/>
      <c r="AP1699" s="181"/>
      <c r="AQ1699" s="191" t="s">
        <v>5584</v>
      </c>
      <c r="AR1699" s="192" t="s">
        <v>5295</v>
      </c>
      <c r="AS1699" s="111" t="s">
        <v>544</v>
      </c>
      <c r="AT1699" s="193" t="s">
        <v>5585</v>
      </c>
      <c r="AU1699" s="111" t="s">
        <v>5586</v>
      </c>
    </row>
    <row r="1700" spans="37:47" hidden="1">
      <c r="AK1700" s="181"/>
      <c r="AL1700" s="181"/>
      <c r="AM1700" s="181"/>
      <c r="AN1700" s="181"/>
      <c r="AO1700" s="181"/>
      <c r="AP1700" s="181"/>
      <c r="AQ1700" s="191" t="s">
        <v>5587</v>
      </c>
      <c r="AR1700" s="192" t="s">
        <v>5295</v>
      </c>
      <c r="AS1700" s="111" t="s">
        <v>544</v>
      </c>
      <c r="AT1700" s="193" t="s">
        <v>5588</v>
      </c>
      <c r="AU1700" s="111" t="s">
        <v>5589</v>
      </c>
    </row>
    <row r="1701" spans="37:47" hidden="1">
      <c r="AK1701" s="181"/>
      <c r="AL1701" s="181"/>
      <c r="AM1701" s="181"/>
      <c r="AN1701" s="181"/>
      <c r="AO1701" s="181"/>
      <c r="AP1701" s="181"/>
      <c r="AQ1701" s="191" t="s">
        <v>5590</v>
      </c>
      <c r="AR1701" s="192" t="s">
        <v>5295</v>
      </c>
      <c r="AS1701" s="111" t="s">
        <v>544</v>
      </c>
      <c r="AT1701" s="193" t="s">
        <v>5591</v>
      </c>
      <c r="AU1701" s="111" t="s">
        <v>5592</v>
      </c>
    </row>
    <row r="1702" spans="37:47" hidden="1">
      <c r="AK1702" s="181"/>
      <c r="AL1702" s="181"/>
      <c r="AM1702" s="181"/>
      <c r="AN1702" s="181"/>
      <c r="AO1702" s="181"/>
      <c r="AP1702" s="181"/>
      <c r="AQ1702" s="191" t="s">
        <v>5593</v>
      </c>
      <c r="AR1702" s="192" t="s">
        <v>5295</v>
      </c>
      <c r="AS1702" s="111" t="s">
        <v>544</v>
      </c>
      <c r="AT1702" s="193" t="s">
        <v>5594</v>
      </c>
      <c r="AU1702" s="111" t="s">
        <v>5595</v>
      </c>
    </row>
    <row r="1703" spans="37:47" hidden="1">
      <c r="AK1703" s="181"/>
      <c r="AL1703" s="181"/>
      <c r="AM1703" s="181"/>
      <c r="AN1703" s="181"/>
      <c r="AO1703" s="181"/>
      <c r="AP1703" s="181"/>
      <c r="AQ1703" s="191" t="s">
        <v>5596</v>
      </c>
      <c r="AR1703" s="192" t="s">
        <v>5295</v>
      </c>
      <c r="AS1703" s="111" t="s">
        <v>544</v>
      </c>
      <c r="AT1703" s="193" t="s">
        <v>5597</v>
      </c>
      <c r="AU1703" s="111" t="s">
        <v>5598</v>
      </c>
    </row>
    <row r="1704" spans="37:47" hidden="1">
      <c r="AK1704" s="181"/>
      <c r="AL1704" s="181"/>
      <c r="AM1704" s="181"/>
      <c r="AN1704" s="181"/>
      <c r="AO1704" s="181"/>
      <c r="AP1704" s="181"/>
      <c r="AQ1704" s="191" t="s">
        <v>5599</v>
      </c>
      <c r="AR1704" s="192" t="s">
        <v>5295</v>
      </c>
      <c r="AS1704" s="111" t="s">
        <v>544</v>
      </c>
      <c r="AT1704" s="193" t="s">
        <v>5600</v>
      </c>
      <c r="AU1704" s="111" t="s">
        <v>1029</v>
      </c>
    </row>
    <row r="1705" spans="37:47" hidden="1">
      <c r="AK1705" s="181"/>
      <c r="AL1705" s="181"/>
      <c r="AM1705" s="181"/>
      <c r="AN1705" s="181"/>
      <c r="AO1705" s="181"/>
      <c r="AP1705" s="181"/>
      <c r="AQ1705" s="191" t="s">
        <v>5601</v>
      </c>
      <c r="AR1705" s="192" t="s">
        <v>5295</v>
      </c>
      <c r="AS1705" s="111" t="s">
        <v>544</v>
      </c>
      <c r="AT1705" s="193" t="s">
        <v>5602</v>
      </c>
      <c r="AU1705" s="111" t="s">
        <v>5603</v>
      </c>
    </row>
    <row r="1706" spans="37:47" hidden="1">
      <c r="AK1706" s="181"/>
      <c r="AL1706" s="181"/>
      <c r="AM1706" s="181"/>
      <c r="AN1706" s="181"/>
      <c r="AO1706" s="181"/>
      <c r="AP1706" s="181"/>
      <c r="AQ1706" s="191" t="s">
        <v>5604</v>
      </c>
      <c r="AR1706" s="192" t="s">
        <v>5295</v>
      </c>
      <c r="AS1706" s="111" t="s">
        <v>544</v>
      </c>
      <c r="AT1706" s="193" t="s">
        <v>5605</v>
      </c>
      <c r="AU1706" s="111" t="s">
        <v>5606</v>
      </c>
    </row>
    <row r="1707" spans="37:47" hidden="1">
      <c r="AK1707" s="181"/>
      <c r="AL1707" s="181"/>
      <c r="AM1707" s="181"/>
      <c r="AN1707" s="181"/>
      <c r="AO1707" s="181"/>
      <c r="AP1707" s="181"/>
      <c r="AQ1707" s="191" t="s">
        <v>5607</v>
      </c>
      <c r="AR1707" s="192" t="s">
        <v>5295</v>
      </c>
      <c r="AS1707" s="111" t="s">
        <v>544</v>
      </c>
      <c r="AT1707" s="193" t="s">
        <v>5608</v>
      </c>
      <c r="AU1707" s="111" t="s">
        <v>5609</v>
      </c>
    </row>
    <row r="1708" spans="37:47" hidden="1">
      <c r="AK1708" s="181"/>
      <c r="AL1708" s="181"/>
      <c r="AM1708" s="181"/>
      <c r="AN1708" s="181"/>
      <c r="AO1708" s="181"/>
      <c r="AP1708" s="181"/>
      <c r="AQ1708" s="191" t="s">
        <v>5610</v>
      </c>
      <c r="AR1708" s="192" t="s">
        <v>5295</v>
      </c>
      <c r="AS1708" s="111" t="s">
        <v>544</v>
      </c>
      <c r="AT1708" s="193" t="s">
        <v>5611</v>
      </c>
      <c r="AU1708" s="111" t="s">
        <v>5612</v>
      </c>
    </row>
    <row r="1709" spans="37:47" hidden="1">
      <c r="AK1709" s="181"/>
      <c r="AL1709" s="181"/>
      <c r="AM1709" s="181"/>
      <c r="AN1709" s="181"/>
      <c r="AO1709" s="181"/>
      <c r="AP1709" s="181"/>
      <c r="AQ1709" s="191" t="s">
        <v>5613</v>
      </c>
      <c r="AR1709" s="192" t="s">
        <v>5295</v>
      </c>
      <c r="AS1709" s="111" t="s">
        <v>544</v>
      </c>
      <c r="AT1709" s="193" t="s">
        <v>5614</v>
      </c>
      <c r="AU1709" s="111" t="s">
        <v>5615</v>
      </c>
    </row>
    <row r="1710" spans="37:47" hidden="1">
      <c r="AK1710" s="181"/>
      <c r="AL1710" s="181"/>
      <c r="AM1710" s="181"/>
      <c r="AN1710" s="181"/>
      <c r="AO1710" s="181"/>
      <c r="AP1710" s="181"/>
      <c r="AQ1710" s="191" t="s">
        <v>5616</v>
      </c>
      <c r="AR1710" s="192" t="s">
        <v>5295</v>
      </c>
      <c r="AS1710" s="111" t="s">
        <v>544</v>
      </c>
      <c r="AT1710" s="193" t="s">
        <v>5617</v>
      </c>
      <c r="AU1710" s="111" t="s">
        <v>1050</v>
      </c>
    </row>
    <row r="1711" spans="37:47" hidden="1">
      <c r="AK1711" s="181"/>
      <c r="AL1711" s="181"/>
      <c r="AM1711" s="181"/>
      <c r="AN1711" s="181"/>
      <c r="AO1711" s="181"/>
      <c r="AP1711" s="181"/>
      <c r="AQ1711" s="191" t="s">
        <v>5618</v>
      </c>
      <c r="AR1711" s="192" t="s">
        <v>5295</v>
      </c>
      <c r="AS1711" s="111" t="s">
        <v>544</v>
      </c>
      <c r="AT1711" s="193" t="s">
        <v>5619</v>
      </c>
      <c r="AU1711" s="111" t="s">
        <v>5620</v>
      </c>
    </row>
    <row r="1712" spans="37:47" hidden="1">
      <c r="AK1712" s="181"/>
      <c r="AL1712" s="181"/>
      <c r="AM1712" s="181"/>
      <c r="AN1712" s="181"/>
      <c r="AO1712" s="181"/>
      <c r="AP1712" s="181"/>
      <c r="AQ1712" s="191" t="s">
        <v>5621</v>
      </c>
      <c r="AR1712" s="192" t="s">
        <v>5295</v>
      </c>
      <c r="AS1712" s="111" t="s">
        <v>544</v>
      </c>
      <c r="AT1712" s="193" t="s">
        <v>5622</v>
      </c>
      <c r="AU1712" s="111" t="s">
        <v>5623</v>
      </c>
    </row>
    <row r="1713" spans="37:47" hidden="1">
      <c r="AK1713" s="181"/>
      <c r="AL1713" s="181"/>
      <c r="AM1713" s="181"/>
      <c r="AN1713" s="181"/>
      <c r="AO1713" s="181"/>
      <c r="AP1713" s="181"/>
      <c r="AQ1713" s="191" t="s">
        <v>5624</v>
      </c>
      <c r="AR1713" s="192" t="s">
        <v>5295</v>
      </c>
      <c r="AS1713" s="111" t="s">
        <v>544</v>
      </c>
      <c r="AT1713" s="193" t="s">
        <v>5625</v>
      </c>
      <c r="AU1713" s="111" t="s">
        <v>544</v>
      </c>
    </row>
    <row r="1714" spans="37:47" hidden="1">
      <c r="AK1714" s="181"/>
      <c r="AL1714" s="181"/>
      <c r="AM1714" s="181"/>
      <c r="AN1714" s="181"/>
      <c r="AO1714" s="181"/>
      <c r="AP1714" s="181"/>
      <c r="AQ1714" s="191" t="s">
        <v>5626</v>
      </c>
      <c r="AR1714" s="192" t="s">
        <v>5295</v>
      </c>
      <c r="AS1714" s="111" t="s">
        <v>544</v>
      </c>
      <c r="AT1714" s="193" t="s">
        <v>5627</v>
      </c>
      <c r="AU1714" s="111" t="s">
        <v>5628</v>
      </c>
    </row>
    <row r="1715" spans="37:47" hidden="1">
      <c r="AK1715" s="181"/>
      <c r="AL1715" s="181"/>
      <c r="AM1715" s="181"/>
      <c r="AN1715" s="181"/>
      <c r="AO1715" s="181"/>
      <c r="AP1715" s="181"/>
      <c r="AQ1715" s="191" t="s">
        <v>5629</v>
      </c>
      <c r="AR1715" s="192" t="s">
        <v>5295</v>
      </c>
      <c r="AS1715" s="111" t="s">
        <v>544</v>
      </c>
      <c r="AT1715" s="193" t="s">
        <v>5630</v>
      </c>
      <c r="AU1715" s="111" t="s">
        <v>5631</v>
      </c>
    </row>
    <row r="1716" spans="37:47" hidden="1">
      <c r="AK1716" s="181"/>
      <c r="AL1716" s="181"/>
      <c r="AM1716" s="181"/>
      <c r="AN1716" s="181"/>
      <c r="AO1716" s="181"/>
      <c r="AP1716" s="181"/>
      <c r="AQ1716" s="191" t="s">
        <v>5632</v>
      </c>
      <c r="AR1716" s="192" t="s">
        <v>5295</v>
      </c>
      <c r="AS1716" s="111" t="s">
        <v>544</v>
      </c>
      <c r="AT1716" s="193" t="s">
        <v>5633</v>
      </c>
      <c r="AU1716" s="111" t="s">
        <v>5634</v>
      </c>
    </row>
    <row r="1717" spans="37:47" hidden="1">
      <c r="AK1717" s="181"/>
      <c r="AL1717" s="181"/>
      <c r="AM1717" s="181"/>
      <c r="AN1717" s="181"/>
      <c r="AO1717" s="181"/>
      <c r="AP1717" s="181"/>
      <c r="AQ1717" s="191" t="s">
        <v>5635</v>
      </c>
      <c r="AR1717" s="192" t="s">
        <v>5295</v>
      </c>
      <c r="AS1717" s="111" t="s">
        <v>544</v>
      </c>
      <c r="AT1717" s="193" t="s">
        <v>5636</v>
      </c>
      <c r="AU1717" s="111" t="s">
        <v>5637</v>
      </c>
    </row>
    <row r="1718" spans="37:47" hidden="1">
      <c r="AK1718" s="181"/>
      <c r="AL1718" s="181"/>
      <c r="AM1718" s="181"/>
      <c r="AN1718" s="181"/>
      <c r="AO1718" s="181"/>
      <c r="AP1718" s="181"/>
      <c r="AQ1718" s="191" t="s">
        <v>5638</v>
      </c>
      <c r="AR1718" s="192" t="s">
        <v>5295</v>
      </c>
      <c r="AS1718" s="111" t="s">
        <v>544</v>
      </c>
      <c r="AT1718" s="193" t="s">
        <v>5639</v>
      </c>
      <c r="AU1718" s="111" t="s">
        <v>5640</v>
      </c>
    </row>
    <row r="1719" spans="37:47" hidden="1">
      <c r="AK1719" s="181"/>
      <c r="AL1719" s="181"/>
      <c r="AM1719" s="181"/>
      <c r="AN1719" s="181"/>
      <c r="AO1719" s="181"/>
      <c r="AP1719" s="181"/>
      <c r="AQ1719" s="191" t="s">
        <v>5641</v>
      </c>
      <c r="AR1719" s="192" t="s">
        <v>5295</v>
      </c>
      <c r="AS1719" s="111" t="s">
        <v>544</v>
      </c>
      <c r="AT1719" s="193" t="s">
        <v>5642</v>
      </c>
      <c r="AU1719" s="111" t="s">
        <v>5643</v>
      </c>
    </row>
    <row r="1720" spans="37:47" hidden="1">
      <c r="AK1720" s="181"/>
      <c r="AL1720" s="181"/>
      <c r="AM1720" s="181"/>
      <c r="AN1720" s="181"/>
      <c r="AO1720" s="181"/>
      <c r="AP1720" s="181"/>
      <c r="AQ1720" s="191" t="s">
        <v>5644</v>
      </c>
      <c r="AR1720" s="192" t="s">
        <v>5295</v>
      </c>
      <c r="AS1720" s="111" t="s">
        <v>544</v>
      </c>
      <c r="AT1720" s="193" t="s">
        <v>5645</v>
      </c>
      <c r="AU1720" s="111" t="s">
        <v>5646</v>
      </c>
    </row>
    <row r="1721" spans="37:47" hidden="1">
      <c r="AK1721" s="181"/>
      <c r="AL1721" s="181"/>
      <c r="AM1721" s="181"/>
      <c r="AN1721" s="181"/>
      <c r="AO1721" s="181"/>
      <c r="AP1721" s="181"/>
      <c r="AQ1721" s="191" t="s">
        <v>5647</v>
      </c>
      <c r="AR1721" s="192" t="s">
        <v>5295</v>
      </c>
      <c r="AS1721" s="111" t="s">
        <v>544</v>
      </c>
      <c r="AT1721" s="193" t="s">
        <v>5648</v>
      </c>
      <c r="AU1721" s="111" t="s">
        <v>5649</v>
      </c>
    </row>
    <row r="1722" spans="37:47" hidden="1">
      <c r="AK1722" s="181"/>
      <c r="AL1722" s="181"/>
      <c r="AM1722" s="181"/>
      <c r="AN1722" s="181"/>
      <c r="AO1722" s="181"/>
      <c r="AP1722" s="181"/>
      <c r="AQ1722" s="191" t="s">
        <v>5650</v>
      </c>
      <c r="AR1722" s="192" t="s">
        <v>5295</v>
      </c>
      <c r="AS1722" s="111" t="s">
        <v>544</v>
      </c>
      <c r="AT1722" s="193" t="s">
        <v>5651</v>
      </c>
      <c r="AU1722" s="111" t="s">
        <v>5652</v>
      </c>
    </row>
    <row r="1723" spans="37:47" hidden="1">
      <c r="AK1723" s="181"/>
      <c r="AL1723" s="181"/>
      <c r="AM1723" s="181"/>
      <c r="AN1723" s="181"/>
      <c r="AO1723" s="181"/>
      <c r="AP1723" s="181"/>
      <c r="AQ1723" s="191" t="s">
        <v>5653</v>
      </c>
      <c r="AR1723" s="192" t="s">
        <v>5295</v>
      </c>
      <c r="AS1723" s="111" t="s">
        <v>544</v>
      </c>
      <c r="AT1723" s="193" t="s">
        <v>5654</v>
      </c>
      <c r="AU1723" s="111" t="s">
        <v>5655</v>
      </c>
    </row>
    <row r="1724" spans="37:47" hidden="1">
      <c r="AK1724" s="181"/>
      <c r="AL1724" s="181"/>
      <c r="AM1724" s="181"/>
      <c r="AN1724" s="181"/>
      <c r="AO1724" s="181"/>
      <c r="AP1724" s="181"/>
      <c r="AQ1724" s="191" t="s">
        <v>5656</v>
      </c>
      <c r="AR1724" s="192" t="s">
        <v>5295</v>
      </c>
      <c r="AS1724" s="111" t="s">
        <v>544</v>
      </c>
      <c r="AT1724" s="193" t="s">
        <v>5657</v>
      </c>
      <c r="AU1724" s="111" t="s">
        <v>5658</v>
      </c>
    </row>
    <row r="1725" spans="37:47" hidden="1">
      <c r="AK1725" s="181"/>
      <c r="AL1725" s="181"/>
      <c r="AM1725" s="181"/>
      <c r="AN1725" s="181"/>
      <c r="AO1725" s="181"/>
      <c r="AP1725" s="181"/>
      <c r="AQ1725" s="191" t="s">
        <v>5659</v>
      </c>
      <c r="AR1725" s="192" t="s">
        <v>5295</v>
      </c>
      <c r="AS1725" s="111" t="s">
        <v>544</v>
      </c>
      <c r="AT1725" s="193" t="s">
        <v>5660</v>
      </c>
      <c r="AU1725" s="111" t="s">
        <v>5661</v>
      </c>
    </row>
    <row r="1726" spans="37:47" hidden="1">
      <c r="AK1726" s="181"/>
      <c r="AL1726" s="181"/>
      <c r="AM1726" s="181"/>
      <c r="AN1726" s="181"/>
      <c r="AO1726" s="181"/>
      <c r="AP1726" s="181"/>
      <c r="AQ1726" s="191" t="s">
        <v>5662</v>
      </c>
      <c r="AR1726" s="192" t="s">
        <v>5295</v>
      </c>
      <c r="AS1726" s="111" t="s">
        <v>544</v>
      </c>
      <c r="AT1726" s="193" t="s">
        <v>5663</v>
      </c>
      <c r="AU1726" s="111" t="s">
        <v>5664</v>
      </c>
    </row>
    <row r="1727" spans="37:47" hidden="1">
      <c r="AK1727" s="181"/>
      <c r="AL1727" s="181"/>
      <c r="AM1727" s="181"/>
      <c r="AN1727" s="181"/>
      <c r="AO1727" s="181"/>
      <c r="AP1727" s="181"/>
      <c r="AQ1727" s="191" t="s">
        <v>5665</v>
      </c>
      <c r="AR1727" s="192" t="s">
        <v>5295</v>
      </c>
      <c r="AS1727" s="111" t="s">
        <v>544</v>
      </c>
      <c r="AT1727" s="193" t="s">
        <v>5666</v>
      </c>
      <c r="AU1727" s="111" t="s">
        <v>5667</v>
      </c>
    </row>
    <row r="1728" spans="37:47" hidden="1">
      <c r="AK1728" s="181"/>
      <c r="AL1728" s="181"/>
      <c r="AM1728" s="181"/>
      <c r="AN1728" s="181"/>
      <c r="AO1728" s="181"/>
      <c r="AP1728" s="181"/>
      <c r="AQ1728" s="191" t="s">
        <v>5668</v>
      </c>
      <c r="AR1728" s="192" t="s">
        <v>5295</v>
      </c>
      <c r="AS1728" s="111" t="s">
        <v>544</v>
      </c>
      <c r="AT1728" s="193" t="s">
        <v>5669</v>
      </c>
      <c r="AU1728" s="111" t="s">
        <v>5670</v>
      </c>
    </row>
    <row r="1729" spans="37:47" hidden="1">
      <c r="AK1729" s="181"/>
      <c r="AL1729" s="181"/>
      <c r="AM1729" s="181"/>
      <c r="AN1729" s="181"/>
      <c r="AO1729" s="181"/>
      <c r="AP1729" s="181"/>
      <c r="AQ1729" s="191" t="s">
        <v>5671</v>
      </c>
      <c r="AR1729" s="192" t="s">
        <v>5295</v>
      </c>
      <c r="AS1729" s="111" t="s">
        <v>544</v>
      </c>
      <c r="AT1729" s="193" t="s">
        <v>5672</v>
      </c>
      <c r="AU1729" s="111" t="s">
        <v>5673</v>
      </c>
    </row>
    <row r="1730" spans="37:47" hidden="1">
      <c r="AK1730" s="181"/>
      <c r="AL1730" s="181"/>
      <c r="AM1730" s="181"/>
      <c r="AN1730" s="181"/>
      <c r="AO1730" s="181"/>
      <c r="AP1730" s="181"/>
      <c r="AQ1730" s="191" t="s">
        <v>5674</v>
      </c>
      <c r="AR1730" s="192" t="s">
        <v>5295</v>
      </c>
      <c r="AS1730" s="111" t="s">
        <v>544</v>
      </c>
      <c r="AT1730" s="193" t="s">
        <v>5675</v>
      </c>
      <c r="AU1730" s="111" t="s">
        <v>5676</v>
      </c>
    </row>
    <row r="1731" spans="37:47" hidden="1">
      <c r="AK1731" s="181"/>
      <c r="AL1731" s="181"/>
      <c r="AM1731" s="181"/>
      <c r="AN1731" s="181"/>
      <c r="AO1731" s="181"/>
      <c r="AP1731" s="181"/>
      <c r="AQ1731" s="191" t="s">
        <v>5677</v>
      </c>
      <c r="AR1731" s="192" t="s">
        <v>5295</v>
      </c>
      <c r="AS1731" s="111" t="s">
        <v>544</v>
      </c>
      <c r="AT1731" s="193" t="s">
        <v>5678</v>
      </c>
      <c r="AU1731" s="111" t="s">
        <v>5679</v>
      </c>
    </row>
    <row r="1732" spans="37:47" hidden="1">
      <c r="AK1732" s="181"/>
      <c r="AL1732" s="181"/>
      <c r="AM1732" s="181"/>
      <c r="AN1732" s="181"/>
      <c r="AO1732" s="181"/>
      <c r="AP1732" s="181"/>
      <c r="AQ1732" s="191" t="s">
        <v>5680</v>
      </c>
      <c r="AR1732" s="192" t="s">
        <v>5295</v>
      </c>
      <c r="AS1732" s="111" t="s">
        <v>544</v>
      </c>
      <c r="AT1732" s="193" t="s">
        <v>5681</v>
      </c>
      <c r="AU1732" s="111" t="s">
        <v>5682</v>
      </c>
    </row>
    <row r="1733" spans="37:47" hidden="1">
      <c r="AK1733" s="181"/>
      <c r="AL1733" s="181"/>
      <c r="AM1733" s="181"/>
      <c r="AN1733" s="181"/>
      <c r="AO1733" s="181"/>
      <c r="AP1733" s="181"/>
      <c r="AQ1733" s="191" t="s">
        <v>5683</v>
      </c>
      <c r="AR1733" s="192" t="s">
        <v>5295</v>
      </c>
      <c r="AS1733" s="111" t="s">
        <v>544</v>
      </c>
      <c r="AT1733" s="193" t="s">
        <v>5684</v>
      </c>
      <c r="AU1733" s="111" t="s">
        <v>5685</v>
      </c>
    </row>
    <row r="1734" spans="37:47" hidden="1">
      <c r="AK1734" s="181"/>
      <c r="AL1734" s="181"/>
      <c r="AM1734" s="181"/>
      <c r="AN1734" s="181"/>
      <c r="AO1734" s="181"/>
      <c r="AP1734" s="181"/>
      <c r="AQ1734" s="191" t="s">
        <v>5686</v>
      </c>
      <c r="AR1734" s="192" t="s">
        <v>5295</v>
      </c>
      <c r="AS1734" s="111" t="s">
        <v>544</v>
      </c>
      <c r="AT1734" s="193" t="s">
        <v>5687</v>
      </c>
      <c r="AU1734" s="111" t="s">
        <v>5688</v>
      </c>
    </row>
    <row r="1735" spans="37:47" hidden="1">
      <c r="AK1735" s="181"/>
      <c r="AL1735" s="181"/>
      <c r="AM1735" s="181"/>
      <c r="AN1735" s="181"/>
      <c r="AO1735" s="181"/>
      <c r="AP1735" s="181"/>
      <c r="AQ1735" s="191" t="s">
        <v>5689</v>
      </c>
      <c r="AR1735" s="192" t="s">
        <v>5295</v>
      </c>
      <c r="AS1735" s="111" t="s">
        <v>544</v>
      </c>
      <c r="AT1735" s="193" t="s">
        <v>5690</v>
      </c>
      <c r="AU1735" s="111" t="s">
        <v>5691</v>
      </c>
    </row>
    <row r="1736" spans="37:47" hidden="1">
      <c r="AK1736" s="181"/>
      <c r="AL1736" s="181"/>
      <c r="AM1736" s="181"/>
      <c r="AN1736" s="181"/>
      <c r="AO1736" s="181"/>
      <c r="AP1736" s="181"/>
      <c r="AQ1736" s="191" t="s">
        <v>5692</v>
      </c>
      <c r="AR1736" s="192" t="s">
        <v>5295</v>
      </c>
      <c r="AS1736" s="111" t="s">
        <v>544</v>
      </c>
      <c r="AT1736" s="193" t="s">
        <v>5693</v>
      </c>
      <c r="AU1736" s="111" t="s">
        <v>5694</v>
      </c>
    </row>
    <row r="1737" spans="37:47" hidden="1">
      <c r="AK1737" s="181"/>
      <c r="AL1737" s="181"/>
      <c r="AM1737" s="181"/>
      <c r="AN1737" s="181"/>
      <c r="AO1737" s="181"/>
      <c r="AP1737" s="181"/>
      <c r="AQ1737" s="191" t="s">
        <v>5695</v>
      </c>
      <c r="AR1737" s="192" t="s">
        <v>5295</v>
      </c>
      <c r="AS1737" s="111" t="s">
        <v>544</v>
      </c>
      <c r="AT1737" s="193" t="s">
        <v>5696</v>
      </c>
      <c r="AU1737" s="111" t="s">
        <v>5697</v>
      </c>
    </row>
    <row r="1738" spans="37:47" hidden="1">
      <c r="AK1738" s="181"/>
      <c r="AL1738" s="181"/>
      <c r="AM1738" s="181"/>
      <c r="AN1738" s="181"/>
      <c r="AO1738" s="181"/>
      <c r="AP1738" s="181"/>
      <c r="AQ1738" s="191" t="s">
        <v>5698</v>
      </c>
      <c r="AR1738" s="192" t="s">
        <v>5295</v>
      </c>
      <c r="AS1738" s="111" t="s">
        <v>544</v>
      </c>
      <c r="AT1738" s="193" t="s">
        <v>5699</v>
      </c>
      <c r="AU1738" s="111" t="s">
        <v>5700</v>
      </c>
    </row>
    <row r="1739" spans="37:47" hidden="1">
      <c r="AK1739" s="181"/>
      <c r="AL1739" s="181"/>
      <c r="AM1739" s="181"/>
      <c r="AN1739" s="181"/>
      <c r="AO1739" s="181"/>
      <c r="AP1739" s="181"/>
      <c r="AQ1739" s="191" t="s">
        <v>5701</v>
      </c>
      <c r="AR1739" s="192" t="s">
        <v>5295</v>
      </c>
      <c r="AS1739" s="111" t="s">
        <v>544</v>
      </c>
      <c r="AT1739" s="193" t="s">
        <v>5702</v>
      </c>
      <c r="AU1739" s="111" t="s">
        <v>5703</v>
      </c>
    </row>
    <row r="1740" spans="37:47" hidden="1">
      <c r="AK1740" s="181"/>
      <c r="AL1740" s="181"/>
      <c r="AM1740" s="181"/>
      <c r="AN1740" s="181"/>
      <c r="AO1740" s="181"/>
      <c r="AP1740" s="181"/>
      <c r="AQ1740" s="191" t="s">
        <v>5704</v>
      </c>
      <c r="AR1740" s="192" t="s">
        <v>5295</v>
      </c>
      <c r="AS1740" s="111" t="s">
        <v>544</v>
      </c>
      <c r="AT1740" s="193" t="s">
        <v>5705</v>
      </c>
      <c r="AU1740" s="111" t="s">
        <v>5706</v>
      </c>
    </row>
    <row r="1741" spans="37:47" hidden="1">
      <c r="AK1741" s="181"/>
      <c r="AL1741" s="181"/>
      <c r="AM1741" s="181"/>
      <c r="AN1741" s="181"/>
      <c r="AO1741" s="181"/>
      <c r="AP1741" s="181"/>
      <c r="AQ1741" s="191" t="s">
        <v>5707</v>
      </c>
      <c r="AR1741" s="192" t="s">
        <v>5295</v>
      </c>
      <c r="AS1741" s="111" t="s">
        <v>544</v>
      </c>
      <c r="AT1741" s="193" t="s">
        <v>5708</v>
      </c>
      <c r="AU1741" s="111" t="s">
        <v>5709</v>
      </c>
    </row>
    <row r="1742" spans="37:47" hidden="1">
      <c r="AK1742" s="181"/>
      <c r="AL1742" s="181"/>
      <c r="AM1742" s="181"/>
      <c r="AN1742" s="181"/>
      <c r="AO1742" s="181"/>
      <c r="AP1742" s="181"/>
      <c r="AQ1742" s="191" t="s">
        <v>5710</v>
      </c>
      <c r="AR1742" s="192" t="s">
        <v>5295</v>
      </c>
      <c r="AS1742" s="111" t="s">
        <v>544</v>
      </c>
      <c r="AT1742" s="193" t="s">
        <v>5711</v>
      </c>
      <c r="AU1742" s="111" t="s">
        <v>5712</v>
      </c>
    </row>
    <row r="1743" spans="37:47" hidden="1">
      <c r="AK1743" s="181"/>
      <c r="AL1743" s="181"/>
      <c r="AM1743" s="181"/>
      <c r="AN1743" s="181"/>
      <c r="AO1743" s="181"/>
      <c r="AP1743" s="181"/>
      <c r="AQ1743" s="191" t="s">
        <v>5713</v>
      </c>
      <c r="AR1743" s="192" t="s">
        <v>5295</v>
      </c>
      <c r="AS1743" s="111" t="s">
        <v>544</v>
      </c>
      <c r="AT1743" s="193" t="s">
        <v>5714</v>
      </c>
      <c r="AU1743" s="111" t="s">
        <v>5715</v>
      </c>
    </row>
    <row r="1744" spans="37:47" hidden="1">
      <c r="AK1744" s="181"/>
      <c r="AL1744" s="181"/>
      <c r="AM1744" s="181"/>
      <c r="AN1744" s="181"/>
      <c r="AO1744" s="181"/>
      <c r="AP1744" s="181"/>
      <c r="AQ1744" s="191" t="s">
        <v>5716</v>
      </c>
      <c r="AR1744" s="192" t="s">
        <v>5295</v>
      </c>
      <c r="AS1744" s="111" t="s">
        <v>544</v>
      </c>
      <c r="AT1744" s="193" t="s">
        <v>5717</v>
      </c>
      <c r="AU1744" s="111" t="s">
        <v>5718</v>
      </c>
    </row>
    <row r="1745" spans="37:47" hidden="1">
      <c r="AK1745" s="181"/>
      <c r="AL1745" s="181"/>
      <c r="AM1745" s="181"/>
      <c r="AN1745" s="181"/>
      <c r="AO1745" s="181"/>
      <c r="AP1745" s="181"/>
      <c r="AQ1745" s="191" t="s">
        <v>5719</v>
      </c>
      <c r="AR1745" s="192" t="s">
        <v>5295</v>
      </c>
      <c r="AS1745" s="111" t="s">
        <v>544</v>
      </c>
      <c r="AT1745" s="193" t="s">
        <v>5720</v>
      </c>
      <c r="AU1745" s="111" t="s">
        <v>5721</v>
      </c>
    </row>
    <row r="1746" spans="37:47" hidden="1">
      <c r="AK1746" s="181"/>
      <c r="AL1746" s="181"/>
      <c r="AM1746" s="181"/>
      <c r="AN1746" s="181"/>
      <c r="AO1746" s="181"/>
      <c r="AP1746" s="181"/>
      <c r="AQ1746" s="191" t="s">
        <v>5722</v>
      </c>
      <c r="AR1746" s="192" t="s">
        <v>5295</v>
      </c>
      <c r="AS1746" s="111" t="s">
        <v>544</v>
      </c>
      <c r="AT1746" s="193" t="s">
        <v>5723</v>
      </c>
      <c r="AU1746" s="111" t="s">
        <v>5724</v>
      </c>
    </row>
    <row r="1747" spans="37:47" hidden="1">
      <c r="AK1747" s="181"/>
      <c r="AL1747" s="181"/>
      <c r="AM1747" s="181"/>
      <c r="AN1747" s="181"/>
      <c r="AO1747" s="181"/>
      <c r="AP1747" s="181"/>
      <c r="AQ1747" s="191" t="s">
        <v>5725</v>
      </c>
      <c r="AR1747" s="192" t="s">
        <v>5295</v>
      </c>
      <c r="AS1747" s="111" t="s">
        <v>544</v>
      </c>
      <c r="AT1747" s="193" t="s">
        <v>5726</v>
      </c>
      <c r="AU1747" s="111" t="s">
        <v>5727</v>
      </c>
    </row>
    <row r="1748" spans="37:47" hidden="1">
      <c r="AK1748" s="181"/>
      <c r="AL1748" s="181"/>
      <c r="AM1748" s="181"/>
      <c r="AN1748" s="181"/>
      <c r="AO1748" s="181"/>
      <c r="AP1748" s="181"/>
      <c r="AQ1748" s="191" t="s">
        <v>5728</v>
      </c>
      <c r="AR1748" s="192" t="s">
        <v>5295</v>
      </c>
      <c r="AS1748" s="111" t="s">
        <v>544</v>
      </c>
      <c r="AT1748" s="193" t="s">
        <v>5729</v>
      </c>
      <c r="AU1748" s="111" t="s">
        <v>5730</v>
      </c>
    </row>
    <row r="1749" spans="37:47" hidden="1">
      <c r="AK1749" s="181"/>
      <c r="AL1749" s="181"/>
      <c r="AM1749" s="181"/>
      <c r="AN1749" s="181"/>
      <c r="AO1749" s="181"/>
      <c r="AP1749" s="181"/>
      <c r="AQ1749" s="191" t="s">
        <v>5731</v>
      </c>
      <c r="AR1749" s="192" t="s">
        <v>5295</v>
      </c>
      <c r="AS1749" s="111" t="s">
        <v>544</v>
      </c>
      <c r="AT1749" s="193" t="s">
        <v>5732</v>
      </c>
      <c r="AU1749" s="111" t="s">
        <v>5733</v>
      </c>
    </row>
    <row r="1750" spans="37:47" hidden="1">
      <c r="AK1750" s="181"/>
      <c r="AL1750" s="181"/>
      <c r="AM1750" s="181"/>
      <c r="AN1750" s="181"/>
      <c r="AO1750" s="181"/>
      <c r="AP1750" s="181"/>
      <c r="AQ1750" s="191" t="s">
        <v>5734</v>
      </c>
      <c r="AR1750" s="192" t="s">
        <v>5295</v>
      </c>
      <c r="AS1750" s="111" t="s">
        <v>544</v>
      </c>
      <c r="AT1750" s="193" t="s">
        <v>5735</v>
      </c>
      <c r="AU1750" s="111" t="s">
        <v>5736</v>
      </c>
    </row>
    <row r="1751" spans="37:47" hidden="1">
      <c r="AK1751" s="181"/>
      <c r="AL1751" s="181"/>
      <c r="AM1751" s="181"/>
      <c r="AN1751" s="181"/>
      <c r="AO1751" s="181"/>
      <c r="AP1751" s="181"/>
      <c r="AQ1751" s="191" t="s">
        <v>5737</v>
      </c>
      <c r="AR1751" s="192" t="s">
        <v>5295</v>
      </c>
      <c r="AS1751" s="111" t="s">
        <v>544</v>
      </c>
      <c r="AT1751" s="193" t="s">
        <v>5738</v>
      </c>
      <c r="AU1751" s="111" t="s">
        <v>5739</v>
      </c>
    </row>
    <row r="1752" spans="37:47" hidden="1">
      <c r="AK1752" s="181"/>
      <c r="AL1752" s="181"/>
      <c r="AM1752" s="181"/>
      <c r="AN1752" s="181"/>
      <c r="AO1752" s="181"/>
      <c r="AP1752" s="181"/>
      <c r="AQ1752" s="191" t="s">
        <v>5740</v>
      </c>
      <c r="AR1752" s="192" t="s">
        <v>5295</v>
      </c>
      <c r="AS1752" s="111" t="s">
        <v>544</v>
      </c>
      <c r="AT1752" s="193" t="s">
        <v>5741</v>
      </c>
      <c r="AU1752" s="111" t="s">
        <v>5742</v>
      </c>
    </row>
    <row r="1753" spans="37:47" hidden="1">
      <c r="AK1753" s="181"/>
      <c r="AL1753" s="181"/>
      <c r="AM1753" s="181"/>
      <c r="AN1753" s="181"/>
      <c r="AO1753" s="181"/>
      <c r="AP1753" s="181"/>
      <c r="AQ1753" s="191" t="s">
        <v>5743</v>
      </c>
      <c r="AR1753" s="192" t="s">
        <v>5295</v>
      </c>
      <c r="AS1753" s="111" t="s">
        <v>544</v>
      </c>
      <c r="AT1753" s="193" t="s">
        <v>5744</v>
      </c>
      <c r="AU1753" s="111" t="s">
        <v>5745</v>
      </c>
    </row>
    <row r="1754" spans="37:47" hidden="1">
      <c r="AK1754" s="181"/>
      <c r="AL1754" s="181"/>
      <c r="AM1754" s="181"/>
      <c r="AN1754" s="181"/>
      <c r="AO1754" s="181"/>
      <c r="AP1754" s="181"/>
      <c r="AQ1754" s="191" t="s">
        <v>5746</v>
      </c>
      <c r="AR1754" s="192" t="s">
        <v>5295</v>
      </c>
      <c r="AS1754" s="111" t="s">
        <v>544</v>
      </c>
      <c r="AT1754" s="193" t="s">
        <v>5747</v>
      </c>
      <c r="AU1754" s="111" t="s">
        <v>5748</v>
      </c>
    </row>
    <row r="1755" spans="37:47" hidden="1">
      <c r="AK1755" s="181"/>
      <c r="AL1755" s="181"/>
      <c r="AM1755" s="181"/>
      <c r="AN1755" s="181"/>
      <c r="AO1755" s="181"/>
      <c r="AP1755" s="181"/>
      <c r="AQ1755" s="191" t="s">
        <v>5749</v>
      </c>
      <c r="AR1755" s="192" t="s">
        <v>5295</v>
      </c>
      <c r="AS1755" s="111" t="s">
        <v>544</v>
      </c>
      <c r="AT1755" s="193" t="s">
        <v>5750</v>
      </c>
      <c r="AU1755" s="111" t="s">
        <v>5751</v>
      </c>
    </row>
    <row r="1756" spans="37:47" hidden="1">
      <c r="AK1756" s="181"/>
      <c r="AL1756" s="181"/>
      <c r="AM1756" s="181"/>
      <c r="AN1756" s="181"/>
      <c r="AO1756" s="181"/>
      <c r="AP1756" s="181"/>
      <c r="AQ1756" s="191" t="s">
        <v>5752</v>
      </c>
      <c r="AR1756" s="192" t="s">
        <v>5295</v>
      </c>
      <c r="AS1756" s="111" t="s">
        <v>544</v>
      </c>
      <c r="AT1756" s="193" t="s">
        <v>5753</v>
      </c>
      <c r="AU1756" s="111" t="s">
        <v>5754</v>
      </c>
    </row>
    <row r="1757" spans="37:47" hidden="1">
      <c r="AK1757" s="181"/>
      <c r="AL1757" s="181"/>
      <c r="AM1757" s="181"/>
      <c r="AN1757" s="181"/>
      <c r="AO1757" s="181"/>
      <c r="AP1757" s="181"/>
      <c r="AQ1757" s="191" t="s">
        <v>5755</v>
      </c>
      <c r="AR1757" s="192" t="s">
        <v>5295</v>
      </c>
      <c r="AS1757" s="111" t="s">
        <v>544</v>
      </c>
      <c r="AT1757" s="193" t="s">
        <v>5756</v>
      </c>
      <c r="AU1757" s="111" t="s">
        <v>5757</v>
      </c>
    </row>
    <row r="1758" spans="37:47" hidden="1">
      <c r="AK1758" s="181"/>
      <c r="AL1758" s="181"/>
      <c r="AM1758" s="181"/>
      <c r="AN1758" s="181"/>
      <c r="AO1758" s="181"/>
      <c r="AP1758" s="181"/>
      <c r="AQ1758" s="191" t="s">
        <v>5758</v>
      </c>
      <c r="AR1758" s="192" t="s">
        <v>5295</v>
      </c>
      <c r="AS1758" s="111" t="s">
        <v>544</v>
      </c>
      <c r="AT1758" s="193" t="s">
        <v>5759</v>
      </c>
      <c r="AU1758" s="111" t="s">
        <v>5760</v>
      </c>
    </row>
    <row r="1759" spans="37:47" hidden="1">
      <c r="AK1759" s="181"/>
      <c r="AL1759" s="181"/>
      <c r="AM1759" s="181"/>
      <c r="AN1759" s="181"/>
      <c r="AO1759" s="181"/>
      <c r="AP1759" s="181"/>
      <c r="AQ1759" s="191" t="s">
        <v>5761</v>
      </c>
      <c r="AR1759" s="192" t="s">
        <v>5295</v>
      </c>
      <c r="AS1759" s="111" t="s">
        <v>544</v>
      </c>
      <c r="AT1759" s="193" t="s">
        <v>5762</v>
      </c>
      <c r="AU1759" s="111" t="s">
        <v>5763</v>
      </c>
    </row>
    <row r="1760" spans="37:47" hidden="1">
      <c r="AK1760" s="181"/>
      <c r="AL1760" s="181"/>
      <c r="AM1760" s="181"/>
      <c r="AN1760" s="181"/>
      <c r="AO1760" s="181"/>
      <c r="AP1760" s="181"/>
      <c r="AQ1760" s="191" t="s">
        <v>5764</v>
      </c>
      <c r="AR1760" s="192" t="s">
        <v>5295</v>
      </c>
      <c r="AS1760" s="111" t="s">
        <v>544</v>
      </c>
      <c r="AT1760" s="193" t="s">
        <v>5765</v>
      </c>
      <c r="AU1760" s="111" t="s">
        <v>5766</v>
      </c>
    </row>
    <row r="1761" spans="37:47" hidden="1">
      <c r="AK1761" s="181"/>
      <c r="AL1761" s="181"/>
      <c r="AM1761" s="181"/>
      <c r="AN1761" s="181"/>
      <c r="AO1761" s="181"/>
      <c r="AP1761" s="181"/>
      <c r="AQ1761" s="191" t="s">
        <v>5767</v>
      </c>
      <c r="AR1761" s="192" t="s">
        <v>5295</v>
      </c>
      <c r="AS1761" s="111" t="s">
        <v>544</v>
      </c>
      <c r="AT1761" s="193" t="s">
        <v>5768</v>
      </c>
      <c r="AU1761" s="111" t="s">
        <v>5769</v>
      </c>
    </row>
    <row r="1762" spans="37:47" hidden="1">
      <c r="AK1762" s="181"/>
      <c r="AL1762" s="181"/>
      <c r="AM1762" s="181"/>
      <c r="AN1762" s="181"/>
      <c r="AO1762" s="181"/>
      <c r="AP1762" s="181"/>
      <c r="AQ1762" s="191" t="s">
        <v>5770</v>
      </c>
      <c r="AR1762" s="192" t="s">
        <v>5295</v>
      </c>
      <c r="AS1762" s="111" t="s">
        <v>544</v>
      </c>
      <c r="AT1762" s="193" t="s">
        <v>5771</v>
      </c>
      <c r="AU1762" s="111" t="s">
        <v>5772</v>
      </c>
    </row>
    <row r="1763" spans="37:47" hidden="1">
      <c r="AK1763" s="181"/>
      <c r="AL1763" s="181"/>
      <c r="AM1763" s="181"/>
      <c r="AN1763" s="181"/>
      <c r="AO1763" s="181"/>
      <c r="AP1763" s="181"/>
      <c r="AQ1763" s="191" t="s">
        <v>5773</v>
      </c>
      <c r="AR1763" s="192" t="s">
        <v>5295</v>
      </c>
      <c r="AS1763" s="111" t="s">
        <v>544</v>
      </c>
      <c r="AT1763" s="193" t="s">
        <v>5774</v>
      </c>
      <c r="AU1763" s="111" t="s">
        <v>5775</v>
      </c>
    </row>
    <row r="1764" spans="37:47" hidden="1">
      <c r="AK1764" s="181"/>
      <c r="AL1764" s="181"/>
      <c r="AM1764" s="181"/>
      <c r="AN1764" s="181"/>
      <c r="AO1764" s="181"/>
      <c r="AP1764" s="181"/>
      <c r="AQ1764" s="191" t="s">
        <v>5776</v>
      </c>
      <c r="AR1764" s="192" t="s">
        <v>5295</v>
      </c>
      <c r="AS1764" s="111" t="s">
        <v>544</v>
      </c>
      <c r="AT1764" s="193" t="s">
        <v>5777</v>
      </c>
      <c r="AU1764" s="111" t="s">
        <v>5778</v>
      </c>
    </row>
    <row r="1765" spans="37:47" hidden="1">
      <c r="AK1765" s="181"/>
      <c r="AL1765" s="181"/>
      <c r="AM1765" s="181"/>
      <c r="AN1765" s="181"/>
      <c r="AO1765" s="181"/>
      <c r="AP1765" s="181"/>
      <c r="AQ1765" s="191" t="s">
        <v>5779</v>
      </c>
      <c r="AR1765" s="192" t="s">
        <v>5295</v>
      </c>
      <c r="AS1765" s="111" t="s">
        <v>544</v>
      </c>
      <c r="AT1765" s="193" t="s">
        <v>5780</v>
      </c>
      <c r="AU1765" s="111" t="s">
        <v>5781</v>
      </c>
    </row>
    <row r="1766" spans="37:47" hidden="1">
      <c r="AK1766" s="181"/>
      <c r="AL1766" s="181"/>
      <c r="AM1766" s="181"/>
      <c r="AN1766" s="181"/>
      <c r="AO1766" s="181"/>
      <c r="AP1766" s="181"/>
      <c r="AQ1766" s="191" t="s">
        <v>5782</v>
      </c>
      <c r="AR1766" s="192" t="s">
        <v>5295</v>
      </c>
      <c r="AS1766" s="111" t="s">
        <v>544</v>
      </c>
      <c r="AT1766" s="193" t="s">
        <v>5783</v>
      </c>
      <c r="AU1766" s="111" t="s">
        <v>5784</v>
      </c>
    </row>
    <row r="1767" spans="37:47" hidden="1">
      <c r="AK1767" s="181"/>
      <c r="AL1767" s="181"/>
      <c r="AM1767" s="181"/>
      <c r="AN1767" s="181"/>
      <c r="AO1767" s="181"/>
      <c r="AP1767" s="181"/>
      <c r="AQ1767" s="191" t="s">
        <v>5785</v>
      </c>
      <c r="AR1767" s="192" t="s">
        <v>5295</v>
      </c>
      <c r="AS1767" s="111" t="s">
        <v>544</v>
      </c>
      <c r="AT1767" s="193" t="s">
        <v>5786</v>
      </c>
      <c r="AU1767" s="111" t="s">
        <v>5787</v>
      </c>
    </row>
    <row r="1768" spans="37:47" hidden="1">
      <c r="AK1768" s="181"/>
      <c r="AL1768" s="181"/>
      <c r="AM1768" s="181"/>
      <c r="AN1768" s="181"/>
      <c r="AO1768" s="181"/>
      <c r="AP1768" s="181"/>
      <c r="AQ1768" s="191" t="s">
        <v>5788</v>
      </c>
      <c r="AR1768" s="192" t="s">
        <v>5295</v>
      </c>
      <c r="AS1768" s="111" t="s">
        <v>544</v>
      </c>
      <c r="AT1768" s="193" t="s">
        <v>5789</v>
      </c>
      <c r="AU1768" s="111" t="s">
        <v>5790</v>
      </c>
    </row>
    <row r="1769" spans="37:47" hidden="1">
      <c r="AK1769" s="181"/>
      <c r="AL1769" s="181"/>
      <c r="AM1769" s="181"/>
      <c r="AN1769" s="181"/>
      <c r="AO1769" s="181"/>
      <c r="AP1769" s="181"/>
      <c r="AQ1769" s="191" t="s">
        <v>5791</v>
      </c>
      <c r="AR1769" s="192" t="s">
        <v>5295</v>
      </c>
      <c r="AS1769" s="111" t="s">
        <v>544</v>
      </c>
      <c r="AT1769" s="193" t="s">
        <v>5792</v>
      </c>
      <c r="AU1769" s="111" t="s">
        <v>5793</v>
      </c>
    </row>
    <row r="1770" spans="37:47" hidden="1">
      <c r="AK1770" s="181"/>
      <c r="AL1770" s="181"/>
      <c r="AM1770" s="181"/>
      <c r="AN1770" s="181"/>
      <c r="AO1770" s="181"/>
      <c r="AP1770" s="181"/>
      <c r="AQ1770" s="191" t="s">
        <v>5794</v>
      </c>
      <c r="AR1770" s="192" t="s">
        <v>5295</v>
      </c>
      <c r="AS1770" s="111" t="s">
        <v>544</v>
      </c>
      <c r="AT1770" s="193" t="s">
        <v>5795</v>
      </c>
      <c r="AU1770" s="111" t="s">
        <v>5796</v>
      </c>
    </row>
    <row r="1771" spans="37:47" hidden="1">
      <c r="AK1771" s="181"/>
      <c r="AL1771" s="181"/>
      <c r="AM1771" s="181"/>
      <c r="AN1771" s="181"/>
      <c r="AO1771" s="181"/>
      <c r="AP1771" s="181"/>
      <c r="AQ1771" s="191" t="s">
        <v>5797</v>
      </c>
      <c r="AR1771" s="192" t="s">
        <v>5295</v>
      </c>
      <c r="AS1771" s="111" t="s">
        <v>544</v>
      </c>
      <c r="AT1771" s="193" t="s">
        <v>5798</v>
      </c>
      <c r="AU1771" s="111" t="s">
        <v>5799</v>
      </c>
    </row>
    <row r="1772" spans="37:47" hidden="1">
      <c r="AK1772" s="181"/>
      <c r="AL1772" s="181"/>
      <c r="AM1772" s="181"/>
      <c r="AN1772" s="181"/>
      <c r="AO1772" s="181"/>
      <c r="AP1772" s="181"/>
      <c r="AQ1772" s="191" t="s">
        <v>5800</v>
      </c>
      <c r="AR1772" s="192" t="s">
        <v>5295</v>
      </c>
      <c r="AS1772" s="111" t="s">
        <v>544</v>
      </c>
      <c r="AT1772" s="193" t="s">
        <v>5801</v>
      </c>
      <c r="AU1772" s="111" t="s">
        <v>5802</v>
      </c>
    </row>
    <row r="1773" spans="37:47" hidden="1">
      <c r="AK1773" s="181"/>
      <c r="AL1773" s="181"/>
      <c r="AM1773" s="181"/>
      <c r="AN1773" s="181"/>
      <c r="AO1773" s="181"/>
      <c r="AP1773" s="181"/>
      <c r="AQ1773" s="191" t="s">
        <v>5803</v>
      </c>
      <c r="AR1773" s="192" t="s">
        <v>5295</v>
      </c>
      <c r="AS1773" s="111" t="s">
        <v>544</v>
      </c>
      <c r="AT1773" s="193" t="s">
        <v>5804</v>
      </c>
      <c r="AU1773" s="111" t="s">
        <v>5805</v>
      </c>
    </row>
    <row r="1774" spans="37:47" hidden="1">
      <c r="AK1774" s="181"/>
      <c r="AL1774" s="181"/>
      <c r="AM1774" s="181"/>
      <c r="AN1774" s="181"/>
      <c r="AO1774" s="181"/>
      <c r="AP1774" s="181"/>
      <c r="AQ1774" s="191" t="s">
        <v>5806</v>
      </c>
      <c r="AR1774" s="192" t="s">
        <v>5295</v>
      </c>
      <c r="AS1774" s="111" t="s">
        <v>544</v>
      </c>
      <c r="AT1774" s="193" t="s">
        <v>5807</v>
      </c>
      <c r="AU1774" s="111" t="s">
        <v>5808</v>
      </c>
    </row>
    <row r="1775" spans="37:47" hidden="1">
      <c r="AK1775" s="181"/>
      <c r="AL1775" s="181"/>
      <c r="AM1775" s="181"/>
      <c r="AN1775" s="181"/>
      <c r="AO1775" s="181"/>
      <c r="AP1775" s="181"/>
      <c r="AQ1775" s="191" t="s">
        <v>5809</v>
      </c>
      <c r="AR1775" s="192" t="s">
        <v>5295</v>
      </c>
      <c r="AS1775" s="111" t="s">
        <v>544</v>
      </c>
      <c r="AT1775" s="193" t="s">
        <v>5810</v>
      </c>
      <c r="AU1775" s="111" t="s">
        <v>5811</v>
      </c>
    </row>
    <row r="1776" spans="37:47" hidden="1">
      <c r="AK1776" s="181"/>
      <c r="AL1776" s="181"/>
      <c r="AM1776" s="181"/>
      <c r="AN1776" s="181"/>
      <c r="AO1776" s="181"/>
      <c r="AP1776" s="181"/>
      <c r="AQ1776" s="191" t="s">
        <v>5812</v>
      </c>
      <c r="AR1776" s="192" t="s">
        <v>5295</v>
      </c>
      <c r="AS1776" s="111" t="s">
        <v>544</v>
      </c>
      <c r="AT1776" s="193" t="s">
        <v>5813</v>
      </c>
      <c r="AU1776" s="111" t="s">
        <v>5814</v>
      </c>
    </row>
    <row r="1777" spans="37:47" hidden="1">
      <c r="AK1777" s="181"/>
      <c r="AL1777" s="181"/>
      <c r="AM1777" s="181"/>
      <c r="AN1777" s="181"/>
      <c r="AO1777" s="181"/>
      <c r="AP1777" s="181"/>
      <c r="AQ1777" s="191" t="s">
        <v>5815</v>
      </c>
      <c r="AR1777" s="192" t="s">
        <v>5295</v>
      </c>
      <c r="AS1777" s="111" t="s">
        <v>544</v>
      </c>
      <c r="AT1777" s="193" t="s">
        <v>5816</v>
      </c>
      <c r="AU1777" s="111" t="s">
        <v>5817</v>
      </c>
    </row>
    <row r="1778" spans="37:47" hidden="1">
      <c r="AK1778" s="181"/>
      <c r="AL1778" s="181"/>
      <c r="AM1778" s="181"/>
      <c r="AN1778" s="181"/>
      <c r="AO1778" s="181"/>
      <c r="AP1778" s="181"/>
      <c r="AQ1778" s="191" t="s">
        <v>5818</v>
      </c>
      <c r="AR1778" s="192" t="s">
        <v>5295</v>
      </c>
      <c r="AS1778" s="111" t="s">
        <v>544</v>
      </c>
      <c r="AT1778" s="193" t="s">
        <v>5819</v>
      </c>
      <c r="AU1778" s="111" t="s">
        <v>5820</v>
      </c>
    </row>
    <row r="1779" spans="37:47" hidden="1">
      <c r="AK1779" s="181"/>
      <c r="AL1779" s="181"/>
      <c r="AM1779" s="181"/>
      <c r="AN1779" s="181"/>
      <c r="AO1779" s="181"/>
      <c r="AP1779" s="181"/>
      <c r="AQ1779" s="191" t="s">
        <v>5821</v>
      </c>
      <c r="AR1779" s="192" t="s">
        <v>5295</v>
      </c>
      <c r="AS1779" s="111" t="s">
        <v>544</v>
      </c>
      <c r="AT1779" s="193" t="s">
        <v>5822</v>
      </c>
      <c r="AU1779" s="111" t="s">
        <v>5823</v>
      </c>
    </row>
    <row r="1780" spans="37:47" hidden="1">
      <c r="AK1780" s="181"/>
      <c r="AL1780" s="181"/>
      <c r="AM1780" s="181"/>
      <c r="AN1780" s="181"/>
      <c r="AO1780" s="181"/>
      <c r="AP1780" s="181"/>
      <c r="AQ1780" s="191" t="s">
        <v>5824</v>
      </c>
      <c r="AR1780" s="192" t="s">
        <v>5295</v>
      </c>
      <c r="AS1780" s="111" t="s">
        <v>544</v>
      </c>
      <c r="AT1780" s="193" t="s">
        <v>5825</v>
      </c>
      <c r="AU1780" s="111" t="s">
        <v>5826</v>
      </c>
    </row>
    <row r="1781" spans="37:47" hidden="1">
      <c r="AK1781" s="181"/>
      <c r="AL1781" s="181"/>
      <c r="AM1781" s="181"/>
      <c r="AN1781" s="181"/>
      <c r="AO1781" s="181"/>
      <c r="AP1781" s="181"/>
      <c r="AQ1781" s="191" t="s">
        <v>5827</v>
      </c>
      <c r="AR1781" s="192" t="s">
        <v>5295</v>
      </c>
      <c r="AS1781" s="111" t="s">
        <v>544</v>
      </c>
      <c r="AT1781" s="193" t="s">
        <v>5828</v>
      </c>
      <c r="AU1781" s="111" t="s">
        <v>5829</v>
      </c>
    </row>
    <row r="1782" spans="37:47" hidden="1">
      <c r="AK1782" s="181"/>
      <c r="AL1782" s="181"/>
      <c r="AM1782" s="181"/>
      <c r="AN1782" s="181"/>
      <c r="AO1782" s="181"/>
      <c r="AP1782" s="181"/>
      <c r="AQ1782" s="191" t="s">
        <v>5830</v>
      </c>
      <c r="AR1782" s="192" t="s">
        <v>5295</v>
      </c>
      <c r="AS1782" s="111" t="s">
        <v>544</v>
      </c>
      <c r="AT1782" s="193" t="s">
        <v>5831</v>
      </c>
      <c r="AU1782" s="111" t="s">
        <v>5832</v>
      </c>
    </row>
    <row r="1783" spans="37:47" hidden="1">
      <c r="AK1783" s="181"/>
      <c r="AL1783" s="181"/>
      <c r="AM1783" s="181"/>
      <c r="AN1783" s="181"/>
      <c r="AO1783" s="181"/>
      <c r="AP1783" s="181"/>
      <c r="AQ1783" s="191" t="s">
        <v>5833</v>
      </c>
      <c r="AR1783" s="192" t="s">
        <v>5295</v>
      </c>
      <c r="AS1783" s="111" t="s">
        <v>544</v>
      </c>
      <c r="AT1783" s="193" t="s">
        <v>5834</v>
      </c>
      <c r="AU1783" s="111" t="s">
        <v>5835</v>
      </c>
    </row>
    <row r="1784" spans="37:47" hidden="1">
      <c r="AK1784" s="181"/>
      <c r="AL1784" s="181"/>
      <c r="AM1784" s="181"/>
      <c r="AN1784" s="181"/>
      <c r="AO1784" s="181"/>
      <c r="AP1784" s="181"/>
      <c r="AQ1784" s="191" t="s">
        <v>5836</v>
      </c>
      <c r="AR1784" s="192" t="s">
        <v>5295</v>
      </c>
      <c r="AS1784" s="111" t="s">
        <v>544</v>
      </c>
      <c r="AT1784" s="193" t="s">
        <v>5837</v>
      </c>
      <c r="AU1784" s="111" t="s">
        <v>5838</v>
      </c>
    </row>
    <row r="1785" spans="37:47" hidden="1">
      <c r="AK1785" s="181"/>
      <c r="AL1785" s="181"/>
      <c r="AM1785" s="181"/>
      <c r="AN1785" s="181"/>
      <c r="AO1785" s="181"/>
      <c r="AP1785" s="181"/>
      <c r="AQ1785" s="191" t="s">
        <v>5839</v>
      </c>
      <c r="AR1785" s="192" t="s">
        <v>5295</v>
      </c>
      <c r="AS1785" s="111" t="s">
        <v>544</v>
      </c>
      <c r="AT1785" s="193" t="s">
        <v>5840</v>
      </c>
      <c r="AU1785" s="111" t="s">
        <v>5841</v>
      </c>
    </row>
    <row r="1786" spans="37:47" hidden="1">
      <c r="AK1786" s="181"/>
      <c r="AL1786" s="181"/>
      <c r="AM1786" s="181"/>
      <c r="AN1786" s="181"/>
      <c r="AO1786" s="181"/>
      <c r="AP1786" s="181"/>
      <c r="AQ1786" s="191" t="s">
        <v>5842</v>
      </c>
      <c r="AR1786" s="192" t="s">
        <v>5295</v>
      </c>
      <c r="AS1786" s="111" t="s">
        <v>544</v>
      </c>
      <c r="AT1786" s="193" t="s">
        <v>5843</v>
      </c>
      <c r="AU1786" s="111" t="s">
        <v>5844</v>
      </c>
    </row>
    <row r="1787" spans="37:47" hidden="1">
      <c r="AK1787" s="181"/>
      <c r="AL1787" s="181"/>
      <c r="AM1787" s="181"/>
      <c r="AN1787" s="181"/>
      <c r="AO1787" s="181"/>
      <c r="AP1787" s="181"/>
      <c r="AQ1787" s="191" t="s">
        <v>5845</v>
      </c>
      <c r="AR1787" s="192" t="s">
        <v>5295</v>
      </c>
      <c r="AS1787" s="111" t="s">
        <v>544</v>
      </c>
      <c r="AT1787" s="193" t="s">
        <v>5846</v>
      </c>
      <c r="AU1787" s="111" t="s">
        <v>5847</v>
      </c>
    </row>
    <row r="1788" spans="37:47" hidden="1">
      <c r="AK1788" s="181"/>
      <c r="AL1788" s="181"/>
      <c r="AM1788" s="181"/>
      <c r="AN1788" s="181"/>
      <c r="AO1788" s="181"/>
      <c r="AP1788" s="181"/>
      <c r="AQ1788" s="191" t="s">
        <v>5848</v>
      </c>
      <c r="AR1788" s="192" t="s">
        <v>5295</v>
      </c>
      <c r="AS1788" s="111" t="s">
        <v>544</v>
      </c>
      <c r="AT1788" s="193" t="s">
        <v>5849</v>
      </c>
      <c r="AU1788" s="111" t="s">
        <v>5850</v>
      </c>
    </row>
    <row r="1789" spans="37:47" hidden="1">
      <c r="AK1789" s="181"/>
      <c r="AL1789" s="181"/>
      <c r="AM1789" s="181"/>
      <c r="AN1789" s="181"/>
      <c r="AO1789" s="181"/>
      <c r="AP1789" s="181"/>
      <c r="AQ1789" s="191" t="s">
        <v>5851</v>
      </c>
      <c r="AR1789" s="192" t="s">
        <v>5295</v>
      </c>
      <c r="AS1789" s="111" t="s">
        <v>544</v>
      </c>
      <c r="AT1789" s="193" t="s">
        <v>5852</v>
      </c>
      <c r="AU1789" s="111" t="s">
        <v>5853</v>
      </c>
    </row>
    <row r="1790" spans="37:47" hidden="1">
      <c r="AK1790" s="181"/>
      <c r="AL1790" s="181"/>
      <c r="AM1790" s="181"/>
      <c r="AN1790" s="181"/>
      <c r="AO1790" s="181"/>
      <c r="AP1790" s="181"/>
      <c r="AQ1790" s="191" t="s">
        <v>5854</v>
      </c>
      <c r="AR1790" s="192" t="s">
        <v>5295</v>
      </c>
      <c r="AS1790" s="111" t="s">
        <v>544</v>
      </c>
      <c r="AT1790" s="193" t="s">
        <v>5855</v>
      </c>
      <c r="AU1790" s="111" t="s">
        <v>5856</v>
      </c>
    </row>
    <row r="1791" spans="37:47" hidden="1">
      <c r="AK1791" s="181"/>
      <c r="AL1791" s="181"/>
      <c r="AM1791" s="181"/>
      <c r="AN1791" s="181"/>
      <c r="AO1791" s="181"/>
      <c r="AP1791" s="181"/>
      <c r="AQ1791" s="191" t="s">
        <v>5857</v>
      </c>
      <c r="AR1791" s="192" t="s">
        <v>5295</v>
      </c>
      <c r="AS1791" s="111" t="s">
        <v>544</v>
      </c>
      <c r="AT1791" s="193" t="s">
        <v>5858</v>
      </c>
      <c r="AU1791" s="111" t="s">
        <v>5859</v>
      </c>
    </row>
    <row r="1792" spans="37:47" hidden="1">
      <c r="AK1792" s="181"/>
      <c r="AL1792" s="181"/>
      <c r="AM1792" s="181"/>
      <c r="AN1792" s="181"/>
      <c r="AO1792" s="181"/>
      <c r="AP1792" s="181"/>
      <c r="AQ1792" s="191" t="s">
        <v>5860</v>
      </c>
      <c r="AR1792" s="192" t="s">
        <v>5295</v>
      </c>
      <c r="AS1792" s="111" t="s">
        <v>544</v>
      </c>
      <c r="AT1792" s="193" t="s">
        <v>5861</v>
      </c>
      <c r="AU1792" s="111" t="s">
        <v>5862</v>
      </c>
    </row>
    <row r="1793" spans="37:47" hidden="1">
      <c r="AK1793" s="181"/>
      <c r="AL1793" s="181"/>
      <c r="AM1793" s="181"/>
      <c r="AN1793" s="181"/>
      <c r="AO1793" s="181"/>
      <c r="AP1793" s="181"/>
      <c r="AQ1793" s="191" t="s">
        <v>5863</v>
      </c>
      <c r="AR1793" s="192" t="s">
        <v>5295</v>
      </c>
      <c r="AS1793" s="111" t="s">
        <v>544</v>
      </c>
      <c r="AT1793" s="193" t="s">
        <v>5864</v>
      </c>
      <c r="AU1793" s="111" t="s">
        <v>1164</v>
      </c>
    </row>
    <row r="1794" spans="37:47" hidden="1">
      <c r="AK1794" s="181"/>
      <c r="AL1794" s="181"/>
      <c r="AM1794" s="181"/>
      <c r="AN1794" s="181"/>
      <c r="AO1794" s="181"/>
      <c r="AP1794" s="181"/>
      <c r="AQ1794" s="191" t="s">
        <v>5865</v>
      </c>
      <c r="AR1794" s="192" t="s">
        <v>5295</v>
      </c>
      <c r="AS1794" s="111" t="s">
        <v>544</v>
      </c>
      <c r="AT1794" s="193" t="s">
        <v>5866</v>
      </c>
      <c r="AU1794" s="111" t="s">
        <v>1572</v>
      </c>
    </row>
    <row r="1795" spans="37:47" hidden="1">
      <c r="AK1795" s="181"/>
      <c r="AL1795" s="181"/>
      <c r="AM1795" s="181"/>
      <c r="AN1795" s="181"/>
      <c r="AO1795" s="181"/>
      <c r="AP1795" s="181"/>
      <c r="AQ1795" s="191" t="s">
        <v>5867</v>
      </c>
      <c r="AR1795" s="192" t="s">
        <v>5295</v>
      </c>
      <c r="AS1795" s="111" t="s">
        <v>544</v>
      </c>
      <c r="AT1795" s="193" t="s">
        <v>5868</v>
      </c>
      <c r="AU1795" s="111" t="s">
        <v>5869</v>
      </c>
    </row>
    <row r="1796" spans="37:47" hidden="1">
      <c r="AK1796" s="181"/>
      <c r="AL1796" s="181"/>
      <c r="AM1796" s="181"/>
      <c r="AN1796" s="181"/>
      <c r="AO1796" s="181"/>
      <c r="AP1796" s="181"/>
      <c r="AQ1796" s="191" t="s">
        <v>5870</v>
      </c>
      <c r="AR1796" s="192" t="s">
        <v>5295</v>
      </c>
      <c r="AS1796" s="111" t="s">
        <v>544</v>
      </c>
      <c r="AT1796" s="193" t="s">
        <v>5871</v>
      </c>
      <c r="AU1796" s="111" t="s">
        <v>5872</v>
      </c>
    </row>
    <row r="1797" spans="37:47" hidden="1">
      <c r="AK1797" s="181"/>
      <c r="AL1797" s="181"/>
      <c r="AM1797" s="181"/>
      <c r="AN1797" s="181"/>
      <c r="AO1797" s="181"/>
      <c r="AP1797" s="181"/>
      <c r="AQ1797" s="191" t="s">
        <v>5873</v>
      </c>
      <c r="AR1797" s="192" t="s">
        <v>5295</v>
      </c>
      <c r="AS1797" s="111" t="s">
        <v>544</v>
      </c>
      <c r="AT1797" s="193" t="s">
        <v>5874</v>
      </c>
      <c r="AU1797" s="111" t="s">
        <v>5875</v>
      </c>
    </row>
    <row r="1798" spans="37:47" hidden="1">
      <c r="AK1798" s="181"/>
      <c r="AL1798" s="181"/>
      <c r="AM1798" s="181"/>
      <c r="AN1798" s="181"/>
      <c r="AO1798" s="181"/>
      <c r="AP1798" s="181"/>
      <c r="AQ1798" s="191" t="s">
        <v>5876</v>
      </c>
      <c r="AR1798" s="192" t="s">
        <v>5295</v>
      </c>
      <c r="AS1798" s="111" t="s">
        <v>544</v>
      </c>
      <c r="AT1798" s="193" t="s">
        <v>5877</v>
      </c>
      <c r="AU1798" s="111" t="s">
        <v>5878</v>
      </c>
    </row>
    <row r="1799" spans="37:47" hidden="1">
      <c r="AK1799" s="181"/>
      <c r="AL1799" s="181"/>
      <c r="AM1799" s="181"/>
      <c r="AN1799" s="181"/>
      <c r="AO1799" s="181"/>
      <c r="AP1799" s="181"/>
      <c r="AQ1799" s="191" t="s">
        <v>5879</v>
      </c>
      <c r="AR1799" s="192" t="s">
        <v>5295</v>
      </c>
      <c r="AS1799" s="111" t="s">
        <v>544</v>
      </c>
      <c r="AT1799" s="193" t="s">
        <v>5880</v>
      </c>
      <c r="AU1799" s="111" t="s">
        <v>5881</v>
      </c>
    </row>
    <row r="1800" spans="37:47" hidden="1">
      <c r="AK1800" s="181"/>
      <c r="AL1800" s="181"/>
      <c r="AM1800" s="181"/>
      <c r="AN1800" s="181"/>
      <c r="AO1800" s="181"/>
      <c r="AP1800" s="181"/>
      <c r="AQ1800" s="191" t="s">
        <v>5882</v>
      </c>
      <c r="AR1800" s="192" t="s">
        <v>5295</v>
      </c>
      <c r="AS1800" s="111" t="s">
        <v>544</v>
      </c>
      <c r="AT1800" s="193" t="s">
        <v>5883</v>
      </c>
      <c r="AU1800" s="111" t="s">
        <v>5884</v>
      </c>
    </row>
    <row r="1801" spans="37:47" hidden="1">
      <c r="AK1801" s="181"/>
      <c r="AL1801" s="181"/>
      <c r="AM1801" s="181"/>
      <c r="AN1801" s="181"/>
      <c r="AO1801" s="181"/>
      <c r="AP1801" s="181"/>
      <c r="AQ1801" s="191" t="s">
        <v>5885</v>
      </c>
      <c r="AR1801" s="192" t="s">
        <v>5295</v>
      </c>
      <c r="AS1801" s="111" t="s">
        <v>544</v>
      </c>
      <c r="AT1801" s="193" t="s">
        <v>5886</v>
      </c>
      <c r="AU1801" s="111" t="s">
        <v>5887</v>
      </c>
    </row>
    <row r="1802" spans="37:47" hidden="1">
      <c r="AK1802" s="181"/>
      <c r="AL1802" s="181"/>
      <c r="AM1802" s="181"/>
      <c r="AN1802" s="181"/>
      <c r="AO1802" s="181"/>
      <c r="AP1802" s="181"/>
      <c r="AQ1802" s="191" t="s">
        <v>5888</v>
      </c>
      <c r="AR1802" s="192" t="s">
        <v>5295</v>
      </c>
      <c r="AS1802" s="111" t="s">
        <v>544</v>
      </c>
      <c r="AT1802" s="193" t="s">
        <v>5889</v>
      </c>
      <c r="AU1802" s="111" t="s">
        <v>5890</v>
      </c>
    </row>
    <row r="1803" spans="37:47" hidden="1">
      <c r="AK1803" s="181"/>
      <c r="AL1803" s="181"/>
      <c r="AM1803" s="181"/>
      <c r="AN1803" s="181"/>
      <c r="AO1803" s="181"/>
      <c r="AP1803" s="181"/>
      <c r="AQ1803" s="191" t="s">
        <v>5891</v>
      </c>
      <c r="AR1803" s="192" t="s">
        <v>5295</v>
      </c>
      <c r="AS1803" s="111" t="s">
        <v>544</v>
      </c>
      <c r="AT1803" s="193" t="s">
        <v>5892</v>
      </c>
      <c r="AU1803" s="111" t="s">
        <v>5893</v>
      </c>
    </row>
    <row r="1804" spans="37:47" hidden="1">
      <c r="AK1804" s="181"/>
      <c r="AL1804" s="181"/>
      <c r="AM1804" s="181"/>
      <c r="AN1804" s="181"/>
      <c r="AO1804" s="181"/>
      <c r="AP1804" s="181"/>
      <c r="AQ1804" s="191" t="s">
        <v>5894</v>
      </c>
      <c r="AR1804" s="192" t="s">
        <v>5295</v>
      </c>
      <c r="AS1804" s="111" t="s">
        <v>544</v>
      </c>
      <c r="AT1804" s="193" t="s">
        <v>5895</v>
      </c>
      <c r="AU1804" s="111" t="s">
        <v>5896</v>
      </c>
    </row>
    <row r="1805" spans="37:47" hidden="1">
      <c r="AK1805" s="181"/>
      <c r="AL1805" s="181"/>
      <c r="AM1805" s="181"/>
      <c r="AN1805" s="181"/>
      <c r="AO1805" s="181"/>
      <c r="AP1805" s="181"/>
      <c r="AQ1805" s="191" t="s">
        <v>5897</v>
      </c>
      <c r="AR1805" s="192" t="s">
        <v>5295</v>
      </c>
      <c r="AS1805" s="111" t="s">
        <v>544</v>
      </c>
      <c r="AT1805" s="193" t="s">
        <v>5898</v>
      </c>
      <c r="AU1805" s="111" t="s">
        <v>5899</v>
      </c>
    </row>
    <row r="1806" spans="37:47" hidden="1">
      <c r="AK1806" s="181"/>
      <c r="AL1806" s="181"/>
      <c r="AM1806" s="181"/>
      <c r="AN1806" s="181"/>
      <c r="AO1806" s="181"/>
      <c r="AP1806" s="181"/>
      <c r="AQ1806" s="191" t="s">
        <v>5900</v>
      </c>
      <c r="AR1806" s="192" t="s">
        <v>5295</v>
      </c>
      <c r="AS1806" s="111" t="s">
        <v>544</v>
      </c>
      <c r="AT1806" s="193" t="s">
        <v>5901</v>
      </c>
      <c r="AU1806" s="111" t="s">
        <v>5902</v>
      </c>
    </row>
    <row r="1807" spans="37:47" hidden="1">
      <c r="AK1807" s="181"/>
      <c r="AL1807" s="181"/>
      <c r="AM1807" s="181"/>
      <c r="AN1807" s="181"/>
      <c r="AO1807" s="181"/>
      <c r="AP1807" s="181"/>
      <c r="AQ1807" s="191" t="s">
        <v>5903</v>
      </c>
      <c r="AR1807" s="192" t="s">
        <v>5295</v>
      </c>
      <c r="AS1807" s="111" t="s">
        <v>544</v>
      </c>
      <c r="AT1807" s="193" t="s">
        <v>5904</v>
      </c>
      <c r="AU1807" s="111" t="s">
        <v>5905</v>
      </c>
    </row>
    <row r="1808" spans="37:47" hidden="1">
      <c r="AK1808" s="181"/>
      <c r="AL1808" s="181"/>
      <c r="AM1808" s="181"/>
      <c r="AN1808" s="181"/>
      <c r="AO1808" s="181"/>
      <c r="AP1808" s="181"/>
      <c r="AQ1808" s="191" t="s">
        <v>5906</v>
      </c>
      <c r="AR1808" s="192" t="s">
        <v>5295</v>
      </c>
      <c r="AS1808" s="111" t="s">
        <v>544</v>
      </c>
      <c r="AT1808" s="193" t="s">
        <v>5907</v>
      </c>
      <c r="AU1808" s="111" t="s">
        <v>5908</v>
      </c>
    </row>
    <row r="1809" spans="37:47" hidden="1">
      <c r="AK1809" s="181"/>
      <c r="AL1809" s="181"/>
      <c r="AM1809" s="181"/>
      <c r="AN1809" s="181"/>
      <c r="AO1809" s="181"/>
      <c r="AP1809" s="181"/>
      <c r="AQ1809" s="191" t="s">
        <v>5909</v>
      </c>
      <c r="AR1809" s="192" t="s">
        <v>5295</v>
      </c>
      <c r="AS1809" s="111" t="s">
        <v>544</v>
      </c>
      <c r="AT1809" s="193" t="s">
        <v>5910</v>
      </c>
      <c r="AU1809" s="111" t="s">
        <v>5911</v>
      </c>
    </row>
    <row r="1810" spans="37:47" hidden="1">
      <c r="AK1810" s="181"/>
      <c r="AL1810" s="181"/>
      <c r="AM1810" s="181"/>
      <c r="AN1810" s="181"/>
      <c r="AO1810" s="181"/>
      <c r="AP1810" s="181"/>
      <c r="AQ1810" s="191" t="s">
        <v>5912</v>
      </c>
      <c r="AR1810" s="192" t="s">
        <v>5295</v>
      </c>
      <c r="AS1810" s="111" t="s">
        <v>544</v>
      </c>
      <c r="AT1810" s="193" t="s">
        <v>5913</v>
      </c>
      <c r="AU1810" s="111" t="s">
        <v>819</v>
      </c>
    </row>
    <row r="1811" spans="37:47" hidden="1">
      <c r="AK1811" s="181"/>
      <c r="AL1811" s="181"/>
      <c r="AM1811" s="181"/>
      <c r="AN1811" s="181"/>
      <c r="AO1811" s="181"/>
      <c r="AP1811" s="181"/>
      <c r="AQ1811" s="191" t="s">
        <v>5914</v>
      </c>
      <c r="AR1811" s="192" t="s">
        <v>5295</v>
      </c>
      <c r="AS1811" s="111" t="s">
        <v>544</v>
      </c>
      <c r="AT1811" s="193" t="s">
        <v>5915</v>
      </c>
      <c r="AU1811" s="111" t="s">
        <v>5916</v>
      </c>
    </row>
    <row r="1812" spans="37:47" hidden="1">
      <c r="AK1812" s="181"/>
      <c r="AL1812" s="181"/>
      <c r="AM1812" s="181"/>
      <c r="AN1812" s="181"/>
      <c r="AO1812" s="181"/>
      <c r="AP1812" s="181"/>
      <c r="AQ1812" s="191" t="s">
        <v>5917</v>
      </c>
      <c r="AR1812" s="192" t="s">
        <v>5295</v>
      </c>
      <c r="AS1812" s="111" t="s">
        <v>544</v>
      </c>
      <c r="AT1812" s="193" t="s">
        <v>5918</v>
      </c>
      <c r="AU1812" s="111" t="s">
        <v>5919</v>
      </c>
    </row>
    <row r="1813" spans="37:47" hidden="1">
      <c r="AK1813" s="181"/>
      <c r="AL1813" s="181"/>
      <c r="AM1813" s="181"/>
      <c r="AN1813" s="181"/>
      <c r="AO1813" s="181"/>
      <c r="AP1813" s="181"/>
      <c r="AQ1813" s="191" t="s">
        <v>5920</v>
      </c>
      <c r="AR1813" s="192" t="s">
        <v>5295</v>
      </c>
      <c r="AS1813" s="111" t="s">
        <v>544</v>
      </c>
      <c r="AT1813" s="193" t="s">
        <v>5921</v>
      </c>
      <c r="AU1813" s="111" t="s">
        <v>5922</v>
      </c>
    </row>
    <row r="1814" spans="37:47" hidden="1">
      <c r="AK1814" s="181"/>
      <c r="AL1814" s="181"/>
      <c r="AM1814" s="181"/>
      <c r="AN1814" s="181"/>
      <c r="AO1814" s="181"/>
      <c r="AP1814" s="181"/>
      <c r="AQ1814" s="191" t="s">
        <v>5923</v>
      </c>
      <c r="AR1814" s="192" t="s">
        <v>5295</v>
      </c>
      <c r="AS1814" s="111" t="s">
        <v>544</v>
      </c>
      <c r="AT1814" s="193" t="s">
        <v>5924</v>
      </c>
      <c r="AU1814" s="111" t="s">
        <v>5925</v>
      </c>
    </row>
    <row r="1815" spans="37:47" hidden="1">
      <c r="AK1815" s="181"/>
      <c r="AL1815" s="181"/>
      <c r="AM1815" s="181"/>
      <c r="AN1815" s="181"/>
      <c r="AO1815" s="181"/>
      <c r="AP1815" s="181"/>
      <c r="AQ1815" s="191" t="s">
        <v>5926</v>
      </c>
      <c r="AR1815" s="192" t="s">
        <v>5295</v>
      </c>
      <c r="AS1815" s="111" t="s">
        <v>544</v>
      </c>
      <c r="AT1815" s="193" t="s">
        <v>5927</v>
      </c>
      <c r="AU1815" s="111" t="s">
        <v>5928</v>
      </c>
    </row>
    <row r="1816" spans="37:47" hidden="1">
      <c r="AK1816" s="181"/>
      <c r="AL1816" s="181"/>
      <c r="AM1816" s="181"/>
      <c r="AN1816" s="181"/>
      <c r="AO1816" s="181"/>
      <c r="AP1816" s="181"/>
      <c r="AQ1816" s="191" t="s">
        <v>5929</v>
      </c>
      <c r="AR1816" s="192" t="s">
        <v>5295</v>
      </c>
      <c r="AS1816" s="111" t="s">
        <v>544</v>
      </c>
      <c r="AT1816" s="193" t="s">
        <v>5930</v>
      </c>
      <c r="AU1816" s="111" t="s">
        <v>5931</v>
      </c>
    </row>
    <row r="1817" spans="37:47" hidden="1">
      <c r="AK1817" s="181"/>
      <c r="AL1817" s="181"/>
      <c r="AM1817" s="181"/>
      <c r="AN1817" s="181"/>
      <c r="AO1817" s="181"/>
      <c r="AP1817" s="181"/>
      <c r="AQ1817" s="191" t="s">
        <v>5932</v>
      </c>
      <c r="AR1817" s="192" t="s">
        <v>5933</v>
      </c>
      <c r="AS1817" s="111" t="s">
        <v>546</v>
      </c>
      <c r="AT1817" s="193" t="s">
        <v>5934</v>
      </c>
      <c r="AU1817" s="111" t="s">
        <v>5935</v>
      </c>
    </row>
    <row r="1818" spans="37:47" hidden="1">
      <c r="AK1818" s="181"/>
      <c r="AL1818" s="181"/>
      <c r="AM1818" s="181"/>
      <c r="AN1818" s="181"/>
      <c r="AO1818" s="181"/>
      <c r="AP1818" s="181"/>
      <c r="AQ1818" s="191" t="s">
        <v>5936</v>
      </c>
      <c r="AR1818" s="192" t="s">
        <v>5933</v>
      </c>
      <c r="AS1818" s="111" t="s">
        <v>546</v>
      </c>
      <c r="AT1818" s="193" t="s">
        <v>5937</v>
      </c>
      <c r="AU1818" s="111" t="s">
        <v>5938</v>
      </c>
    </row>
    <row r="1819" spans="37:47" hidden="1">
      <c r="AK1819" s="181"/>
      <c r="AL1819" s="181"/>
      <c r="AM1819" s="181"/>
      <c r="AN1819" s="181"/>
      <c r="AO1819" s="181"/>
      <c r="AP1819" s="181"/>
      <c r="AQ1819" s="191" t="s">
        <v>5939</v>
      </c>
      <c r="AR1819" s="192" t="s">
        <v>5933</v>
      </c>
      <c r="AS1819" s="111" t="s">
        <v>546</v>
      </c>
      <c r="AT1819" s="193" t="s">
        <v>5940</v>
      </c>
      <c r="AU1819" s="111" t="s">
        <v>5941</v>
      </c>
    </row>
    <row r="1820" spans="37:47" hidden="1">
      <c r="AK1820" s="181"/>
      <c r="AL1820" s="181"/>
      <c r="AM1820" s="181"/>
      <c r="AN1820" s="181"/>
      <c r="AO1820" s="181"/>
      <c r="AP1820" s="181"/>
      <c r="AQ1820" s="191" t="s">
        <v>5942</v>
      </c>
      <c r="AR1820" s="192" t="s">
        <v>5933</v>
      </c>
      <c r="AS1820" s="111" t="s">
        <v>546</v>
      </c>
      <c r="AT1820" s="193" t="s">
        <v>5943</v>
      </c>
      <c r="AU1820" s="111" t="s">
        <v>5944</v>
      </c>
    </row>
    <row r="1821" spans="37:47" hidden="1">
      <c r="AK1821" s="181"/>
      <c r="AL1821" s="181"/>
      <c r="AM1821" s="181"/>
      <c r="AN1821" s="181"/>
      <c r="AO1821" s="181"/>
      <c r="AP1821" s="181"/>
      <c r="AQ1821" s="191" t="s">
        <v>5945</v>
      </c>
      <c r="AR1821" s="192" t="s">
        <v>5933</v>
      </c>
      <c r="AS1821" s="111" t="s">
        <v>546</v>
      </c>
      <c r="AT1821" s="193" t="s">
        <v>5946</v>
      </c>
      <c r="AU1821" s="111" t="s">
        <v>5947</v>
      </c>
    </row>
    <row r="1822" spans="37:47" hidden="1">
      <c r="AK1822" s="181"/>
      <c r="AL1822" s="181"/>
      <c r="AM1822" s="181"/>
      <c r="AN1822" s="181"/>
      <c r="AO1822" s="181"/>
      <c r="AP1822" s="181"/>
      <c r="AQ1822" s="191" t="s">
        <v>5948</v>
      </c>
      <c r="AR1822" s="192" t="s">
        <v>5933</v>
      </c>
      <c r="AS1822" s="111" t="s">
        <v>546</v>
      </c>
      <c r="AT1822" s="193" t="s">
        <v>5949</v>
      </c>
      <c r="AU1822" s="111" t="s">
        <v>5950</v>
      </c>
    </row>
    <row r="1823" spans="37:47" hidden="1">
      <c r="AK1823" s="181"/>
      <c r="AL1823" s="181"/>
      <c r="AM1823" s="181"/>
      <c r="AN1823" s="181"/>
      <c r="AO1823" s="181"/>
      <c r="AP1823" s="181"/>
      <c r="AQ1823" s="191" t="s">
        <v>5951</v>
      </c>
      <c r="AR1823" s="192" t="s">
        <v>5933</v>
      </c>
      <c r="AS1823" s="111" t="s">
        <v>546</v>
      </c>
      <c r="AT1823" s="193" t="s">
        <v>5952</v>
      </c>
      <c r="AU1823" s="111" t="s">
        <v>5953</v>
      </c>
    </row>
    <row r="1824" spans="37:47" hidden="1">
      <c r="AK1824" s="181"/>
      <c r="AL1824" s="181"/>
      <c r="AM1824" s="181"/>
      <c r="AN1824" s="181"/>
      <c r="AO1824" s="181"/>
      <c r="AP1824" s="181"/>
      <c r="AQ1824" s="191" t="s">
        <v>5954</v>
      </c>
      <c r="AR1824" s="192" t="s">
        <v>5933</v>
      </c>
      <c r="AS1824" s="111" t="s">
        <v>546</v>
      </c>
      <c r="AT1824" s="193" t="s">
        <v>5955</v>
      </c>
      <c r="AU1824" s="111" t="s">
        <v>5956</v>
      </c>
    </row>
    <row r="1825" spans="37:47" hidden="1">
      <c r="AK1825" s="181"/>
      <c r="AL1825" s="181"/>
      <c r="AM1825" s="181"/>
      <c r="AN1825" s="181"/>
      <c r="AO1825" s="181"/>
      <c r="AP1825" s="181"/>
      <c r="AQ1825" s="191" t="s">
        <v>5957</v>
      </c>
      <c r="AR1825" s="192" t="s">
        <v>5933</v>
      </c>
      <c r="AS1825" s="111" t="s">
        <v>546</v>
      </c>
      <c r="AT1825" s="193" t="s">
        <v>5958</v>
      </c>
      <c r="AU1825" s="111" t="s">
        <v>5959</v>
      </c>
    </row>
    <row r="1826" spans="37:47" hidden="1">
      <c r="AK1826" s="181"/>
      <c r="AL1826" s="181"/>
      <c r="AM1826" s="181"/>
      <c r="AN1826" s="181"/>
      <c r="AO1826" s="181"/>
      <c r="AP1826" s="181"/>
      <c r="AQ1826" s="191" t="s">
        <v>5960</v>
      </c>
      <c r="AR1826" s="192" t="s">
        <v>5933</v>
      </c>
      <c r="AS1826" s="111" t="s">
        <v>546</v>
      </c>
      <c r="AT1826" s="193" t="s">
        <v>5961</v>
      </c>
      <c r="AU1826" s="111" t="s">
        <v>5962</v>
      </c>
    </row>
    <row r="1827" spans="37:47" hidden="1">
      <c r="AK1827" s="181"/>
      <c r="AL1827" s="181"/>
      <c r="AM1827" s="181"/>
      <c r="AN1827" s="181"/>
      <c r="AO1827" s="181"/>
      <c r="AP1827" s="181"/>
      <c r="AQ1827" s="191" t="s">
        <v>5963</v>
      </c>
      <c r="AR1827" s="192" t="s">
        <v>5933</v>
      </c>
      <c r="AS1827" s="111" t="s">
        <v>546</v>
      </c>
      <c r="AT1827" s="193" t="s">
        <v>5964</v>
      </c>
      <c r="AU1827" s="111" t="s">
        <v>5965</v>
      </c>
    </row>
    <row r="1828" spans="37:47" hidden="1">
      <c r="AK1828" s="181"/>
      <c r="AL1828" s="181"/>
      <c r="AM1828" s="181"/>
      <c r="AN1828" s="181"/>
      <c r="AO1828" s="181"/>
      <c r="AP1828" s="181"/>
      <c r="AQ1828" s="191" t="s">
        <v>5966</v>
      </c>
      <c r="AR1828" s="192" t="s">
        <v>5933</v>
      </c>
      <c r="AS1828" s="111" t="s">
        <v>546</v>
      </c>
      <c r="AT1828" s="193" t="s">
        <v>5967</v>
      </c>
      <c r="AU1828" s="111" t="s">
        <v>5968</v>
      </c>
    </row>
    <row r="1829" spans="37:47" hidden="1">
      <c r="AK1829" s="181"/>
      <c r="AL1829" s="181"/>
      <c r="AM1829" s="181"/>
      <c r="AN1829" s="181"/>
      <c r="AO1829" s="181"/>
      <c r="AP1829" s="181"/>
      <c r="AQ1829" s="191" t="s">
        <v>5969</v>
      </c>
      <c r="AR1829" s="192" t="s">
        <v>5933</v>
      </c>
      <c r="AS1829" s="111" t="s">
        <v>546</v>
      </c>
      <c r="AT1829" s="193" t="s">
        <v>5970</v>
      </c>
      <c r="AU1829" s="111" t="s">
        <v>5971</v>
      </c>
    </row>
    <row r="1830" spans="37:47" hidden="1">
      <c r="AK1830" s="181"/>
      <c r="AL1830" s="181"/>
      <c r="AM1830" s="181"/>
      <c r="AN1830" s="181"/>
      <c r="AO1830" s="181"/>
      <c r="AP1830" s="181"/>
      <c r="AQ1830" s="191" t="s">
        <v>5972</v>
      </c>
      <c r="AR1830" s="192" t="s">
        <v>5933</v>
      </c>
      <c r="AS1830" s="111" t="s">
        <v>546</v>
      </c>
      <c r="AT1830" s="193" t="s">
        <v>5973</v>
      </c>
      <c r="AU1830" s="111" t="s">
        <v>546</v>
      </c>
    </row>
    <row r="1831" spans="37:47" hidden="1">
      <c r="AK1831" s="181"/>
      <c r="AL1831" s="181"/>
      <c r="AM1831" s="181"/>
      <c r="AN1831" s="181"/>
      <c r="AO1831" s="181"/>
      <c r="AP1831" s="181"/>
      <c r="AQ1831" s="191" t="s">
        <v>5974</v>
      </c>
      <c r="AR1831" s="192" t="s">
        <v>5933</v>
      </c>
      <c r="AS1831" s="111" t="s">
        <v>546</v>
      </c>
      <c r="AT1831" s="193" t="s">
        <v>5975</v>
      </c>
      <c r="AU1831" s="111" t="s">
        <v>5976</v>
      </c>
    </row>
    <row r="1832" spans="37:47" hidden="1">
      <c r="AK1832" s="181"/>
      <c r="AL1832" s="181"/>
      <c r="AM1832" s="181"/>
      <c r="AN1832" s="181"/>
      <c r="AO1832" s="181"/>
      <c r="AP1832" s="181"/>
      <c r="AQ1832" s="191" t="s">
        <v>5977</v>
      </c>
      <c r="AR1832" s="192" t="s">
        <v>5933</v>
      </c>
      <c r="AS1832" s="111" t="s">
        <v>546</v>
      </c>
      <c r="AT1832" s="193" t="s">
        <v>5978</v>
      </c>
      <c r="AU1832" s="111" t="s">
        <v>1542</v>
      </c>
    </row>
    <row r="1833" spans="37:47" hidden="1">
      <c r="AK1833" s="181"/>
      <c r="AL1833" s="181"/>
      <c r="AM1833" s="181"/>
      <c r="AN1833" s="181"/>
      <c r="AO1833" s="181"/>
      <c r="AP1833" s="181"/>
      <c r="AQ1833" s="191" t="s">
        <v>5979</v>
      </c>
      <c r="AR1833" s="192" t="s">
        <v>5933</v>
      </c>
      <c r="AS1833" s="111" t="s">
        <v>546</v>
      </c>
      <c r="AT1833" s="193" t="s">
        <v>5980</v>
      </c>
      <c r="AU1833" s="111" t="s">
        <v>5981</v>
      </c>
    </row>
    <row r="1834" spans="37:47" hidden="1">
      <c r="AK1834" s="181"/>
      <c r="AL1834" s="181"/>
      <c r="AM1834" s="181"/>
      <c r="AN1834" s="181"/>
      <c r="AO1834" s="181"/>
      <c r="AP1834" s="181"/>
      <c r="AQ1834" s="191" t="s">
        <v>5982</v>
      </c>
      <c r="AR1834" s="192" t="s">
        <v>5933</v>
      </c>
      <c r="AS1834" s="111" t="s">
        <v>546</v>
      </c>
      <c r="AT1834" s="193" t="s">
        <v>5983</v>
      </c>
      <c r="AU1834" s="111" t="s">
        <v>2498</v>
      </c>
    </row>
    <row r="1835" spans="37:47" hidden="1">
      <c r="AK1835" s="181"/>
      <c r="AL1835" s="181"/>
      <c r="AM1835" s="181"/>
      <c r="AN1835" s="181"/>
      <c r="AO1835" s="181"/>
      <c r="AP1835" s="181"/>
      <c r="AQ1835" s="191" t="s">
        <v>5984</v>
      </c>
      <c r="AR1835" s="192" t="s">
        <v>5985</v>
      </c>
      <c r="AS1835" s="111" t="s">
        <v>548</v>
      </c>
      <c r="AT1835" s="193" t="s">
        <v>5986</v>
      </c>
      <c r="AU1835" s="111" t="s">
        <v>5987</v>
      </c>
    </row>
    <row r="1836" spans="37:47" hidden="1">
      <c r="AK1836" s="181"/>
      <c r="AL1836" s="181"/>
      <c r="AM1836" s="181"/>
      <c r="AN1836" s="181"/>
      <c r="AO1836" s="181"/>
      <c r="AP1836" s="181"/>
      <c r="AQ1836" s="191" t="s">
        <v>5988</v>
      </c>
      <c r="AR1836" s="192" t="s">
        <v>5985</v>
      </c>
      <c r="AS1836" s="111" t="s">
        <v>548</v>
      </c>
      <c r="AT1836" s="193" t="s">
        <v>5989</v>
      </c>
      <c r="AU1836" s="111" t="s">
        <v>5990</v>
      </c>
    </row>
    <row r="1837" spans="37:47" hidden="1">
      <c r="AK1837" s="181"/>
      <c r="AL1837" s="181"/>
      <c r="AM1837" s="181"/>
      <c r="AN1837" s="181"/>
      <c r="AO1837" s="181"/>
      <c r="AP1837" s="181"/>
      <c r="AQ1837" s="191" t="s">
        <v>5991</v>
      </c>
      <c r="AR1837" s="192" t="s">
        <v>5985</v>
      </c>
      <c r="AS1837" s="111" t="s">
        <v>548</v>
      </c>
      <c r="AT1837" s="193" t="s">
        <v>5992</v>
      </c>
      <c r="AU1837" s="111" t="s">
        <v>5993</v>
      </c>
    </row>
    <row r="1838" spans="37:47" hidden="1">
      <c r="AK1838" s="181"/>
      <c r="AL1838" s="181"/>
      <c r="AM1838" s="181"/>
      <c r="AN1838" s="181"/>
      <c r="AO1838" s="181"/>
      <c r="AP1838" s="181"/>
      <c r="AQ1838" s="191" t="s">
        <v>5994</v>
      </c>
      <c r="AR1838" s="192" t="s">
        <v>5985</v>
      </c>
      <c r="AS1838" s="111" t="s">
        <v>548</v>
      </c>
      <c r="AT1838" s="193" t="s">
        <v>5995</v>
      </c>
      <c r="AU1838" s="111" t="s">
        <v>5996</v>
      </c>
    </row>
    <row r="1839" spans="37:47" hidden="1">
      <c r="AK1839" s="181"/>
      <c r="AL1839" s="181"/>
      <c r="AM1839" s="181"/>
      <c r="AN1839" s="181"/>
      <c r="AO1839" s="181"/>
      <c r="AP1839" s="181"/>
      <c r="AQ1839" s="191" t="s">
        <v>5997</v>
      </c>
      <c r="AR1839" s="192" t="s">
        <v>5985</v>
      </c>
      <c r="AS1839" s="111" t="s">
        <v>548</v>
      </c>
      <c r="AT1839" s="193" t="s">
        <v>5998</v>
      </c>
      <c r="AU1839" s="111" t="s">
        <v>1453</v>
      </c>
    </row>
    <row r="1840" spans="37:47" hidden="1">
      <c r="AK1840" s="181"/>
      <c r="AL1840" s="181"/>
      <c r="AM1840" s="181"/>
      <c r="AN1840" s="181"/>
      <c r="AO1840" s="181"/>
      <c r="AP1840" s="181"/>
      <c r="AQ1840" s="191" t="s">
        <v>5999</v>
      </c>
      <c r="AR1840" s="192" t="s">
        <v>5985</v>
      </c>
      <c r="AS1840" s="111" t="s">
        <v>548</v>
      </c>
      <c r="AT1840" s="193" t="s">
        <v>6000</v>
      </c>
      <c r="AU1840" s="111" t="s">
        <v>6001</v>
      </c>
    </row>
    <row r="1841" spans="37:47" hidden="1">
      <c r="AK1841" s="181"/>
      <c r="AL1841" s="181"/>
      <c r="AM1841" s="181"/>
      <c r="AN1841" s="181"/>
      <c r="AO1841" s="181"/>
      <c r="AP1841" s="181"/>
      <c r="AQ1841" s="191" t="s">
        <v>6002</v>
      </c>
      <c r="AR1841" s="192" t="s">
        <v>5985</v>
      </c>
      <c r="AS1841" s="111" t="s">
        <v>548</v>
      </c>
      <c r="AT1841" s="193" t="s">
        <v>6003</v>
      </c>
      <c r="AU1841" s="111" t="s">
        <v>3097</v>
      </c>
    </row>
    <row r="1842" spans="37:47" hidden="1">
      <c r="AK1842" s="181"/>
      <c r="AL1842" s="181"/>
      <c r="AM1842" s="181"/>
      <c r="AN1842" s="181"/>
      <c r="AO1842" s="181"/>
      <c r="AP1842" s="181"/>
      <c r="AQ1842" s="191" t="s">
        <v>6004</v>
      </c>
      <c r="AR1842" s="192" t="s">
        <v>5985</v>
      </c>
      <c r="AS1842" s="111" t="s">
        <v>548</v>
      </c>
      <c r="AT1842" s="193" t="s">
        <v>6005</v>
      </c>
      <c r="AU1842" s="111" t="s">
        <v>6006</v>
      </c>
    </row>
    <row r="1843" spans="37:47" hidden="1">
      <c r="AK1843" s="181"/>
      <c r="AL1843" s="181"/>
      <c r="AM1843" s="181"/>
      <c r="AN1843" s="181"/>
      <c r="AO1843" s="181"/>
      <c r="AP1843" s="181"/>
      <c r="AQ1843" s="191" t="s">
        <v>6007</v>
      </c>
      <c r="AR1843" s="192" t="s">
        <v>5985</v>
      </c>
      <c r="AS1843" s="111" t="s">
        <v>548</v>
      </c>
      <c r="AT1843" s="193" t="s">
        <v>6008</v>
      </c>
      <c r="AU1843" s="111" t="s">
        <v>6009</v>
      </c>
    </row>
    <row r="1844" spans="37:47" hidden="1">
      <c r="AK1844" s="181"/>
      <c r="AL1844" s="181"/>
      <c r="AM1844" s="181"/>
      <c r="AN1844" s="181"/>
      <c r="AO1844" s="181"/>
      <c r="AP1844" s="181"/>
      <c r="AQ1844" s="191" t="s">
        <v>6010</v>
      </c>
      <c r="AR1844" s="192" t="s">
        <v>5985</v>
      </c>
      <c r="AS1844" s="111" t="s">
        <v>548</v>
      </c>
      <c r="AT1844" s="193" t="s">
        <v>6011</v>
      </c>
      <c r="AU1844" s="111" t="s">
        <v>6012</v>
      </c>
    </row>
    <row r="1845" spans="37:47" hidden="1">
      <c r="AK1845" s="181"/>
      <c r="AL1845" s="181"/>
      <c r="AM1845" s="181"/>
      <c r="AN1845" s="181"/>
      <c r="AO1845" s="181"/>
      <c r="AP1845" s="181"/>
      <c r="AQ1845" s="191" t="s">
        <v>6013</v>
      </c>
      <c r="AR1845" s="192">
        <v>23</v>
      </c>
      <c r="AS1845" s="207" t="s">
        <v>548</v>
      </c>
      <c r="AT1845" s="193">
        <v>23011</v>
      </c>
      <c r="AU1845" s="207" t="s">
        <v>6014</v>
      </c>
    </row>
    <row r="1846" spans="37:47" hidden="1">
      <c r="AK1846" s="181"/>
      <c r="AL1846" s="181"/>
      <c r="AM1846" s="181"/>
      <c r="AN1846" s="181"/>
      <c r="AO1846" s="181"/>
      <c r="AP1846" s="181"/>
      <c r="AQ1846" s="191" t="s">
        <v>6015</v>
      </c>
      <c r="AR1846" s="192" t="s">
        <v>6016</v>
      </c>
      <c r="AS1846" s="111" t="s">
        <v>550</v>
      </c>
      <c r="AT1846" s="193" t="s">
        <v>6017</v>
      </c>
      <c r="AU1846" s="111" t="s">
        <v>6018</v>
      </c>
    </row>
    <row r="1847" spans="37:47" hidden="1">
      <c r="AK1847" s="181"/>
      <c r="AL1847" s="181"/>
      <c r="AM1847" s="181"/>
      <c r="AN1847" s="181"/>
      <c r="AO1847" s="181"/>
      <c r="AP1847" s="181"/>
      <c r="AQ1847" s="191" t="s">
        <v>6019</v>
      </c>
      <c r="AR1847" s="192" t="s">
        <v>6016</v>
      </c>
      <c r="AS1847" s="111" t="s">
        <v>550</v>
      </c>
      <c r="AT1847" s="193" t="s">
        <v>6020</v>
      </c>
      <c r="AU1847" s="111" t="s">
        <v>6021</v>
      </c>
    </row>
    <row r="1848" spans="37:47" hidden="1">
      <c r="AK1848" s="181"/>
      <c r="AL1848" s="181"/>
      <c r="AM1848" s="181"/>
      <c r="AN1848" s="181"/>
      <c r="AO1848" s="181"/>
      <c r="AP1848" s="181"/>
      <c r="AQ1848" s="191" t="s">
        <v>6022</v>
      </c>
      <c r="AR1848" s="192" t="s">
        <v>6016</v>
      </c>
      <c r="AS1848" s="111" t="s">
        <v>550</v>
      </c>
      <c r="AT1848" s="193" t="s">
        <v>6023</v>
      </c>
      <c r="AU1848" s="111" t="s">
        <v>6024</v>
      </c>
    </row>
    <row r="1849" spans="37:47" hidden="1">
      <c r="AK1849" s="181"/>
      <c r="AL1849" s="181"/>
      <c r="AM1849" s="181"/>
      <c r="AN1849" s="181"/>
      <c r="AO1849" s="181"/>
      <c r="AP1849" s="181"/>
      <c r="AQ1849" s="191" t="s">
        <v>6025</v>
      </c>
      <c r="AR1849" s="192" t="s">
        <v>6016</v>
      </c>
      <c r="AS1849" s="111" t="s">
        <v>550</v>
      </c>
      <c r="AT1849" s="193" t="s">
        <v>6026</v>
      </c>
      <c r="AU1849" s="111" t="s">
        <v>6027</v>
      </c>
    </row>
    <row r="1850" spans="37:47" hidden="1">
      <c r="AK1850" s="181"/>
      <c r="AL1850" s="181"/>
      <c r="AM1850" s="181"/>
      <c r="AN1850" s="181"/>
      <c r="AO1850" s="181"/>
      <c r="AP1850" s="181"/>
      <c r="AQ1850" s="191" t="s">
        <v>6028</v>
      </c>
      <c r="AR1850" s="192" t="s">
        <v>6016</v>
      </c>
      <c r="AS1850" s="111" t="s">
        <v>550</v>
      </c>
      <c r="AT1850" s="193" t="s">
        <v>6029</v>
      </c>
      <c r="AU1850" s="111" t="s">
        <v>6030</v>
      </c>
    </row>
    <row r="1851" spans="37:47" hidden="1">
      <c r="AK1851" s="181"/>
      <c r="AL1851" s="181"/>
      <c r="AM1851" s="181"/>
      <c r="AN1851" s="181"/>
      <c r="AO1851" s="181"/>
      <c r="AP1851" s="181"/>
      <c r="AQ1851" s="191" t="s">
        <v>6031</v>
      </c>
      <c r="AR1851" s="192" t="s">
        <v>6016</v>
      </c>
      <c r="AS1851" s="111" t="s">
        <v>550</v>
      </c>
      <c r="AT1851" s="193" t="s">
        <v>6032</v>
      </c>
      <c r="AU1851" s="111" t="s">
        <v>6033</v>
      </c>
    </row>
    <row r="1852" spans="37:47" hidden="1">
      <c r="AK1852" s="181"/>
      <c r="AL1852" s="181"/>
      <c r="AM1852" s="181"/>
      <c r="AN1852" s="181"/>
      <c r="AO1852" s="181"/>
      <c r="AP1852" s="181"/>
      <c r="AQ1852" s="191" t="s">
        <v>6034</v>
      </c>
      <c r="AR1852" s="192" t="s">
        <v>6016</v>
      </c>
      <c r="AS1852" s="111" t="s">
        <v>550</v>
      </c>
      <c r="AT1852" s="193" t="s">
        <v>6035</v>
      </c>
      <c r="AU1852" s="111" t="s">
        <v>6036</v>
      </c>
    </row>
    <row r="1853" spans="37:47" hidden="1">
      <c r="AK1853" s="181"/>
      <c r="AL1853" s="181"/>
      <c r="AM1853" s="181"/>
      <c r="AN1853" s="181"/>
      <c r="AO1853" s="181"/>
      <c r="AP1853" s="181"/>
      <c r="AQ1853" s="191" t="s">
        <v>6037</v>
      </c>
      <c r="AR1853" s="192" t="s">
        <v>6016</v>
      </c>
      <c r="AS1853" s="111" t="s">
        <v>550</v>
      </c>
      <c r="AT1853" s="193" t="s">
        <v>6038</v>
      </c>
      <c r="AU1853" s="111" t="s">
        <v>6039</v>
      </c>
    </row>
    <row r="1854" spans="37:47" hidden="1">
      <c r="AK1854" s="181"/>
      <c r="AL1854" s="181"/>
      <c r="AM1854" s="181"/>
      <c r="AN1854" s="181"/>
      <c r="AO1854" s="181"/>
      <c r="AP1854" s="181"/>
      <c r="AQ1854" s="191" t="s">
        <v>6040</v>
      </c>
      <c r="AR1854" s="192" t="s">
        <v>6016</v>
      </c>
      <c r="AS1854" s="111" t="s">
        <v>550</v>
      </c>
      <c r="AT1854" s="193" t="s">
        <v>6041</v>
      </c>
      <c r="AU1854" s="111" t="s">
        <v>6042</v>
      </c>
    </row>
    <row r="1855" spans="37:47" hidden="1">
      <c r="AK1855" s="181"/>
      <c r="AL1855" s="181"/>
      <c r="AM1855" s="181"/>
      <c r="AN1855" s="181"/>
      <c r="AO1855" s="181"/>
      <c r="AP1855" s="181"/>
      <c r="AQ1855" s="191" t="s">
        <v>6043</v>
      </c>
      <c r="AR1855" s="192" t="s">
        <v>6016</v>
      </c>
      <c r="AS1855" s="111" t="s">
        <v>550</v>
      </c>
      <c r="AT1855" s="193" t="s">
        <v>6044</v>
      </c>
      <c r="AU1855" s="111" t="s">
        <v>6045</v>
      </c>
    </row>
    <row r="1856" spans="37:47" hidden="1">
      <c r="AK1856" s="181"/>
      <c r="AL1856" s="181"/>
      <c r="AM1856" s="181"/>
      <c r="AN1856" s="181"/>
      <c r="AO1856" s="181"/>
      <c r="AP1856" s="181"/>
      <c r="AQ1856" s="191" t="s">
        <v>6046</v>
      </c>
      <c r="AR1856" s="192" t="s">
        <v>6016</v>
      </c>
      <c r="AS1856" s="111" t="s">
        <v>550</v>
      </c>
      <c r="AT1856" s="193" t="s">
        <v>6047</v>
      </c>
      <c r="AU1856" s="111" t="s">
        <v>6048</v>
      </c>
    </row>
    <row r="1857" spans="37:47" hidden="1">
      <c r="AK1857" s="181"/>
      <c r="AL1857" s="181"/>
      <c r="AM1857" s="181"/>
      <c r="AN1857" s="181"/>
      <c r="AO1857" s="181"/>
      <c r="AP1857" s="181"/>
      <c r="AQ1857" s="191" t="s">
        <v>6049</v>
      </c>
      <c r="AR1857" s="192" t="s">
        <v>6016</v>
      </c>
      <c r="AS1857" s="111" t="s">
        <v>550</v>
      </c>
      <c r="AT1857" s="193" t="s">
        <v>6050</v>
      </c>
      <c r="AU1857" s="111" t="s">
        <v>6051</v>
      </c>
    </row>
    <row r="1858" spans="37:47" hidden="1">
      <c r="AK1858" s="181"/>
      <c r="AL1858" s="181"/>
      <c r="AM1858" s="181"/>
      <c r="AN1858" s="181"/>
      <c r="AO1858" s="181"/>
      <c r="AP1858" s="181"/>
      <c r="AQ1858" s="191" t="s">
        <v>6052</v>
      </c>
      <c r="AR1858" s="192" t="s">
        <v>6016</v>
      </c>
      <c r="AS1858" s="111" t="s">
        <v>550</v>
      </c>
      <c r="AT1858" s="193" t="s">
        <v>6053</v>
      </c>
      <c r="AU1858" s="111" t="s">
        <v>6054</v>
      </c>
    </row>
    <row r="1859" spans="37:47" hidden="1">
      <c r="AK1859" s="181"/>
      <c r="AL1859" s="181"/>
      <c r="AM1859" s="181"/>
      <c r="AN1859" s="181"/>
      <c r="AO1859" s="181"/>
      <c r="AP1859" s="181"/>
      <c r="AQ1859" s="191" t="s">
        <v>6055</v>
      </c>
      <c r="AR1859" s="192" t="s">
        <v>6016</v>
      </c>
      <c r="AS1859" s="111" t="s">
        <v>550</v>
      </c>
      <c r="AT1859" s="193" t="s">
        <v>6056</v>
      </c>
      <c r="AU1859" s="111" t="s">
        <v>5397</v>
      </c>
    </row>
    <row r="1860" spans="37:47" hidden="1">
      <c r="AK1860" s="181"/>
      <c r="AL1860" s="181"/>
      <c r="AM1860" s="181"/>
      <c r="AN1860" s="181"/>
      <c r="AO1860" s="181"/>
      <c r="AP1860" s="181"/>
      <c r="AQ1860" s="191" t="s">
        <v>6057</v>
      </c>
      <c r="AR1860" s="192" t="s">
        <v>6016</v>
      </c>
      <c r="AS1860" s="111" t="s">
        <v>550</v>
      </c>
      <c r="AT1860" s="193" t="s">
        <v>6058</v>
      </c>
      <c r="AU1860" s="111" t="s">
        <v>6059</v>
      </c>
    </row>
    <row r="1861" spans="37:47" hidden="1">
      <c r="AK1861" s="181"/>
      <c r="AL1861" s="181"/>
      <c r="AM1861" s="181"/>
      <c r="AN1861" s="181"/>
      <c r="AO1861" s="181"/>
      <c r="AP1861" s="181"/>
      <c r="AQ1861" s="191" t="s">
        <v>6060</v>
      </c>
      <c r="AR1861" s="192" t="s">
        <v>6016</v>
      </c>
      <c r="AS1861" s="111" t="s">
        <v>550</v>
      </c>
      <c r="AT1861" s="193" t="s">
        <v>6061</v>
      </c>
      <c r="AU1861" s="111" t="s">
        <v>6062</v>
      </c>
    </row>
    <row r="1862" spans="37:47" hidden="1">
      <c r="AK1862" s="181"/>
      <c r="AL1862" s="181"/>
      <c r="AM1862" s="181"/>
      <c r="AN1862" s="181"/>
      <c r="AO1862" s="181"/>
      <c r="AP1862" s="181"/>
      <c r="AQ1862" s="191" t="s">
        <v>6063</v>
      </c>
      <c r="AR1862" s="192" t="s">
        <v>6016</v>
      </c>
      <c r="AS1862" s="111" t="s">
        <v>550</v>
      </c>
      <c r="AT1862" s="193" t="s">
        <v>6064</v>
      </c>
      <c r="AU1862" s="111" t="s">
        <v>6065</v>
      </c>
    </row>
    <row r="1863" spans="37:47" hidden="1">
      <c r="AK1863" s="181"/>
      <c r="AL1863" s="181"/>
      <c r="AM1863" s="181"/>
      <c r="AN1863" s="181"/>
      <c r="AO1863" s="181"/>
      <c r="AP1863" s="181"/>
      <c r="AQ1863" s="191" t="s">
        <v>6066</v>
      </c>
      <c r="AR1863" s="192" t="s">
        <v>6016</v>
      </c>
      <c r="AS1863" s="111" t="s">
        <v>550</v>
      </c>
      <c r="AT1863" s="193" t="s">
        <v>6067</v>
      </c>
      <c r="AU1863" s="111" t="s">
        <v>6068</v>
      </c>
    </row>
    <row r="1864" spans="37:47" hidden="1">
      <c r="AK1864" s="181"/>
      <c r="AL1864" s="181"/>
      <c r="AM1864" s="181"/>
      <c r="AN1864" s="181"/>
      <c r="AO1864" s="181"/>
      <c r="AP1864" s="181"/>
      <c r="AQ1864" s="191" t="s">
        <v>6069</v>
      </c>
      <c r="AR1864" s="192" t="s">
        <v>6016</v>
      </c>
      <c r="AS1864" s="111" t="s">
        <v>550</v>
      </c>
      <c r="AT1864" s="193" t="s">
        <v>6070</v>
      </c>
      <c r="AU1864" s="111" t="s">
        <v>3085</v>
      </c>
    </row>
    <row r="1865" spans="37:47" hidden="1">
      <c r="AK1865" s="181"/>
      <c r="AL1865" s="181"/>
      <c r="AM1865" s="181"/>
      <c r="AN1865" s="181"/>
      <c r="AO1865" s="181"/>
      <c r="AP1865" s="181"/>
      <c r="AQ1865" s="191" t="s">
        <v>6071</v>
      </c>
      <c r="AR1865" s="192" t="s">
        <v>6016</v>
      </c>
      <c r="AS1865" s="111" t="s">
        <v>550</v>
      </c>
      <c r="AT1865" s="193" t="s">
        <v>6072</v>
      </c>
      <c r="AU1865" s="111" t="s">
        <v>6073</v>
      </c>
    </row>
    <row r="1866" spans="37:47" hidden="1">
      <c r="AK1866" s="181"/>
      <c r="AL1866" s="181"/>
      <c r="AM1866" s="181"/>
      <c r="AN1866" s="181"/>
      <c r="AO1866" s="181"/>
      <c r="AP1866" s="181"/>
      <c r="AQ1866" s="191" t="s">
        <v>6074</v>
      </c>
      <c r="AR1866" s="192" t="s">
        <v>6016</v>
      </c>
      <c r="AS1866" s="111" t="s">
        <v>550</v>
      </c>
      <c r="AT1866" s="193" t="s">
        <v>6075</v>
      </c>
      <c r="AU1866" s="111" t="s">
        <v>6076</v>
      </c>
    </row>
    <row r="1867" spans="37:47" hidden="1">
      <c r="AK1867" s="181"/>
      <c r="AL1867" s="181"/>
      <c r="AM1867" s="181"/>
      <c r="AN1867" s="181"/>
      <c r="AO1867" s="181"/>
      <c r="AP1867" s="181"/>
      <c r="AQ1867" s="191" t="s">
        <v>6077</v>
      </c>
      <c r="AR1867" s="192" t="s">
        <v>6016</v>
      </c>
      <c r="AS1867" s="111" t="s">
        <v>550</v>
      </c>
      <c r="AT1867" s="193" t="s">
        <v>6078</v>
      </c>
      <c r="AU1867" s="111" t="s">
        <v>6079</v>
      </c>
    </row>
    <row r="1868" spans="37:47" hidden="1">
      <c r="AK1868" s="181"/>
      <c r="AL1868" s="181"/>
      <c r="AM1868" s="181"/>
      <c r="AN1868" s="181"/>
      <c r="AO1868" s="181"/>
      <c r="AP1868" s="181"/>
      <c r="AQ1868" s="191" t="s">
        <v>6080</v>
      </c>
      <c r="AR1868" s="192" t="s">
        <v>6016</v>
      </c>
      <c r="AS1868" s="111" t="s">
        <v>550</v>
      </c>
      <c r="AT1868" s="193" t="s">
        <v>6081</v>
      </c>
      <c r="AU1868" s="111" t="s">
        <v>1068</v>
      </c>
    </row>
    <row r="1869" spans="37:47" hidden="1">
      <c r="AK1869" s="181"/>
      <c r="AL1869" s="181"/>
      <c r="AM1869" s="181"/>
      <c r="AN1869" s="181"/>
      <c r="AO1869" s="181"/>
      <c r="AP1869" s="181"/>
      <c r="AQ1869" s="191" t="s">
        <v>6082</v>
      </c>
      <c r="AR1869" s="192" t="s">
        <v>6016</v>
      </c>
      <c r="AS1869" s="111" t="s">
        <v>550</v>
      </c>
      <c r="AT1869" s="193" t="s">
        <v>6083</v>
      </c>
      <c r="AU1869" s="111" t="s">
        <v>6084</v>
      </c>
    </row>
    <row r="1870" spans="37:47" hidden="1">
      <c r="AK1870" s="181"/>
      <c r="AL1870" s="181"/>
      <c r="AM1870" s="181"/>
      <c r="AN1870" s="181"/>
      <c r="AO1870" s="181"/>
      <c r="AP1870" s="181"/>
      <c r="AQ1870" s="191" t="s">
        <v>6085</v>
      </c>
      <c r="AR1870" s="192" t="s">
        <v>6016</v>
      </c>
      <c r="AS1870" s="111" t="s">
        <v>550</v>
      </c>
      <c r="AT1870" s="193" t="s">
        <v>6086</v>
      </c>
      <c r="AU1870" s="111" t="s">
        <v>6087</v>
      </c>
    </row>
    <row r="1871" spans="37:47" hidden="1">
      <c r="AK1871" s="181"/>
      <c r="AL1871" s="181"/>
      <c r="AM1871" s="181"/>
      <c r="AN1871" s="181"/>
      <c r="AO1871" s="181"/>
      <c r="AP1871" s="181"/>
      <c r="AQ1871" s="191" t="s">
        <v>6088</v>
      </c>
      <c r="AR1871" s="192" t="s">
        <v>6016</v>
      </c>
      <c r="AS1871" s="111" t="s">
        <v>550</v>
      </c>
      <c r="AT1871" s="193" t="s">
        <v>6089</v>
      </c>
      <c r="AU1871" s="111" t="s">
        <v>6090</v>
      </c>
    </row>
    <row r="1872" spans="37:47" hidden="1">
      <c r="AK1872" s="181"/>
      <c r="AL1872" s="181"/>
      <c r="AM1872" s="181"/>
      <c r="AN1872" s="181"/>
      <c r="AO1872" s="181"/>
      <c r="AP1872" s="181"/>
      <c r="AQ1872" s="191" t="s">
        <v>6091</v>
      </c>
      <c r="AR1872" s="192" t="s">
        <v>6016</v>
      </c>
      <c r="AS1872" s="111" t="s">
        <v>550</v>
      </c>
      <c r="AT1872" s="193" t="s">
        <v>6092</v>
      </c>
      <c r="AU1872" s="111" t="s">
        <v>6093</v>
      </c>
    </row>
    <row r="1873" spans="37:47" hidden="1">
      <c r="AK1873" s="181"/>
      <c r="AL1873" s="181"/>
      <c r="AM1873" s="181"/>
      <c r="AN1873" s="181"/>
      <c r="AO1873" s="181"/>
      <c r="AP1873" s="181"/>
      <c r="AQ1873" s="191" t="s">
        <v>6094</v>
      </c>
      <c r="AR1873" s="192" t="s">
        <v>6016</v>
      </c>
      <c r="AS1873" s="111" t="s">
        <v>550</v>
      </c>
      <c r="AT1873" s="193" t="s">
        <v>6095</v>
      </c>
      <c r="AU1873" s="111" t="s">
        <v>550</v>
      </c>
    </row>
    <row r="1874" spans="37:47" hidden="1">
      <c r="AK1874" s="181"/>
      <c r="AL1874" s="181"/>
      <c r="AM1874" s="181"/>
      <c r="AN1874" s="181"/>
      <c r="AO1874" s="181"/>
      <c r="AP1874" s="181"/>
      <c r="AQ1874" s="191" t="s">
        <v>6096</v>
      </c>
      <c r="AR1874" s="192" t="s">
        <v>6016</v>
      </c>
      <c r="AS1874" s="111" t="s">
        <v>550</v>
      </c>
      <c r="AT1874" s="193" t="s">
        <v>6097</v>
      </c>
      <c r="AU1874" s="111" t="s">
        <v>6098</v>
      </c>
    </row>
    <row r="1875" spans="37:47" hidden="1">
      <c r="AK1875" s="181"/>
      <c r="AL1875" s="181"/>
      <c r="AM1875" s="181"/>
      <c r="AN1875" s="181"/>
      <c r="AO1875" s="181"/>
      <c r="AP1875" s="181"/>
      <c r="AQ1875" s="191" t="s">
        <v>6099</v>
      </c>
      <c r="AR1875" s="192" t="s">
        <v>6016</v>
      </c>
      <c r="AS1875" s="111" t="s">
        <v>550</v>
      </c>
      <c r="AT1875" s="193" t="s">
        <v>6100</v>
      </c>
      <c r="AU1875" s="111" t="s">
        <v>6101</v>
      </c>
    </row>
    <row r="1876" spans="37:47" hidden="1">
      <c r="AK1876" s="181"/>
      <c r="AL1876" s="181"/>
      <c r="AM1876" s="181"/>
      <c r="AN1876" s="181"/>
      <c r="AO1876" s="181"/>
      <c r="AP1876" s="181"/>
      <c r="AQ1876" s="191" t="s">
        <v>6102</v>
      </c>
      <c r="AR1876" s="192" t="s">
        <v>6016</v>
      </c>
      <c r="AS1876" s="111" t="s">
        <v>550</v>
      </c>
      <c r="AT1876" s="193" t="s">
        <v>6103</v>
      </c>
      <c r="AU1876" s="111" t="s">
        <v>1674</v>
      </c>
    </row>
    <row r="1877" spans="37:47" hidden="1">
      <c r="AK1877" s="181"/>
      <c r="AL1877" s="181"/>
      <c r="AM1877" s="181"/>
      <c r="AN1877" s="181"/>
      <c r="AO1877" s="181"/>
      <c r="AP1877" s="181"/>
      <c r="AQ1877" s="191" t="s">
        <v>6104</v>
      </c>
      <c r="AR1877" s="192" t="s">
        <v>6016</v>
      </c>
      <c r="AS1877" s="111" t="s">
        <v>550</v>
      </c>
      <c r="AT1877" s="193" t="s">
        <v>6105</v>
      </c>
      <c r="AU1877" s="111" t="s">
        <v>6106</v>
      </c>
    </row>
    <row r="1878" spans="37:47" hidden="1">
      <c r="AK1878" s="181"/>
      <c r="AL1878" s="181"/>
      <c r="AM1878" s="181"/>
      <c r="AN1878" s="181"/>
      <c r="AO1878" s="181"/>
      <c r="AP1878" s="181"/>
      <c r="AQ1878" s="191" t="s">
        <v>6107</v>
      </c>
      <c r="AR1878" s="192" t="s">
        <v>6016</v>
      </c>
      <c r="AS1878" s="111" t="s">
        <v>550</v>
      </c>
      <c r="AT1878" s="193" t="s">
        <v>6108</v>
      </c>
      <c r="AU1878" s="111" t="s">
        <v>6109</v>
      </c>
    </row>
    <row r="1879" spans="37:47" hidden="1">
      <c r="AK1879" s="181"/>
      <c r="AL1879" s="181"/>
      <c r="AM1879" s="181"/>
      <c r="AN1879" s="181"/>
      <c r="AO1879" s="181"/>
      <c r="AP1879" s="181"/>
      <c r="AQ1879" s="191" t="s">
        <v>6110</v>
      </c>
      <c r="AR1879" s="192" t="s">
        <v>6016</v>
      </c>
      <c r="AS1879" s="111" t="s">
        <v>550</v>
      </c>
      <c r="AT1879" s="193" t="s">
        <v>6111</v>
      </c>
      <c r="AU1879" s="111" t="s">
        <v>6112</v>
      </c>
    </row>
    <row r="1880" spans="37:47" hidden="1">
      <c r="AK1880" s="181"/>
      <c r="AL1880" s="181"/>
      <c r="AM1880" s="181"/>
      <c r="AN1880" s="181"/>
      <c r="AO1880" s="181"/>
      <c r="AP1880" s="181"/>
      <c r="AQ1880" s="191" t="s">
        <v>6113</v>
      </c>
      <c r="AR1880" s="192" t="s">
        <v>6016</v>
      </c>
      <c r="AS1880" s="111" t="s">
        <v>550</v>
      </c>
      <c r="AT1880" s="193" t="s">
        <v>6114</v>
      </c>
      <c r="AU1880" s="111" t="s">
        <v>6115</v>
      </c>
    </row>
    <row r="1881" spans="37:47" hidden="1">
      <c r="AK1881" s="181"/>
      <c r="AL1881" s="181"/>
      <c r="AM1881" s="181"/>
      <c r="AN1881" s="181"/>
      <c r="AO1881" s="181"/>
      <c r="AP1881" s="181"/>
      <c r="AQ1881" s="191" t="s">
        <v>6116</v>
      </c>
      <c r="AR1881" s="192" t="s">
        <v>6016</v>
      </c>
      <c r="AS1881" s="111" t="s">
        <v>550</v>
      </c>
      <c r="AT1881" s="193" t="s">
        <v>6117</v>
      </c>
      <c r="AU1881" s="111" t="s">
        <v>6118</v>
      </c>
    </row>
    <row r="1882" spans="37:47" hidden="1">
      <c r="AK1882" s="181"/>
      <c r="AL1882" s="181"/>
      <c r="AM1882" s="181"/>
      <c r="AN1882" s="181"/>
      <c r="AO1882" s="181"/>
      <c r="AP1882" s="181"/>
      <c r="AQ1882" s="191" t="s">
        <v>6119</v>
      </c>
      <c r="AR1882" s="192" t="s">
        <v>6016</v>
      </c>
      <c r="AS1882" s="111" t="s">
        <v>550</v>
      </c>
      <c r="AT1882" s="193" t="s">
        <v>6120</v>
      </c>
      <c r="AU1882" s="111" t="s">
        <v>6121</v>
      </c>
    </row>
    <row r="1883" spans="37:47" hidden="1">
      <c r="AK1883" s="181"/>
      <c r="AL1883" s="181"/>
      <c r="AM1883" s="181"/>
      <c r="AN1883" s="181"/>
      <c r="AO1883" s="181"/>
      <c r="AP1883" s="181"/>
      <c r="AQ1883" s="191" t="s">
        <v>6122</v>
      </c>
      <c r="AR1883" s="192" t="s">
        <v>6016</v>
      </c>
      <c r="AS1883" s="111" t="s">
        <v>550</v>
      </c>
      <c r="AT1883" s="193" t="s">
        <v>6123</v>
      </c>
      <c r="AU1883" s="111" t="s">
        <v>6124</v>
      </c>
    </row>
    <row r="1884" spans="37:47" hidden="1">
      <c r="AK1884" s="181"/>
      <c r="AL1884" s="181"/>
      <c r="AM1884" s="181"/>
      <c r="AN1884" s="181"/>
      <c r="AO1884" s="181"/>
      <c r="AP1884" s="181"/>
      <c r="AQ1884" s="191" t="s">
        <v>6125</v>
      </c>
      <c r="AR1884" s="192" t="s">
        <v>6016</v>
      </c>
      <c r="AS1884" s="111" t="s">
        <v>550</v>
      </c>
      <c r="AT1884" s="193" t="s">
        <v>6126</v>
      </c>
      <c r="AU1884" s="111" t="s">
        <v>6127</v>
      </c>
    </row>
    <row r="1885" spans="37:47" hidden="1">
      <c r="AK1885" s="181"/>
      <c r="AL1885" s="181"/>
      <c r="AM1885" s="181"/>
      <c r="AN1885" s="181"/>
      <c r="AO1885" s="181"/>
      <c r="AP1885" s="181"/>
      <c r="AQ1885" s="191" t="s">
        <v>6128</v>
      </c>
      <c r="AR1885" s="192" t="s">
        <v>6016</v>
      </c>
      <c r="AS1885" s="111" t="s">
        <v>550</v>
      </c>
      <c r="AT1885" s="193" t="s">
        <v>6129</v>
      </c>
      <c r="AU1885" s="111" t="s">
        <v>6130</v>
      </c>
    </row>
    <row r="1886" spans="37:47" hidden="1">
      <c r="AK1886" s="181"/>
      <c r="AL1886" s="181"/>
      <c r="AM1886" s="181"/>
      <c r="AN1886" s="181"/>
      <c r="AO1886" s="181"/>
      <c r="AP1886" s="181"/>
      <c r="AQ1886" s="191" t="s">
        <v>6131</v>
      </c>
      <c r="AR1886" s="192" t="s">
        <v>6016</v>
      </c>
      <c r="AS1886" s="111" t="s">
        <v>550</v>
      </c>
      <c r="AT1886" s="193" t="s">
        <v>6132</v>
      </c>
      <c r="AU1886" s="111" t="s">
        <v>6133</v>
      </c>
    </row>
    <row r="1887" spans="37:47" hidden="1">
      <c r="AK1887" s="181"/>
      <c r="AL1887" s="181"/>
      <c r="AM1887" s="181"/>
      <c r="AN1887" s="181"/>
      <c r="AO1887" s="181"/>
      <c r="AP1887" s="181"/>
      <c r="AQ1887" s="191" t="s">
        <v>6134</v>
      </c>
      <c r="AR1887" s="192" t="s">
        <v>6016</v>
      </c>
      <c r="AS1887" s="111" t="s">
        <v>550</v>
      </c>
      <c r="AT1887" s="193" t="s">
        <v>6135</v>
      </c>
      <c r="AU1887" s="111" t="s">
        <v>6136</v>
      </c>
    </row>
    <row r="1888" spans="37:47" hidden="1">
      <c r="AK1888" s="181"/>
      <c r="AL1888" s="181"/>
      <c r="AM1888" s="181"/>
      <c r="AN1888" s="181"/>
      <c r="AO1888" s="181"/>
      <c r="AP1888" s="181"/>
      <c r="AQ1888" s="191" t="s">
        <v>6137</v>
      </c>
      <c r="AR1888" s="192" t="s">
        <v>6016</v>
      </c>
      <c r="AS1888" s="111" t="s">
        <v>550</v>
      </c>
      <c r="AT1888" s="193" t="s">
        <v>6138</v>
      </c>
      <c r="AU1888" s="111" t="s">
        <v>6139</v>
      </c>
    </row>
    <row r="1889" spans="37:47" hidden="1">
      <c r="AK1889" s="181"/>
      <c r="AL1889" s="181"/>
      <c r="AM1889" s="181"/>
      <c r="AN1889" s="181"/>
      <c r="AO1889" s="181"/>
      <c r="AP1889" s="181"/>
      <c r="AQ1889" s="191" t="s">
        <v>6140</v>
      </c>
      <c r="AR1889" s="192" t="s">
        <v>6016</v>
      </c>
      <c r="AS1889" s="111" t="s">
        <v>550</v>
      </c>
      <c r="AT1889" s="193" t="s">
        <v>6141</v>
      </c>
      <c r="AU1889" s="111" t="s">
        <v>6142</v>
      </c>
    </row>
    <row r="1890" spans="37:47" hidden="1">
      <c r="AK1890" s="181"/>
      <c r="AL1890" s="181"/>
      <c r="AM1890" s="181"/>
      <c r="AN1890" s="181"/>
      <c r="AO1890" s="181"/>
      <c r="AP1890" s="181"/>
      <c r="AQ1890" s="191" t="s">
        <v>6143</v>
      </c>
      <c r="AR1890" s="192" t="s">
        <v>6016</v>
      </c>
      <c r="AS1890" s="111" t="s">
        <v>550</v>
      </c>
      <c r="AT1890" s="193" t="s">
        <v>6144</v>
      </c>
      <c r="AU1890" s="111" t="s">
        <v>6145</v>
      </c>
    </row>
    <row r="1891" spans="37:47" hidden="1">
      <c r="AK1891" s="181"/>
      <c r="AL1891" s="181"/>
      <c r="AM1891" s="181"/>
      <c r="AN1891" s="181"/>
      <c r="AO1891" s="181"/>
      <c r="AP1891" s="181"/>
      <c r="AQ1891" s="191" t="s">
        <v>6146</v>
      </c>
      <c r="AR1891" s="192" t="s">
        <v>6016</v>
      </c>
      <c r="AS1891" s="111" t="s">
        <v>550</v>
      </c>
      <c r="AT1891" s="193" t="s">
        <v>6147</v>
      </c>
      <c r="AU1891" s="111" t="s">
        <v>6148</v>
      </c>
    </row>
    <row r="1892" spans="37:47" hidden="1">
      <c r="AK1892" s="181"/>
      <c r="AL1892" s="181"/>
      <c r="AM1892" s="181"/>
      <c r="AN1892" s="181"/>
      <c r="AO1892" s="181"/>
      <c r="AP1892" s="181"/>
      <c r="AQ1892" s="191" t="s">
        <v>6149</v>
      </c>
      <c r="AR1892" s="192" t="s">
        <v>6016</v>
      </c>
      <c r="AS1892" s="111" t="s">
        <v>550</v>
      </c>
      <c r="AT1892" s="193" t="s">
        <v>6150</v>
      </c>
      <c r="AU1892" s="111" t="s">
        <v>6151</v>
      </c>
    </row>
    <row r="1893" spans="37:47" hidden="1">
      <c r="AK1893" s="181"/>
      <c r="AL1893" s="181"/>
      <c r="AM1893" s="181"/>
      <c r="AN1893" s="181"/>
      <c r="AO1893" s="181"/>
      <c r="AP1893" s="181"/>
      <c r="AQ1893" s="191" t="s">
        <v>6152</v>
      </c>
      <c r="AR1893" s="192" t="s">
        <v>6016</v>
      </c>
      <c r="AS1893" s="111" t="s">
        <v>550</v>
      </c>
      <c r="AT1893" s="193" t="s">
        <v>6153</v>
      </c>
      <c r="AU1893" s="111" t="s">
        <v>6154</v>
      </c>
    </row>
    <row r="1894" spans="37:47" hidden="1">
      <c r="AK1894" s="181"/>
      <c r="AL1894" s="181"/>
      <c r="AM1894" s="181"/>
      <c r="AN1894" s="181"/>
      <c r="AO1894" s="181"/>
      <c r="AP1894" s="181"/>
      <c r="AQ1894" s="191" t="s">
        <v>6155</v>
      </c>
      <c r="AR1894" s="192" t="s">
        <v>6016</v>
      </c>
      <c r="AS1894" s="111" t="s">
        <v>550</v>
      </c>
      <c r="AT1894" s="193" t="s">
        <v>6156</v>
      </c>
      <c r="AU1894" s="111" t="s">
        <v>6157</v>
      </c>
    </row>
    <row r="1895" spans="37:47" hidden="1">
      <c r="AK1895" s="181"/>
      <c r="AL1895" s="181"/>
      <c r="AM1895" s="181"/>
      <c r="AN1895" s="181"/>
      <c r="AO1895" s="181"/>
      <c r="AP1895" s="181"/>
      <c r="AQ1895" s="191" t="s">
        <v>6158</v>
      </c>
      <c r="AR1895" s="192" t="s">
        <v>6016</v>
      </c>
      <c r="AS1895" s="111" t="s">
        <v>550</v>
      </c>
      <c r="AT1895" s="193" t="s">
        <v>6159</v>
      </c>
      <c r="AU1895" s="111" t="s">
        <v>6160</v>
      </c>
    </row>
    <row r="1896" spans="37:47" hidden="1">
      <c r="AK1896" s="181"/>
      <c r="AL1896" s="181"/>
      <c r="AM1896" s="181"/>
      <c r="AN1896" s="181"/>
      <c r="AO1896" s="181"/>
      <c r="AP1896" s="181"/>
      <c r="AQ1896" s="191" t="s">
        <v>6161</v>
      </c>
      <c r="AR1896" s="192" t="s">
        <v>6016</v>
      </c>
      <c r="AS1896" s="111" t="s">
        <v>550</v>
      </c>
      <c r="AT1896" s="193" t="s">
        <v>6162</v>
      </c>
      <c r="AU1896" s="111" t="s">
        <v>2548</v>
      </c>
    </row>
    <row r="1897" spans="37:47" hidden="1">
      <c r="AK1897" s="181"/>
      <c r="AL1897" s="181"/>
      <c r="AM1897" s="181"/>
      <c r="AN1897" s="181"/>
      <c r="AO1897" s="181"/>
      <c r="AP1897" s="181"/>
      <c r="AQ1897" s="191" t="s">
        <v>6163</v>
      </c>
      <c r="AR1897" s="192" t="s">
        <v>6016</v>
      </c>
      <c r="AS1897" s="111" t="s">
        <v>550</v>
      </c>
      <c r="AT1897" s="193" t="s">
        <v>6164</v>
      </c>
      <c r="AU1897" s="111" t="s">
        <v>6165</v>
      </c>
    </row>
    <row r="1898" spans="37:47" hidden="1">
      <c r="AK1898" s="181"/>
      <c r="AL1898" s="181"/>
      <c r="AM1898" s="181"/>
      <c r="AN1898" s="181"/>
      <c r="AO1898" s="181"/>
      <c r="AP1898" s="181"/>
      <c r="AQ1898" s="191" t="s">
        <v>6166</v>
      </c>
      <c r="AR1898" s="192" t="s">
        <v>6016</v>
      </c>
      <c r="AS1898" s="111" t="s">
        <v>550</v>
      </c>
      <c r="AT1898" s="193" t="s">
        <v>6167</v>
      </c>
      <c r="AU1898" s="111" t="s">
        <v>6168</v>
      </c>
    </row>
    <row r="1899" spans="37:47" hidden="1">
      <c r="AK1899" s="181"/>
      <c r="AL1899" s="181"/>
      <c r="AM1899" s="181"/>
      <c r="AN1899" s="181"/>
      <c r="AO1899" s="181"/>
      <c r="AP1899" s="181"/>
      <c r="AQ1899" s="191" t="s">
        <v>6169</v>
      </c>
      <c r="AR1899" s="192" t="s">
        <v>6016</v>
      </c>
      <c r="AS1899" s="111" t="s">
        <v>550</v>
      </c>
      <c r="AT1899" s="193" t="s">
        <v>6170</v>
      </c>
      <c r="AU1899" s="111" t="s">
        <v>6171</v>
      </c>
    </row>
    <row r="1900" spans="37:47" hidden="1">
      <c r="AK1900" s="181"/>
      <c r="AL1900" s="181"/>
      <c r="AM1900" s="181"/>
      <c r="AN1900" s="181"/>
      <c r="AO1900" s="181"/>
      <c r="AP1900" s="181"/>
      <c r="AQ1900" s="191" t="s">
        <v>6172</v>
      </c>
      <c r="AR1900" s="192" t="s">
        <v>6016</v>
      </c>
      <c r="AS1900" s="111" t="s">
        <v>550</v>
      </c>
      <c r="AT1900" s="193" t="s">
        <v>6173</v>
      </c>
      <c r="AU1900" s="111" t="s">
        <v>819</v>
      </c>
    </row>
    <row r="1901" spans="37:47" hidden="1">
      <c r="AK1901" s="181"/>
      <c r="AL1901" s="181"/>
      <c r="AM1901" s="181"/>
      <c r="AN1901" s="181"/>
      <c r="AO1901" s="181"/>
      <c r="AP1901" s="181"/>
      <c r="AQ1901" s="191" t="s">
        <v>6174</v>
      </c>
      <c r="AR1901" s="192" t="s">
        <v>6016</v>
      </c>
      <c r="AS1901" s="111" t="s">
        <v>550</v>
      </c>
      <c r="AT1901" s="193" t="s">
        <v>6175</v>
      </c>
      <c r="AU1901" s="111" t="s">
        <v>6176</v>
      </c>
    </row>
    <row r="1902" spans="37:47" hidden="1">
      <c r="AK1902" s="181"/>
      <c r="AL1902" s="181"/>
      <c r="AM1902" s="181"/>
      <c r="AN1902" s="181"/>
      <c r="AO1902" s="181"/>
      <c r="AP1902" s="181"/>
      <c r="AQ1902" s="191" t="s">
        <v>6177</v>
      </c>
      <c r="AR1902" s="192" t="s">
        <v>6016</v>
      </c>
      <c r="AS1902" s="111" t="s">
        <v>550</v>
      </c>
      <c r="AT1902" s="193" t="s">
        <v>6178</v>
      </c>
      <c r="AU1902" s="111" t="s">
        <v>6179</v>
      </c>
    </row>
    <row r="1903" spans="37:47" hidden="1">
      <c r="AK1903" s="181"/>
      <c r="AL1903" s="181"/>
      <c r="AM1903" s="181"/>
      <c r="AN1903" s="181"/>
      <c r="AO1903" s="181"/>
      <c r="AP1903" s="181"/>
      <c r="AQ1903" s="191" t="s">
        <v>6180</v>
      </c>
      <c r="AR1903" s="192" t="s">
        <v>6016</v>
      </c>
      <c r="AS1903" s="111" t="s">
        <v>550</v>
      </c>
      <c r="AT1903" s="193" t="s">
        <v>6181</v>
      </c>
      <c r="AU1903" s="111" t="s">
        <v>6182</v>
      </c>
    </row>
    <row r="1904" spans="37:47" hidden="1">
      <c r="AK1904" s="181"/>
      <c r="AL1904" s="181"/>
      <c r="AM1904" s="181"/>
      <c r="AN1904" s="181"/>
      <c r="AO1904" s="181"/>
      <c r="AP1904" s="181"/>
      <c r="AQ1904" s="191" t="s">
        <v>6183</v>
      </c>
      <c r="AR1904" s="192" t="s">
        <v>6184</v>
      </c>
      <c r="AS1904" s="111" t="s">
        <v>552</v>
      </c>
      <c r="AT1904" s="193" t="s">
        <v>6185</v>
      </c>
      <c r="AU1904" s="111" t="s">
        <v>6186</v>
      </c>
    </row>
    <row r="1905" spans="37:47" hidden="1">
      <c r="AK1905" s="181"/>
      <c r="AL1905" s="181"/>
      <c r="AM1905" s="181"/>
      <c r="AN1905" s="181"/>
      <c r="AO1905" s="181"/>
      <c r="AP1905" s="181"/>
      <c r="AQ1905" s="191" t="s">
        <v>6187</v>
      </c>
      <c r="AR1905" s="192" t="s">
        <v>6184</v>
      </c>
      <c r="AS1905" s="111" t="s">
        <v>552</v>
      </c>
      <c r="AT1905" s="193" t="s">
        <v>6188</v>
      </c>
      <c r="AU1905" s="111" t="s">
        <v>6189</v>
      </c>
    </row>
    <row r="1906" spans="37:47" hidden="1">
      <c r="AK1906" s="181"/>
      <c r="AL1906" s="181"/>
      <c r="AM1906" s="181"/>
      <c r="AN1906" s="181"/>
      <c r="AO1906" s="181"/>
      <c r="AP1906" s="181"/>
      <c r="AQ1906" s="191" t="s">
        <v>6190</v>
      </c>
      <c r="AR1906" s="192" t="s">
        <v>6184</v>
      </c>
      <c r="AS1906" s="111" t="s">
        <v>552</v>
      </c>
      <c r="AT1906" s="193" t="s">
        <v>6191</v>
      </c>
      <c r="AU1906" s="111" t="s">
        <v>6192</v>
      </c>
    </row>
    <row r="1907" spans="37:47" hidden="1">
      <c r="AK1907" s="181"/>
      <c r="AL1907" s="181"/>
      <c r="AM1907" s="181"/>
      <c r="AN1907" s="181"/>
      <c r="AO1907" s="181"/>
      <c r="AP1907" s="181"/>
      <c r="AQ1907" s="191" t="s">
        <v>6193</v>
      </c>
      <c r="AR1907" s="192" t="s">
        <v>6184</v>
      </c>
      <c r="AS1907" s="111" t="s">
        <v>552</v>
      </c>
      <c r="AT1907" s="193" t="s">
        <v>6194</v>
      </c>
      <c r="AU1907" s="111" t="s">
        <v>6195</v>
      </c>
    </row>
    <row r="1908" spans="37:47" hidden="1">
      <c r="AK1908" s="181"/>
      <c r="AL1908" s="181"/>
      <c r="AM1908" s="181"/>
      <c r="AN1908" s="181"/>
      <c r="AO1908" s="181"/>
      <c r="AP1908" s="181"/>
      <c r="AQ1908" s="191" t="s">
        <v>6196</v>
      </c>
      <c r="AR1908" s="192" t="s">
        <v>6184</v>
      </c>
      <c r="AS1908" s="111" t="s">
        <v>552</v>
      </c>
      <c r="AT1908" s="193" t="s">
        <v>6197</v>
      </c>
      <c r="AU1908" s="111" t="s">
        <v>6198</v>
      </c>
    </row>
    <row r="1909" spans="37:47" hidden="1">
      <c r="AK1909" s="181"/>
      <c r="AL1909" s="181"/>
      <c r="AM1909" s="181"/>
      <c r="AN1909" s="181"/>
      <c r="AO1909" s="181"/>
      <c r="AP1909" s="181"/>
      <c r="AQ1909" s="191" t="s">
        <v>6199</v>
      </c>
      <c r="AR1909" s="192" t="s">
        <v>6184</v>
      </c>
      <c r="AS1909" s="111" t="s">
        <v>552</v>
      </c>
      <c r="AT1909" s="193" t="s">
        <v>6200</v>
      </c>
      <c r="AU1909" s="111" t="s">
        <v>6201</v>
      </c>
    </row>
    <row r="1910" spans="37:47" hidden="1">
      <c r="AK1910" s="181"/>
      <c r="AL1910" s="181"/>
      <c r="AM1910" s="181"/>
      <c r="AN1910" s="181"/>
      <c r="AO1910" s="181"/>
      <c r="AP1910" s="181"/>
      <c r="AQ1910" s="191" t="s">
        <v>6202</v>
      </c>
      <c r="AR1910" s="192" t="s">
        <v>6184</v>
      </c>
      <c r="AS1910" s="111" t="s">
        <v>552</v>
      </c>
      <c r="AT1910" s="193" t="s">
        <v>6203</v>
      </c>
      <c r="AU1910" s="111" t="s">
        <v>6204</v>
      </c>
    </row>
    <row r="1911" spans="37:47" hidden="1">
      <c r="AK1911" s="181"/>
      <c r="AL1911" s="181"/>
      <c r="AM1911" s="181"/>
      <c r="AN1911" s="181"/>
      <c r="AO1911" s="181"/>
      <c r="AP1911" s="181"/>
      <c r="AQ1911" s="191" t="s">
        <v>6205</v>
      </c>
      <c r="AR1911" s="192" t="s">
        <v>6184</v>
      </c>
      <c r="AS1911" s="111" t="s">
        <v>552</v>
      </c>
      <c r="AT1911" s="193" t="s">
        <v>6206</v>
      </c>
      <c r="AU1911" s="111" t="s">
        <v>6207</v>
      </c>
    </row>
    <row r="1912" spans="37:47" hidden="1">
      <c r="AK1912" s="181"/>
      <c r="AL1912" s="181"/>
      <c r="AM1912" s="181"/>
      <c r="AN1912" s="181"/>
      <c r="AO1912" s="181"/>
      <c r="AP1912" s="181"/>
      <c r="AQ1912" s="191" t="s">
        <v>6208</v>
      </c>
      <c r="AR1912" s="192" t="s">
        <v>6184</v>
      </c>
      <c r="AS1912" s="111" t="s">
        <v>552</v>
      </c>
      <c r="AT1912" s="193" t="s">
        <v>6209</v>
      </c>
      <c r="AU1912" s="111" t="s">
        <v>6210</v>
      </c>
    </row>
    <row r="1913" spans="37:47" hidden="1">
      <c r="AK1913" s="181"/>
      <c r="AL1913" s="181"/>
      <c r="AM1913" s="181"/>
      <c r="AN1913" s="181"/>
      <c r="AO1913" s="181"/>
      <c r="AP1913" s="181"/>
      <c r="AQ1913" s="191" t="s">
        <v>6211</v>
      </c>
      <c r="AR1913" s="192" t="s">
        <v>6184</v>
      </c>
      <c r="AS1913" s="111" t="s">
        <v>552</v>
      </c>
      <c r="AT1913" s="193" t="s">
        <v>6212</v>
      </c>
      <c r="AU1913" s="111" t="s">
        <v>6213</v>
      </c>
    </row>
    <row r="1914" spans="37:47" hidden="1">
      <c r="AK1914" s="181"/>
      <c r="AL1914" s="181"/>
      <c r="AM1914" s="181"/>
      <c r="AN1914" s="181"/>
      <c r="AO1914" s="181"/>
      <c r="AP1914" s="181"/>
      <c r="AQ1914" s="191" t="s">
        <v>6214</v>
      </c>
      <c r="AR1914" s="192" t="s">
        <v>6184</v>
      </c>
      <c r="AS1914" s="111" t="s">
        <v>552</v>
      </c>
      <c r="AT1914" s="193" t="s">
        <v>6215</v>
      </c>
      <c r="AU1914" s="111" t="s">
        <v>6216</v>
      </c>
    </row>
    <row r="1915" spans="37:47" hidden="1">
      <c r="AK1915" s="181"/>
      <c r="AL1915" s="181"/>
      <c r="AM1915" s="181"/>
      <c r="AN1915" s="181"/>
      <c r="AO1915" s="181"/>
      <c r="AP1915" s="181"/>
      <c r="AQ1915" s="191" t="s">
        <v>6217</v>
      </c>
      <c r="AR1915" s="192" t="s">
        <v>6184</v>
      </c>
      <c r="AS1915" s="111" t="s">
        <v>552</v>
      </c>
      <c r="AT1915" s="193" t="s">
        <v>6218</v>
      </c>
      <c r="AU1915" s="111" t="s">
        <v>6219</v>
      </c>
    </row>
    <row r="1916" spans="37:47" hidden="1">
      <c r="AK1916" s="181"/>
      <c r="AL1916" s="181"/>
      <c r="AM1916" s="181"/>
      <c r="AN1916" s="181"/>
      <c r="AO1916" s="181"/>
      <c r="AP1916" s="181"/>
      <c r="AQ1916" s="191" t="s">
        <v>6220</v>
      </c>
      <c r="AR1916" s="192" t="s">
        <v>6184</v>
      </c>
      <c r="AS1916" s="111" t="s">
        <v>552</v>
      </c>
      <c r="AT1916" s="193" t="s">
        <v>6221</v>
      </c>
      <c r="AU1916" s="111" t="s">
        <v>6222</v>
      </c>
    </row>
    <row r="1917" spans="37:47" hidden="1">
      <c r="AK1917" s="181"/>
      <c r="AL1917" s="181"/>
      <c r="AM1917" s="181"/>
      <c r="AN1917" s="181"/>
      <c r="AO1917" s="181"/>
      <c r="AP1917" s="181"/>
      <c r="AQ1917" s="191" t="s">
        <v>6223</v>
      </c>
      <c r="AR1917" s="192" t="s">
        <v>6184</v>
      </c>
      <c r="AS1917" s="111" t="s">
        <v>552</v>
      </c>
      <c r="AT1917" s="193" t="s">
        <v>6224</v>
      </c>
      <c r="AU1917" s="111" t="s">
        <v>1380</v>
      </c>
    </row>
    <row r="1918" spans="37:47" hidden="1">
      <c r="AK1918" s="181"/>
      <c r="AL1918" s="181"/>
      <c r="AM1918" s="181"/>
      <c r="AN1918" s="181"/>
      <c r="AO1918" s="181"/>
      <c r="AP1918" s="181"/>
      <c r="AQ1918" s="191" t="s">
        <v>6225</v>
      </c>
      <c r="AR1918" s="192" t="s">
        <v>6184</v>
      </c>
      <c r="AS1918" s="111" t="s">
        <v>552</v>
      </c>
      <c r="AT1918" s="193" t="s">
        <v>6226</v>
      </c>
      <c r="AU1918" s="111" t="s">
        <v>6227</v>
      </c>
    </row>
    <row r="1919" spans="37:47" hidden="1">
      <c r="AK1919" s="181"/>
      <c r="AL1919" s="181"/>
      <c r="AM1919" s="181"/>
      <c r="AN1919" s="181"/>
      <c r="AO1919" s="181"/>
      <c r="AP1919" s="181"/>
      <c r="AQ1919" s="191" t="s">
        <v>6228</v>
      </c>
      <c r="AR1919" s="192" t="s">
        <v>6184</v>
      </c>
      <c r="AS1919" s="111" t="s">
        <v>552</v>
      </c>
      <c r="AT1919" s="193" t="s">
        <v>6229</v>
      </c>
      <c r="AU1919" s="111" t="s">
        <v>6230</v>
      </c>
    </row>
    <row r="1920" spans="37:47" hidden="1">
      <c r="AK1920" s="181"/>
      <c r="AL1920" s="181"/>
      <c r="AM1920" s="181"/>
      <c r="AN1920" s="181"/>
      <c r="AO1920" s="181"/>
      <c r="AP1920" s="181"/>
      <c r="AQ1920" s="191" t="s">
        <v>6231</v>
      </c>
      <c r="AR1920" s="192" t="s">
        <v>6184</v>
      </c>
      <c r="AS1920" s="111" t="s">
        <v>552</v>
      </c>
      <c r="AT1920" s="193" t="s">
        <v>6232</v>
      </c>
      <c r="AU1920" s="111" t="s">
        <v>552</v>
      </c>
    </row>
    <row r="1921" spans="37:47" hidden="1">
      <c r="AK1921" s="181"/>
      <c r="AL1921" s="181"/>
      <c r="AM1921" s="181"/>
      <c r="AN1921" s="181"/>
      <c r="AO1921" s="181"/>
      <c r="AP1921" s="181"/>
      <c r="AQ1921" s="191" t="s">
        <v>6233</v>
      </c>
      <c r="AR1921" s="192" t="s">
        <v>6184</v>
      </c>
      <c r="AS1921" s="111" t="s">
        <v>552</v>
      </c>
      <c r="AT1921" s="193" t="s">
        <v>6234</v>
      </c>
      <c r="AU1921" s="111" t="s">
        <v>6235</v>
      </c>
    </row>
    <row r="1922" spans="37:47" hidden="1">
      <c r="AK1922" s="181"/>
      <c r="AL1922" s="181"/>
      <c r="AM1922" s="181"/>
      <c r="AN1922" s="181"/>
      <c r="AO1922" s="181"/>
      <c r="AP1922" s="181"/>
      <c r="AQ1922" s="191" t="s">
        <v>6236</v>
      </c>
      <c r="AR1922" s="192" t="s">
        <v>6237</v>
      </c>
      <c r="AS1922" s="111" t="s">
        <v>554</v>
      </c>
      <c r="AT1922" s="193" t="s">
        <v>6238</v>
      </c>
      <c r="AU1922" s="111" t="s">
        <v>6239</v>
      </c>
    </row>
    <row r="1923" spans="37:47" hidden="1">
      <c r="AK1923" s="181"/>
      <c r="AL1923" s="181"/>
      <c r="AM1923" s="181"/>
      <c r="AN1923" s="181"/>
      <c r="AO1923" s="181"/>
      <c r="AP1923" s="181"/>
      <c r="AQ1923" s="191" t="s">
        <v>6240</v>
      </c>
      <c r="AR1923" s="192" t="s">
        <v>6237</v>
      </c>
      <c r="AS1923" s="111" t="s">
        <v>554</v>
      </c>
      <c r="AT1923" s="193" t="s">
        <v>6241</v>
      </c>
      <c r="AU1923" s="111" t="s">
        <v>6242</v>
      </c>
    </row>
    <row r="1924" spans="37:47" hidden="1">
      <c r="AK1924" s="181"/>
      <c r="AL1924" s="181"/>
      <c r="AM1924" s="181"/>
      <c r="AN1924" s="181"/>
      <c r="AO1924" s="181"/>
      <c r="AP1924" s="181"/>
      <c r="AQ1924" s="191" t="s">
        <v>6243</v>
      </c>
      <c r="AR1924" s="192" t="s">
        <v>6237</v>
      </c>
      <c r="AS1924" s="111" t="s">
        <v>554</v>
      </c>
      <c r="AT1924" s="193" t="s">
        <v>6244</v>
      </c>
      <c r="AU1924" s="111" t="s">
        <v>6245</v>
      </c>
    </row>
    <row r="1925" spans="37:47" hidden="1">
      <c r="AK1925" s="181"/>
      <c r="AL1925" s="181"/>
      <c r="AM1925" s="181"/>
      <c r="AN1925" s="181"/>
      <c r="AO1925" s="181"/>
      <c r="AP1925" s="181"/>
      <c r="AQ1925" s="191" t="s">
        <v>6246</v>
      </c>
      <c r="AR1925" s="192" t="s">
        <v>6237</v>
      </c>
      <c r="AS1925" s="111" t="s">
        <v>554</v>
      </c>
      <c r="AT1925" s="193" t="s">
        <v>6247</v>
      </c>
      <c r="AU1925" s="111" t="s">
        <v>6248</v>
      </c>
    </row>
    <row r="1926" spans="37:47" hidden="1">
      <c r="AK1926" s="181"/>
      <c r="AL1926" s="181"/>
      <c r="AM1926" s="181"/>
      <c r="AN1926" s="181"/>
      <c r="AO1926" s="181"/>
      <c r="AP1926" s="181"/>
      <c r="AQ1926" s="191" t="s">
        <v>6249</v>
      </c>
      <c r="AR1926" s="192" t="s">
        <v>6237</v>
      </c>
      <c r="AS1926" s="111" t="s">
        <v>554</v>
      </c>
      <c r="AT1926" s="193" t="s">
        <v>6250</v>
      </c>
      <c r="AU1926" s="111" t="s">
        <v>6251</v>
      </c>
    </row>
    <row r="1927" spans="37:47" hidden="1">
      <c r="AK1927" s="181"/>
      <c r="AL1927" s="181"/>
      <c r="AM1927" s="181"/>
      <c r="AN1927" s="181"/>
      <c r="AO1927" s="181"/>
      <c r="AP1927" s="181"/>
      <c r="AQ1927" s="191" t="s">
        <v>6252</v>
      </c>
      <c r="AR1927" s="192" t="s">
        <v>6237</v>
      </c>
      <c r="AS1927" s="111" t="s">
        <v>554</v>
      </c>
      <c r="AT1927" s="193" t="s">
        <v>6253</v>
      </c>
      <c r="AU1927" s="111" t="s">
        <v>6254</v>
      </c>
    </row>
    <row r="1928" spans="37:47" hidden="1">
      <c r="AK1928" s="181"/>
      <c r="AL1928" s="181"/>
      <c r="AM1928" s="181"/>
      <c r="AN1928" s="181"/>
      <c r="AO1928" s="181"/>
      <c r="AP1928" s="181"/>
      <c r="AQ1928" s="191" t="s">
        <v>6255</v>
      </c>
      <c r="AR1928" s="192" t="s">
        <v>6237</v>
      </c>
      <c r="AS1928" s="111" t="s">
        <v>554</v>
      </c>
      <c r="AT1928" s="193" t="s">
        <v>6256</v>
      </c>
      <c r="AU1928" s="111" t="s">
        <v>6257</v>
      </c>
    </row>
    <row r="1929" spans="37:47" hidden="1">
      <c r="AK1929" s="181"/>
      <c r="AL1929" s="181"/>
      <c r="AM1929" s="181"/>
      <c r="AN1929" s="181"/>
      <c r="AO1929" s="181"/>
      <c r="AP1929" s="181"/>
      <c r="AQ1929" s="191" t="s">
        <v>6258</v>
      </c>
      <c r="AR1929" s="192" t="s">
        <v>6237</v>
      </c>
      <c r="AS1929" s="111" t="s">
        <v>554</v>
      </c>
      <c r="AT1929" s="193" t="s">
        <v>6259</v>
      </c>
      <c r="AU1929" s="111" t="s">
        <v>6260</v>
      </c>
    </row>
    <row r="1930" spans="37:47" hidden="1">
      <c r="AK1930" s="181"/>
      <c r="AL1930" s="181"/>
      <c r="AM1930" s="181"/>
      <c r="AN1930" s="181"/>
      <c r="AO1930" s="181"/>
      <c r="AP1930" s="181"/>
      <c r="AQ1930" s="191" t="s">
        <v>6261</v>
      </c>
      <c r="AR1930" s="192" t="s">
        <v>6237</v>
      </c>
      <c r="AS1930" s="111" t="s">
        <v>554</v>
      </c>
      <c r="AT1930" s="193" t="s">
        <v>6262</v>
      </c>
      <c r="AU1930" s="111" t="s">
        <v>6263</v>
      </c>
    </row>
    <row r="1931" spans="37:47" hidden="1">
      <c r="AK1931" s="181"/>
      <c r="AL1931" s="181"/>
      <c r="AM1931" s="181"/>
      <c r="AN1931" s="181"/>
      <c r="AO1931" s="181"/>
      <c r="AP1931" s="181"/>
      <c r="AQ1931" s="191" t="s">
        <v>6264</v>
      </c>
      <c r="AR1931" s="192" t="s">
        <v>6237</v>
      </c>
      <c r="AS1931" s="111" t="s">
        <v>554</v>
      </c>
      <c r="AT1931" s="193" t="s">
        <v>6265</v>
      </c>
      <c r="AU1931" s="111" t="s">
        <v>6266</v>
      </c>
    </row>
    <row r="1932" spans="37:47" hidden="1">
      <c r="AK1932" s="181"/>
      <c r="AL1932" s="181"/>
      <c r="AM1932" s="181"/>
      <c r="AN1932" s="181"/>
      <c r="AO1932" s="181"/>
      <c r="AP1932" s="181"/>
      <c r="AQ1932" s="191" t="s">
        <v>6267</v>
      </c>
      <c r="AR1932" s="192" t="s">
        <v>6237</v>
      </c>
      <c r="AS1932" s="111" t="s">
        <v>554</v>
      </c>
      <c r="AT1932" s="193" t="s">
        <v>6268</v>
      </c>
      <c r="AU1932" s="111" t="s">
        <v>6269</v>
      </c>
    </row>
    <row r="1933" spans="37:47" hidden="1">
      <c r="AK1933" s="181"/>
      <c r="AL1933" s="181"/>
      <c r="AM1933" s="181"/>
      <c r="AN1933" s="181"/>
      <c r="AO1933" s="181"/>
      <c r="AP1933" s="181"/>
      <c r="AQ1933" s="191" t="s">
        <v>6270</v>
      </c>
      <c r="AR1933" s="192" t="s">
        <v>6237</v>
      </c>
      <c r="AS1933" s="111" t="s">
        <v>554</v>
      </c>
      <c r="AT1933" s="193" t="s">
        <v>6271</v>
      </c>
      <c r="AU1933" s="111" t="s">
        <v>6272</v>
      </c>
    </row>
    <row r="1934" spans="37:47" hidden="1">
      <c r="AK1934" s="181"/>
      <c r="AL1934" s="181"/>
      <c r="AM1934" s="181"/>
      <c r="AN1934" s="181"/>
      <c r="AO1934" s="181"/>
      <c r="AP1934" s="181"/>
      <c r="AQ1934" s="191" t="s">
        <v>6273</v>
      </c>
      <c r="AR1934" s="192" t="s">
        <v>6237</v>
      </c>
      <c r="AS1934" s="111" t="s">
        <v>554</v>
      </c>
      <c r="AT1934" s="193" t="s">
        <v>6274</v>
      </c>
      <c r="AU1934" s="111" t="s">
        <v>6275</v>
      </c>
    </row>
    <row r="1935" spans="37:47" hidden="1">
      <c r="AK1935" s="181"/>
      <c r="AL1935" s="181"/>
      <c r="AM1935" s="181"/>
      <c r="AN1935" s="181"/>
      <c r="AO1935" s="181"/>
      <c r="AP1935" s="181"/>
      <c r="AQ1935" s="191" t="s">
        <v>6276</v>
      </c>
      <c r="AR1935" s="192" t="s">
        <v>6237</v>
      </c>
      <c r="AS1935" s="111" t="s">
        <v>554</v>
      </c>
      <c r="AT1935" s="193" t="s">
        <v>6277</v>
      </c>
      <c r="AU1935" s="111" t="s">
        <v>6278</v>
      </c>
    </row>
    <row r="1936" spans="37:47" hidden="1">
      <c r="AK1936" s="181"/>
      <c r="AL1936" s="181"/>
      <c r="AM1936" s="181"/>
      <c r="AN1936" s="181"/>
      <c r="AO1936" s="181"/>
      <c r="AP1936" s="181"/>
      <c r="AQ1936" s="191" t="s">
        <v>6279</v>
      </c>
      <c r="AR1936" s="192" t="s">
        <v>6237</v>
      </c>
      <c r="AS1936" s="111" t="s">
        <v>554</v>
      </c>
      <c r="AT1936" s="193" t="s">
        <v>6280</v>
      </c>
      <c r="AU1936" s="111" t="s">
        <v>6281</v>
      </c>
    </row>
    <row r="1937" spans="37:47" hidden="1">
      <c r="AK1937" s="181"/>
      <c r="AL1937" s="181"/>
      <c r="AM1937" s="181"/>
      <c r="AN1937" s="181"/>
      <c r="AO1937" s="181"/>
      <c r="AP1937" s="181"/>
      <c r="AQ1937" s="191" t="s">
        <v>6282</v>
      </c>
      <c r="AR1937" s="192" t="s">
        <v>6237</v>
      </c>
      <c r="AS1937" s="111" t="s">
        <v>554</v>
      </c>
      <c r="AT1937" s="193" t="s">
        <v>6283</v>
      </c>
      <c r="AU1937" s="111" t="s">
        <v>6284</v>
      </c>
    </row>
    <row r="1938" spans="37:47" hidden="1">
      <c r="AK1938" s="181"/>
      <c r="AL1938" s="181"/>
      <c r="AM1938" s="181"/>
      <c r="AN1938" s="181"/>
      <c r="AO1938" s="181"/>
      <c r="AP1938" s="181"/>
      <c r="AQ1938" s="191" t="s">
        <v>6285</v>
      </c>
      <c r="AR1938" s="192" t="s">
        <v>6237</v>
      </c>
      <c r="AS1938" s="111" t="s">
        <v>554</v>
      </c>
      <c r="AT1938" s="193" t="s">
        <v>6286</v>
      </c>
      <c r="AU1938" s="111" t="s">
        <v>6287</v>
      </c>
    </row>
    <row r="1939" spans="37:47" hidden="1">
      <c r="AK1939" s="181"/>
      <c r="AL1939" s="181"/>
      <c r="AM1939" s="181"/>
      <c r="AN1939" s="181"/>
      <c r="AO1939" s="181"/>
      <c r="AP1939" s="181"/>
      <c r="AQ1939" s="191" t="s">
        <v>6288</v>
      </c>
      <c r="AR1939" s="192" t="s">
        <v>6237</v>
      </c>
      <c r="AS1939" s="111" t="s">
        <v>554</v>
      </c>
      <c r="AT1939" s="193" t="s">
        <v>6289</v>
      </c>
      <c r="AU1939" s="111" t="s">
        <v>6290</v>
      </c>
    </row>
    <row r="1940" spans="37:47" hidden="1">
      <c r="AK1940" s="181"/>
      <c r="AL1940" s="181"/>
      <c r="AM1940" s="181"/>
      <c r="AN1940" s="181"/>
      <c r="AO1940" s="181"/>
      <c r="AP1940" s="181"/>
      <c r="AQ1940" s="191" t="s">
        <v>6291</v>
      </c>
      <c r="AR1940" s="192" t="s">
        <v>6237</v>
      </c>
      <c r="AS1940" s="111" t="s">
        <v>554</v>
      </c>
      <c r="AT1940" s="193" t="s">
        <v>6292</v>
      </c>
      <c r="AU1940" s="111" t="s">
        <v>6293</v>
      </c>
    </row>
    <row r="1941" spans="37:47" hidden="1">
      <c r="AK1941" s="181"/>
      <c r="AL1941" s="181"/>
      <c r="AM1941" s="181"/>
      <c r="AN1941" s="181"/>
      <c r="AO1941" s="181"/>
      <c r="AP1941" s="181"/>
      <c r="AQ1941" s="191" t="s">
        <v>6294</v>
      </c>
      <c r="AR1941" s="192" t="s">
        <v>6237</v>
      </c>
      <c r="AS1941" s="111" t="s">
        <v>554</v>
      </c>
      <c r="AT1941" s="193" t="s">
        <v>6295</v>
      </c>
      <c r="AU1941" s="111" t="s">
        <v>6296</v>
      </c>
    </row>
    <row r="1942" spans="37:47" hidden="1">
      <c r="AK1942" s="181"/>
      <c r="AL1942" s="181"/>
      <c r="AM1942" s="181"/>
      <c r="AN1942" s="181"/>
      <c r="AO1942" s="181"/>
      <c r="AP1942" s="181"/>
      <c r="AQ1942" s="191" t="s">
        <v>6297</v>
      </c>
      <c r="AR1942" s="192" t="s">
        <v>6237</v>
      </c>
      <c r="AS1942" s="111" t="s">
        <v>554</v>
      </c>
      <c r="AT1942" s="193" t="s">
        <v>6298</v>
      </c>
      <c r="AU1942" s="111" t="s">
        <v>6299</v>
      </c>
    </row>
    <row r="1943" spans="37:47" hidden="1">
      <c r="AK1943" s="181"/>
      <c r="AL1943" s="181"/>
      <c r="AM1943" s="181"/>
      <c r="AN1943" s="181"/>
      <c r="AO1943" s="181"/>
      <c r="AP1943" s="181"/>
      <c r="AQ1943" s="191" t="s">
        <v>6300</v>
      </c>
      <c r="AR1943" s="192" t="s">
        <v>6237</v>
      </c>
      <c r="AS1943" s="111" t="s">
        <v>554</v>
      </c>
      <c r="AT1943" s="193" t="s">
        <v>6301</v>
      </c>
      <c r="AU1943" s="111" t="s">
        <v>6302</v>
      </c>
    </row>
    <row r="1944" spans="37:47" hidden="1">
      <c r="AK1944" s="181"/>
      <c r="AL1944" s="181"/>
      <c r="AM1944" s="181"/>
      <c r="AN1944" s="181"/>
      <c r="AO1944" s="181"/>
      <c r="AP1944" s="181"/>
      <c r="AQ1944" s="191" t="s">
        <v>6303</v>
      </c>
      <c r="AR1944" s="192" t="s">
        <v>6237</v>
      </c>
      <c r="AS1944" s="111" t="s">
        <v>554</v>
      </c>
      <c r="AT1944" s="193" t="s">
        <v>6304</v>
      </c>
      <c r="AU1944" s="111" t="s">
        <v>6305</v>
      </c>
    </row>
    <row r="1945" spans="37:47" hidden="1">
      <c r="AK1945" s="181"/>
      <c r="AL1945" s="181"/>
      <c r="AM1945" s="181"/>
      <c r="AN1945" s="181"/>
      <c r="AO1945" s="181"/>
      <c r="AP1945" s="181"/>
      <c r="AQ1945" s="191" t="s">
        <v>6306</v>
      </c>
      <c r="AR1945" s="192" t="s">
        <v>6237</v>
      </c>
      <c r="AS1945" s="111" t="s">
        <v>554</v>
      </c>
      <c r="AT1945" s="193" t="s">
        <v>6307</v>
      </c>
      <c r="AU1945" s="111" t="s">
        <v>6308</v>
      </c>
    </row>
    <row r="1946" spans="37:47" hidden="1">
      <c r="AK1946" s="181"/>
      <c r="AL1946" s="181"/>
      <c r="AM1946" s="181"/>
      <c r="AN1946" s="181"/>
      <c r="AO1946" s="181"/>
      <c r="AP1946" s="181"/>
      <c r="AQ1946" s="191" t="s">
        <v>6309</v>
      </c>
      <c r="AR1946" s="192" t="s">
        <v>6237</v>
      </c>
      <c r="AS1946" s="111" t="s">
        <v>554</v>
      </c>
      <c r="AT1946" s="193" t="s">
        <v>6310</v>
      </c>
      <c r="AU1946" s="111" t="s">
        <v>6311</v>
      </c>
    </row>
    <row r="1947" spans="37:47" hidden="1">
      <c r="AK1947" s="181"/>
      <c r="AL1947" s="181"/>
      <c r="AM1947" s="181"/>
      <c r="AN1947" s="181"/>
      <c r="AO1947" s="181"/>
      <c r="AP1947" s="181"/>
      <c r="AQ1947" s="191" t="s">
        <v>6312</v>
      </c>
      <c r="AR1947" s="192" t="s">
        <v>6237</v>
      </c>
      <c r="AS1947" s="111" t="s">
        <v>554</v>
      </c>
      <c r="AT1947" s="193" t="s">
        <v>6313</v>
      </c>
      <c r="AU1947" s="111" t="s">
        <v>6314</v>
      </c>
    </row>
    <row r="1948" spans="37:47" hidden="1">
      <c r="AK1948" s="181"/>
      <c r="AL1948" s="181"/>
      <c r="AM1948" s="181"/>
      <c r="AN1948" s="181"/>
      <c r="AO1948" s="181"/>
      <c r="AP1948" s="181"/>
      <c r="AQ1948" s="191" t="s">
        <v>6315</v>
      </c>
      <c r="AR1948" s="192" t="s">
        <v>6237</v>
      </c>
      <c r="AS1948" s="111" t="s">
        <v>554</v>
      </c>
      <c r="AT1948" s="193" t="s">
        <v>6316</v>
      </c>
      <c r="AU1948" s="111" t="s">
        <v>6317</v>
      </c>
    </row>
    <row r="1949" spans="37:47" hidden="1">
      <c r="AK1949" s="181"/>
      <c r="AL1949" s="181"/>
      <c r="AM1949" s="181"/>
      <c r="AN1949" s="181"/>
      <c r="AO1949" s="181"/>
      <c r="AP1949" s="181"/>
      <c r="AQ1949" s="191" t="s">
        <v>6318</v>
      </c>
      <c r="AR1949" s="192" t="s">
        <v>6237</v>
      </c>
      <c r="AS1949" s="111" t="s">
        <v>554</v>
      </c>
      <c r="AT1949" s="193" t="s">
        <v>6319</v>
      </c>
      <c r="AU1949" s="111" t="s">
        <v>6320</v>
      </c>
    </row>
    <row r="1950" spans="37:47" hidden="1">
      <c r="AK1950" s="181"/>
      <c r="AL1950" s="181"/>
      <c r="AM1950" s="181"/>
      <c r="AN1950" s="181"/>
      <c r="AO1950" s="181"/>
      <c r="AP1950" s="181"/>
      <c r="AQ1950" s="191" t="s">
        <v>6321</v>
      </c>
      <c r="AR1950" s="192" t="s">
        <v>6237</v>
      </c>
      <c r="AS1950" s="111" t="s">
        <v>554</v>
      </c>
      <c r="AT1950" s="193" t="s">
        <v>6322</v>
      </c>
      <c r="AU1950" s="111" t="s">
        <v>6323</v>
      </c>
    </row>
    <row r="1951" spans="37:47" hidden="1">
      <c r="AK1951" s="181"/>
      <c r="AL1951" s="181"/>
      <c r="AM1951" s="181"/>
      <c r="AN1951" s="181"/>
      <c r="AO1951" s="181"/>
      <c r="AP1951" s="181"/>
      <c r="AQ1951" s="191" t="s">
        <v>6324</v>
      </c>
      <c r="AR1951" s="192" t="s">
        <v>6237</v>
      </c>
      <c r="AS1951" s="111" t="s">
        <v>554</v>
      </c>
      <c r="AT1951" s="193" t="s">
        <v>6325</v>
      </c>
      <c r="AU1951" s="111" t="s">
        <v>6326</v>
      </c>
    </row>
    <row r="1952" spans="37:47" hidden="1">
      <c r="AK1952" s="181"/>
      <c r="AL1952" s="181"/>
      <c r="AM1952" s="181"/>
      <c r="AN1952" s="181"/>
      <c r="AO1952" s="181"/>
      <c r="AP1952" s="181"/>
      <c r="AQ1952" s="191" t="s">
        <v>6327</v>
      </c>
      <c r="AR1952" s="192" t="s">
        <v>6237</v>
      </c>
      <c r="AS1952" s="111" t="s">
        <v>554</v>
      </c>
      <c r="AT1952" s="193" t="s">
        <v>6328</v>
      </c>
      <c r="AU1952" s="111" t="s">
        <v>6329</v>
      </c>
    </row>
    <row r="1953" spans="37:47" hidden="1">
      <c r="AK1953" s="181"/>
      <c r="AL1953" s="181"/>
      <c r="AM1953" s="181"/>
      <c r="AN1953" s="181"/>
      <c r="AO1953" s="181"/>
      <c r="AP1953" s="181"/>
      <c r="AQ1953" s="191" t="s">
        <v>6330</v>
      </c>
      <c r="AR1953" s="192" t="s">
        <v>6237</v>
      </c>
      <c r="AS1953" s="111" t="s">
        <v>554</v>
      </c>
      <c r="AT1953" s="193" t="s">
        <v>6331</v>
      </c>
      <c r="AU1953" s="111" t="s">
        <v>6332</v>
      </c>
    </row>
    <row r="1954" spans="37:47" hidden="1">
      <c r="AK1954" s="181"/>
      <c r="AL1954" s="181"/>
      <c r="AM1954" s="181"/>
      <c r="AN1954" s="181"/>
      <c r="AO1954" s="181"/>
      <c r="AP1954" s="181"/>
      <c r="AQ1954" s="191" t="s">
        <v>6333</v>
      </c>
      <c r="AR1954" s="192" t="s">
        <v>6237</v>
      </c>
      <c r="AS1954" s="111" t="s">
        <v>554</v>
      </c>
      <c r="AT1954" s="193" t="s">
        <v>6334</v>
      </c>
      <c r="AU1954" s="111" t="s">
        <v>6335</v>
      </c>
    </row>
    <row r="1955" spans="37:47" hidden="1">
      <c r="AK1955" s="181"/>
      <c r="AL1955" s="181"/>
      <c r="AM1955" s="181"/>
      <c r="AN1955" s="181"/>
      <c r="AO1955" s="181"/>
      <c r="AP1955" s="181"/>
      <c r="AQ1955" s="191" t="s">
        <v>6336</v>
      </c>
      <c r="AR1955" s="192" t="s">
        <v>6237</v>
      </c>
      <c r="AS1955" s="111" t="s">
        <v>554</v>
      </c>
      <c r="AT1955" s="193" t="s">
        <v>6337</v>
      </c>
      <c r="AU1955" s="111" t="s">
        <v>6338</v>
      </c>
    </row>
    <row r="1956" spans="37:47" hidden="1">
      <c r="AK1956" s="181"/>
      <c r="AL1956" s="181"/>
      <c r="AM1956" s="181"/>
      <c r="AN1956" s="181"/>
      <c r="AO1956" s="181"/>
      <c r="AP1956" s="181"/>
      <c r="AQ1956" s="191" t="s">
        <v>6339</v>
      </c>
      <c r="AR1956" s="192" t="s">
        <v>6237</v>
      </c>
      <c r="AS1956" s="111" t="s">
        <v>554</v>
      </c>
      <c r="AT1956" s="193" t="s">
        <v>6340</v>
      </c>
      <c r="AU1956" s="111" t="s">
        <v>6341</v>
      </c>
    </row>
    <row r="1957" spans="37:47" hidden="1">
      <c r="AK1957" s="181"/>
      <c r="AL1957" s="181"/>
      <c r="AM1957" s="181"/>
      <c r="AN1957" s="181"/>
      <c r="AO1957" s="181"/>
      <c r="AP1957" s="181"/>
      <c r="AQ1957" s="191" t="s">
        <v>6342</v>
      </c>
      <c r="AR1957" s="192" t="s">
        <v>6237</v>
      </c>
      <c r="AS1957" s="111" t="s">
        <v>554</v>
      </c>
      <c r="AT1957" s="193" t="s">
        <v>6343</v>
      </c>
      <c r="AU1957" s="111" t="s">
        <v>2368</v>
      </c>
    </row>
    <row r="1958" spans="37:47" hidden="1">
      <c r="AK1958" s="181"/>
      <c r="AL1958" s="181"/>
      <c r="AM1958" s="181"/>
      <c r="AN1958" s="181"/>
      <c r="AO1958" s="181"/>
      <c r="AP1958" s="181"/>
      <c r="AQ1958" s="191" t="s">
        <v>6344</v>
      </c>
      <c r="AR1958" s="192" t="s">
        <v>6237</v>
      </c>
      <c r="AS1958" s="111" t="s">
        <v>554</v>
      </c>
      <c r="AT1958" s="193" t="s">
        <v>6345</v>
      </c>
      <c r="AU1958" s="111" t="s">
        <v>1011</v>
      </c>
    </row>
    <row r="1959" spans="37:47" hidden="1">
      <c r="AK1959" s="181"/>
      <c r="AL1959" s="181"/>
      <c r="AM1959" s="181"/>
      <c r="AN1959" s="181"/>
      <c r="AO1959" s="181"/>
      <c r="AP1959" s="181"/>
      <c r="AQ1959" s="191" t="s">
        <v>6346</v>
      </c>
      <c r="AR1959" s="192" t="s">
        <v>6237</v>
      </c>
      <c r="AS1959" s="111" t="s">
        <v>554</v>
      </c>
      <c r="AT1959" s="193" t="s">
        <v>6347</v>
      </c>
      <c r="AU1959" s="111" t="s">
        <v>6079</v>
      </c>
    </row>
    <row r="1960" spans="37:47" hidden="1">
      <c r="AK1960" s="181"/>
      <c r="AL1960" s="181"/>
      <c r="AM1960" s="181"/>
      <c r="AN1960" s="181"/>
      <c r="AO1960" s="181"/>
      <c r="AP1960" s="181"/>
      <c r="AQ1960" s="191" t="s">
        <v>6348</v>
      </c>
      <c r="AR1960" s="192" t="s">
        <v>6237</v>
      </c>
      <c r="AS1960" s="111" t="s">
        <v>554</v>
      </c>
      <c r="AT1960" s="193" t="s">
        <v>6349</v>
      </c>
      <c r="AU1960" s="111" t="s">
        <v>6350</v>
      </c>
    </row>
    <row r="1961" spans="37:47" hidden="1">
      <c r="AK1961" s="181"/>
      <c r="AL1961" s="181"/>
      <c r="AM1961" s="181"/>
      <c r="AN1961" s="181"/>
      <c r="AO1961" s="181"/>
      <c r="AP1961" s="181"/>
      <c r="AQ1961" s="191" t="s">
        <v>6351</v>
      </c>
      <c r="AR1961" s="192" t="s">
        <v>6237</v>
      </c>
      <c r="AS1961" s="111" t="s">
        <v>554</v>
      </c>
      <c r="AT1961" s="193" t="s">
        <v>6352</v>
      </c>
      <c r="AU1961" s="111" t="s">
        <v>6353</v>
      </c>
    </row>
    <row r="1962" spans="37:47" hidden="1">
      <c r="AK1962" s="181"/>
      <c r="AL1962" s="181"/>
      <c r="AM1962" s="181"/>
      <c r="AN1962" s="181"/>
      <c r="AO1962" s="181"/>
      <c r="AP1962" s="181"/>
      <c r="AQ1962" s="191" t="s">
        <v>6354</v>
      </c>
      <c r="AR1962" s="192" t="s">
        <v>6237</v>
      </c>
      <c r="AS1962" s="111" t="s">
        <v>554</v>
      </c>
      <c r="AT1962" s="193" t="s">
        <v>6355</v>
      </c>
      <c r="AU1962" s="111" t="s">
        <v>6356</v>
      </c>
    </row>
    <row r="1963" spans="37:47" hidden="1">
      <c r="AK1963" s="181"/>
      <c r="AL1963" s="181"/>
      <c r="AM1963" s="181"/>
      <c r="AN1963" s="181"/>
      <c r="AO1963" s="181"/>
      <c r="AP1963" s="181"/>
      <c r="AQ1963" s="191" t="s">
        <v>6357</v>
      </c>
      <c r="AR1963" s="192" t="s">
        <v>6237</v>
      </c>
      <c r="AS1963" s="111" t="s">
        <v>554</v>
      </c>
      <c r="AT1963" s="193" t="s">
        <v>6358</v>
      </c>
      <c r="AU1963" s="111" t="s">
        <v>6359</v>
      </c>
    </row>
    <row r="1964" spans="37:47" hidden="1">
      <c r="AK1964" s="181"/>
      <c r="AL1964" s="181"/>
      <c r="AM1964" s="181"/>
      <c r="AN1964" s="181"/>
      <c r="AO1964" s="181"/>
      <c r="AP1964" s="181"/>
      <c r="AQ1964" s="191" t="s">
        <v>6360</v>
      </c>
      <c r="AR1964" s="192" t="s">
        <v>6237</v>
      </c>
      <c r="AS1964" s="111" t="s">
        <v>554</v>
      </c>
      <c r="AT1964" s="193" t="s">
        <v>6361</v>
      </c>
      <c r="AU1964" s="111" t="s">
        <v>6362</v>
      </c>
    </row>
    <row r="1965" spans="37:47" hidden="1">
      <c r="AK1965" s="181"/>
      <c r="AL1965" s="181"/>
      <c r="AM1965" s="181"/>
      <c r="AN1965" s="181"/>
      <c r="AO1965" s="181"/>
      <c r="AP1965" s="181"/>
      <c r="AQ1965" s="191" t="s">
        <v>6363</v>
      </c>
      <c r="AR1965" s="192" t="s">
        <v>6237</v>
      </c>
      <c r="AS1965" s="111" t="s">
        <v>554</v>
      </c>
      <c r="AT1965" s="193" t="s">
        <v>6364</v>
      </c>
      <c r="AU1965" s="111" t="s">
        <v>6365</v>
      </c>
    </row>
    <row r="1966" spans="37:47" hidden="1">
      <c r="AK1966" s="181"/>
      <c r="AL1966" s="181"/>
      <c r="AM1966" s="181"/>
      <c r="AN1966" s="181"/>
      <c r="AO1966" s="181"/>
      <c r="AP1966" s="181"/>
      <c r="AQ1966" s="191" t="s">
        <v>6366</v>
      </c>
      <c r="AR1966" s="192" t="s">
        <v>6237</v>
      </c>
      <c r="AS1966" s="111" t="s">
        <v>554</v>
      </c>
      <c r="AT1966" s="193" t="s">
        <v>6367</v>
      </c>
      <c r="AU1966" s="111" t="s">
        <v>6368</v>
      </c>
    </row>
    <row r="1967" spans="37:47" hidden="1">
      <c r="AK1967" s="181"/>
      <c r="AL1967" s="181"/>
      <c r="AM1967" s="181"/>
      <c r="AN1967" s="181"/>
      <c r="AO1967" s="181"/>
      <c r="AP1967" s="181"/>
      <c r="AQ1967" s="191" t="s">
        <v>6369</v>
      </c>
      <c r="AR1967" s="192" t="s">
        <v>6237</v>
      </c>
      <c r="AS1967" s="111" t="s">
        <v>554</v>
      </c>
      <c r="AT1967" s="193" t="s">
        <v>6370</v>
      </c>
      <c r="AU1967" s="111" t="s">
        <v>6371</v>
      </c>
    </row>
    <row r="1968" spans="37:47" hidden="1">
      <c r="AK1968" s="181"/>
      <c r="AL1968" s="181"/>
      <c r="AM1968" s="181"/>
      <c r="AN1968" s="181"/>
      <c r="AO1968" s="181"/>
      <c r="AP1968" s="181"/>
      <c r="AQ1968" s="191" t="s">
        <v>6372</v>
      </c>
      <c r="AR1968" s="192" t="s">
        <v>6237</v>
      </c>
      <c r="AS1968" s="111" t="s">
        <v>554</v>
      </c>
      <c r="AT1968" s="193" t="s">
        <v>6373</v>
      </c>
      <c r="AU1968" s="111" t="s">
        <v>6374</v>
      </c>
    </row>
    <row r="1969" spans="37:47" hidden="1">
      <c r="AK1969" s="181"/>
      <c r="AL1969" s="181"/>
      <c r="AM1969" s="181"/>
      <c r="AN1969" s="181"/>
      <c r="AO1969" s="181"/>
      <c r="AP1969" s="181"/>
      <c r="AQ1969" s="191" t="s">
        <v>6375</v>
      </c>
      <c r="AR1969" s="192" t="s">
        <v>6237</v>
      </c>
      <c r="AS1969" s="111" t="s">
        <v>554</v>
      </c>
      <c r="AT1969" s="193" t="s">
        <v>6376</v>
      </c>
      <c r="AU1969" s="111" t="s">
        <v>6377</v>
      </c>
    </row>
    <row r="1970" spans="37:47" hidden="1">
      <c r="AK1970" s="181"/>
      <c r="AL1970" s="181"/>
      <c r="AM1970" s="181"/>
      <c r="AN1970" s="181"/>
      <c r="AO1970" s="181"/>
      <c r="AP1970" s="181"/>
      <c r="AQ1970" s="191" t="s">
        <v>6378</v>
      </c>
      <c r="AR1970" s="192" t="s">
        <v>6237</v>
      </c>
      <c r="AS1970" s="111" t="s">
        <v>554</v>
      </c>
      <c r="AT1970" s="193" t="s">
        <v>6379</v>
      </c>
      <c r="AU1970" s="111" t="s">
        <v>6380</v>
      </c>
    </row>
    <row r="1971" spans="37:47" hidden="1">
      <c r="AK1971" s="181"/>
      <c r="AL1971" s="181"/>
      <c r="AM1971" s="181"/>
      <c r="AN1971" s="181"/>
      <c r="AO1971" s="181"/>
      <c r="AP1971" s="181"/>
      <c r="AQ1971" s="191" t="s">
        <v>6381</v>
      </c>
      <c r="AR1971" s="192" t="s">
        <v>6237</v>
      </c>
      <c r="AS1971" s="111" t="s">
        <v>554</v>
      </c>
      <c r="AT1971" s="193" t="s">
        <v>6382</v>
      </c>
      <c r="AU1971" s="111" t="s">
        <v>1068</v>
      </c>
    </row>
    <row r="1972" spans="37:47" hidden="1">
      <c r="AK1972" s="181"/>
      <c r="AL1972" s="181"/>
      <c r="AM1972" s="181"/>
      <c r="AN1972" s="181"/>
      <c r="AO1972" s="181"/>
      <c r="AP1972" s="181"/>
      <c r="AQ1972" s="191" t="s">
        <v>6383</v>
      </c>
      <c r="AR1972" s="192" t="s">
        <v>6237</v>
      </c>
      <c r="AS1972" s="111" t="s">
        <v>554</v>
      </c>
      <c r="AT1972" s="193" t="s">
        <v>6384</v>
      </c>
      <c r="AU1972" s="111" t="s">
        <v>1380</v>
      </c>
    </row>
    <row r="1973" spans="37:47" hidden="1">
      <c r="AK1973" s="181"/>
      <c r="AL1973" s="181"/>
      <c r="AM1973" s="181"/>
      <c r="AN1973" s="181"/>
      <c r="AO1973" s="181"/>
      <c r="AP1973" s="181"/>
      <c r="AQ1973" s="191" t="s">
        <v>6385</v>
      </c>
      <c r="AR1973" s="192" t="s">
        <v>6237</v>
      </c>
      <c r="AS1973" s="111" t="s">
        <v>554</v>
      </c>
      <c r="AT1973" s="193" t="s">
        <v>6386</v>
      </c>
      <c r="AU1973" s="111" t="s">
        <v>6387</v>
      </c>
    </row>
    <row r="1974" spans="37:47" hidden="1">
      <c r="AK1974" s="181"/>
      <c r="AL1974" s="181"/>
      <c r="AM1974" s="181"/>
      <c r="AN1974" s="181"/>
      <c r="AO1974" s="181"/>
      <c r="AP1974" s="181"/>
      <c r="AQ1974" s="191" t="s">
        <v>6388</v>
      </c>
      <c r="AR1974" s="192" t="s">
        <v>6237</v>
      </c>
      <c r="AS1974" s="111" t="s">
        <v>554</v>
      </c>
      <c r="AT1974" s="193" t="s">
        <v>6389</v>
      </c>
      <c r="AU1974" s="111" t="s">
        <v>6390</v>
      </c>
    </row>
    <row r="1975" spans="37:47" hidden="1">
      <c r="AK1975" s="181"/>
      <c r="AL1975" s="181"/>
      <c r="AM1975" s="181"/>
      <c r="AN1975" s="181"/>
      <c r="AO1975" s="181"/>
      <c r="AP1975" s="181"/>
      <c r="AQ1975" s="191" t="s">
        <v>6391</v>
      </c>
      <c r="AR1975" s="192" t="s">
        <v>6237</v>
      </c>
      <c r="AS1975" s="111" t="s">
        <v>554</v>
      </c>
      <c r="AT1975" s="193" t="s">
        <v>6392</v>
      </c>
      <c r="AU1975" s="111" t="s">
        <v>6393</v>
      </c>
    </row>
    <row r="1976" spans="37:47" hidden="1">
      <c r="AK1976" s="181"/>
      <c r="AL1976" s="181"/>
      <c r="AM1976" s="181"/>
      <c r="AN1976" s="181"/>
      <c r="AO1976" s="181"/>
      <c r="AP1976" s="181"/>
      <c r="AQ1976" s="191" t="s">
        <v>6394</v>
      </c>
      <c r="AR1976" s="192" t="s">
        <v>6237</v>
      </c>
      <c r="AS1976" s="111" t="s">
        <v>554</v>
      </c>
      <c r="AT1976" s="193" t="s">
        <v>6395</v>
      </c>
      <c r="AU1976" s="111" t="s">
        <v>6396</v>
      </c>
    </row>
    <row r="1977" spans="37:47" hidden="1">
      <c r="AK1977" s="181"/>
      <c r="AL1977" s="181"/>
      <c r="AM1977" s="181"/>
      <c r="AN1977" s="181"/>
      <c r="AO1977" s="181"/>
      <c r="AP1977" s="181"/>
      <c r="AQ1977" s="191" t="s">
        <v>6397</v>
      </c>
      <c r="AR1977" s="192" t="s">
        <v>6237</v>
      </c>
      <c r="AS1977" s="111" t="s">
        <v>554</v>
      </c>
      <c r="AT1977" s="193" t="s">
        <v>6398</v>
      </c>
      <c r="AU1977" s="111" t="s">
        <v>6399</v>
      </c>
    </row>
    <row r="1978" spans="37:47" hidden="1">
      <c r="AK1978" s="181"/>
      <c r="AL1978" s="181"/>
      <c r="AM1978" s="181"/>
      <c r="AN1978" s="181"/>
      <c r="AO1978" s="181"/>
      <c r="AP1978" s="181"/>
      <c r="AQ1978" s="191" t="s">
        <v>6400</v>
      </c>
      <c r="AR1978" s="192" t="s">
        <v>6237</v>
      </c>
      <c r="AS1978" s="111" t="s">
        <v>554</v>
      </c>
      <c r="AT1978" s="193" t="s">
        <v>6401</v>
      </c>
      <c r="AU1978" s="111" t="s">
        <v>6402</v>
      </c>
    </row>
    <row r="1979" spans="37:47" hidden="1">
      <c r="AK1979" s="181"/>
      <c r="AL1979" s="181"/>
      <c r="AM1979" s="181"/>
      <c r="AN1979" s="181"/>
      <c r="AO1979" s="181"/>
      <c r="AP1979" s="181"/>
      <c r="AQ1979" s="191" t="s">
        <v>6403</v>
      </c>
      <c r="AR1979" s="192" t="s">
        <v>6237</v>
      </c>
      <c r="AS1979" s="111" t="s">
        <v>554</v>
      </c>
      <c r="AT1979" s="193" t="s">
        <v>6404</v>
      </c>
      <c r="AU1979" s="111" t="s">
        <v>4642</v>
      </c>
    </row>
    <row r="1980" spans="37:47" hidden="1">
      <c r="AK1980" s="181"/>
      <c r="AL1980" s="181"/>
      <c r="AM1980" s="181"/>
      <c r="AN1980" s="181"/>
      <c r="AO1980" s="181"/>
      <c r="AP1980" s="181"/>
      <c r="AQ1980" s="191" t="s">
        <v>6405</v>
      </c>
      <c r="AR1980" s="192" t="s">
        <v>6237</v>
      </c>
      <c r="AS1980" s="111" t="s">
        <v>554</v>
      </c>
      <c r="AT1980" s="193" t="s">
        <v>6406</v>
      </c>
      <c r="AU1980" s="111" t="s">
        <v>6407</v>
      </c>
    </row>
    <row r="1981" spans="37:47" hidden="1">
      <c r="AK1981" s="181"/>
      <c r="AL1981" s="181"/>
      <c r="AM1981" s="181"/>
      <c r="AN1981" s="181"/>
      <c r="AO1981" s="181"/>
      <c r="AP1981" s="181"/>
      <c r="AQ1981" s="191" t="s">
        <v>6408</v>
      </c>
      <c r="AR1981" s="192" t="s">
        <v>6237</v>
      </c>
      <c r="AS1981" s="111" t="s">
        <v>554</v>
      </c>
      <c r="AT1981" s="193" t="s">
        <v>6409</v>
      </c>
      <c r="AU1981" s="111" t="s">
        <v>6410</v>
      </c>
    </row>
    <row r="1982" spans="37:47" hidden="1">
      <c r="AK1982" s="181"/>
      <c r="AL1982" s="181"/>
      <c r="AM1982" s="181"/>
      <c r="AN1982" s="181"/>
      <c r="AO1982" s="181"/>
      <c r="AP1982" s="181"/>
      <c r="AQ1982" s="191" t="s">
        <v>6411</v>
      </c>
      <c r="AR1982" s="192" t="s">
        <v>6237</v>
      </c>
      <c r="AS1982" s="111" t="s">
        <v>554</v>
      </c>
      <c r="AT1982" s="193" t="s">
        <v>6412</v>
      </c>
      <c r="AU1982" s="111" t="s">
        <v>6413</v>
      </c>
    </row>
    <row r="1983" spans="37:47" hidden="1">
      <c r="AK1983" s="181"/>
      <c r="AL1983" s="181"/>
      <c r="AM1983" s="181"/>
      <c r="AN1983" s="181"/>
      <c r="AO1983" s="181"/>
      <c r="AP1983" s="181"/>
      <c r="AQ1983" s="191" t="s">
        <v>6414</v>
      </c>
      <c r="AR1983" s="192" t="s">
        <v>6237</v>
      </c>
      <c r="AS1983" s="111" t="s">
        <v>554</v>
      </c>
      <c r="AT1983" s="193" t="s">
        <v>6415</v>
      </c>
      <c r="AU1983" s="111" t="s">
        <v>6416</v>
      </c>
    </row>
    <row r="1984" spans="37:47" hidden="1">
      <c r="AK1984" s="181"/>
      <c r="AL1984" s="181"/>
      <c r="AM1984" s="181"/>
      <c r="AN1984" s="181"/>
      <c r="AO1984" s="181"/>
      <c r="AP1984" s="181"/>
      <c r="AQ1984" s="191" t="s">
        <v>6417</v>
      </c>
      <c r="AR1984" s="192" t="s">
        <v>6237</v>
      </c>
      <c r="AS1984" s="111" t="s">
        <v>554</v>
      </c>
      <c r="AT1984" s="193" t="s">
        <v>6418</v>
      </c>
      <c r="AU1984" s="111" t="s">
        <v>6419</v>
      </c>
    </row>
    <row r="1985" spans="37:47" hidden="1">
      <c r="AK1985" s="181"/>
      <c r="AL1985" s="181"/>
      <c r="AM1985" s="181"/>
      <c r="AN1985" s="181"/>
      <c r="AO1985" s="181"/>
      <c r="AP1985" s="181"/>
      <c r="AQ1985" s="191" t="s">
        <v>6420</v>
      </c>
      <c r="AR1985" s="192" t="s">
        <v>6237</v>
      </c>
      <c r="AS1985" s="111" t="s">
        <v>554</v>
      </c>
      <c r="AT1985" s="193" t="s">
        <v>6421</v>
      </c>
      <c r="AU1985" s="111" t="s">
        <v>6422</v>
      </c>
    </row>
    <row r="1986" spans="37:47" hidden="1">
      <c r="AK1986" s="181"/>
      <c r="AL1986" s="181"/>
      <c r="AM1986" s="181"/>
      <c r="AN1986" s="181"/>
      <c r="AO1986" s="181"/>
      <c r="AP1986" s="181"/>
      <c r="AQ1986" s="191" t="s">
        <v>6423</v>
      </c>
      <c r="AR1986" s="192" t="s">
        <v>6237</v>
      </c>
      <c r="AS1986" s="111" t="s">
        <v>554</v>
      </c>
      <c r="AT1986" s="193" t="s">
        <v>6424</v>
      </c>
      <c r="AU1986" s="111" t="s">
        <v>6425</v>
      </c>
    </row>
    <row r="1987" spans="37:47" hidden="1">
      <c r="AK1987" s="181"/>
      <c r="AL1987" s="181"/>
      <c r="AM1987" s="181"/>
      <c r="AN1987" s="181"/>
      <c r="AO1987" s="181"/>
      <c r="AP1987" s="181"/>
      <c r="AQ1987" s="191" t="s">
        <v>6426</v>
      </c>
      <c r="AR1987" s="192" t="s">
        <v>6237</v>
      </c>
      <c r="AS1987" s="111" t="s">
        <v>554</v>
      </c>
      <c r="AT1987" s="193" t="s">
        <v>6427</v>
      </c>
      <c r="AU1987" s="111" t="s">
        <v>6428</v>
      </c>
    </row>
    <row r="1988" spans="37:47" hidden="1">
      <c r="AK1988" s="181"/>
      <c r="AL1988" s="181"/>
      <c r="AM1988" s="181"/>
      <c r="AN1988" s="181"/>
      <c r="AO1988" s="181"/>
      <c r="AP1988" s="181"/>
      <c r="AQ1988" s="191" t="s">
        <v>6429</v>
      </c>
      <c r="AR1988" s="192" t="s">
        <v>6237</v>
      </c>
      <c r="AS1988" s="111" t="s">
        <v>554</v>
      </c>
      <c r="AT1988" s="193" t="s">
        <v>6430</v>
      </c>
      <c r="AU1988" s="111" t="s">
        <v>2548</v>
      </c>
    </row>
    <row r="1989" spans="37:47" hidden="1">
      <c r="AK1989" s="181"/>
      <c r="AL1989" s="181"/>
      <c r="AM1989" s="181"/>
      <c r="AN1989" s="181"/>
      <c r="AO1989" s="181"/>
      <c r="AP1989" s="181"/>
      <c r="AQ1989" s="191" t="s">
        <v>6431</v>
      </c>
      <c r="AR1989" s="192" t="s">
        <v>6237</v>
      </c>
      <c r="AS1989" s="111" t="s">
        <v>554</v>
      </c>
      <c r="AT1989" s="193" t="s">
        <v>6432</v>
      </c>
      <c r="AU1989" s="111" t="s">
        <v>6433</v>
      </c>
    </row>
    <row r="1990" spans="37:47" hidden="1">
      <c r="AK1990" s="181"/>
      <c r="AL1990" s="181"/>
      <c r="AM1990" s="181"/>
      <c r="AN1990" s="181"/>
      <c r="AO1990" s="181"/>
      <c r="AP1990" s="181"/>
      <c r="AQ1990" s="191" t="s">
        <v>6434</v>
      </c>
      <c r="AR1990" s="192" t="s">
        <v>6237</v>
      </c>
      <c r="AS1990" s="111" t="s">
        <v>554</v>
      </c>
      <c r="AT1990" s="193" t="s">
        <v>6435</v>
      </c>
      <c r="AU1990" s="111" t="s">
        <v>6436</v>
      </c>
    </row>
    <row r="1991" spans="37:47" hidden="1">
      <c r="AK1991" s="181"/>
      <c r="AL1991" s="181"/>
      <c r="AM1991" s="181"/>
      <c r="AN1991" s="181"/>
      <c r="AO1991" s="181"/>
      <c r="AP1991" s="181"/>
      <c r="AQ1991" s="191" t="s">
        <v>6437</v>
      </c>
      <c r="AR1991" s="192" t="s">
        <v>6237</v>
      </c>
      <c r="AS1991" s="111" t="s">
        <v>554</v>
      </c>
      <c r="AT1991" s="193" t="s">
        <v>6438</v>
      </c>
      <c r="AU1991" s="111" t="s">
        <v>6439</v>
      </c>
    </row>
    <row r="1992" spans="37:47" hidden="1">
      <c r="AK1992" s="181"/>
      <c r="AL1992" s="181"/>
      <c r="AM1992" s="181"/>
      <c r="AN1992" s="181"/>
      <c r="AO1992" s="181"/>
      <c r="AP1992" s="181"/>
      <c r="AQ1992" s="191" t="s">
        <v>6440</v>
      </c>
      <c r="AR1992" s="192" t="s">
        <v>6237</v>
      </c>
      <c r="AS1992" s="111" t="s">
        <v>554</v>
      </c>
      <c r="AT1992" s="193" t="s">
        <v>6441</v>
      </c>
      <c r="AU1992" s="111" t="s">
        <v>1453</v>
      </c>
    </row>
    <row r="1993" spans="37:47" hidden="1">
      <c r="AK1993" s="181"/>
      <c r="AL1993" s="181"/>
      <c r="AM1993" s="181"/>
      <c r="AN1993" s="181"/>
      <c r="AO1993" s="181"/>
      <c r="AP1993" s="181"/>
      <c r="AQ1993" s="191" t="s">
        <v>6442</v>
      </c>
      <c r="AR1993" s="192" t="s">
        <v>6237</v>
      </c>
      <c r="AS1993" s="111" t="s">
        <v>554</v>
      </c>
      <c r="AT1993" s="193" t="s">
        <v>6443</v>
      </c>
      <c r="AU1993" s="111" t="s">
        <v>6444</v>
      </c>
    </row>
    <row r="1994" spans="37:47" hidden="1">
      <c r="AK1994" s="181"/>
      <c r="AL1994" s="181"/>
      <c r="AM1994" s="181"/>
      <c r="AN1994" s="181"/>
      <c r="AO1994" s="181"/>
      <c r="AP1994" s="181"/>
      <c r="AQ1994" s="191" t="s">
        <v>6445</v>
      </c>
      <c r="AR1994" s="192" t="s">
        <v>6446</v>
      </c>
      <c r="AS1994" s="111" t="s">
        <v>556</v>
      </c>
      <c r="AT1994" s="193" t="s">
        <v>6447</v>
      </c>
      <c r="AU1994" s="111" t="s">
        <v>6448</v>
      </c>
    </row>
    <row r="1995" spans="37:47" hidden="1">
      <c r="AK1995" s="181"/>
      <c r="AL1995" s="181"/>
      <c r="AM1995" s="181"/>
      <c r="AN1995" s="181"/>
      <c r="AO1995" s="181"/>
      <c r="AP1995" s="181"/>
      <c r="AQ1995" s="191" t="s">
        <v>6449</v>
      </c>
      <c r="AR1995" s="192" t="s">
        <v>6446</v>
      </c>
      <c r="AS1995" s="111" t="s">
        <v>556</v>
      </c>
      <c r="AT1995" s="193" t="s">
        <v>6450</v>
      </c>
      <c r="AU1995" s="111" t="s">
        <v>6030</v>
      </c>
    </row>
    <row r="1996" spans="37:47" hidden="1">
      <c r="AK1996" s="181"/>
      <c r="AL1996" s="181"/>
      <c r="AM1996" s="181"/>
      <c r="AN1996" s="181"/>
      <c r="AO1996" s="181"/>
      <c r="AP1996" s="181"/>
      <c r="AQ1996" s="191" t="s">
        <v>6451</v>
      </c>
      <c r="AR1996" s="192" t="s">
        <v>6446</v>
      </c>
      <c r="AS1996" s="111" t="s">
        <v>556</v>
      </c>
      <c r="AT1996" s="193" t="s">
        <v>6452</v>
      </c>
      <c r="AU1996" s="111" t="s">
        <v>6453</v>
      </c>
    </row>
    <row r="1997" spans="37:47" hidden="1">
      <c r="AK1997" s="181"/>
      <c r="AL1997" s="181"/>
      <c r="AM1997" s="181"/>
      <c r="AN1997" s="181"/>
      <c r="AO1997" s="181"/>
      <c r="AP1997" s="181"/>
      <c r="AQ1997" s="191" t="s">
        <v>6454</v>
      </c>
      <c r="AR1997" s="192" t="s">
        <v>6446</v>
      </c>
      <c r="AS1997" s="111" t="s">
        <v>556</v>
      </c>
      <c r="AT1997" s="193" t="s">
        <v>6455</v>
      </c>
      <c r="AU1997" s="111" t="s">
        <v>6456</v>
      </c>
    </row>
    <row r="1998" spans="37:47" hidden="1">
      <c r="AK1998" s="181"/>
      <c r="AL1998" s="181"/>
      <c r="AM1998" s="181"/>
      <c r="AN1998" s="181"/>
      <c r="AO1998" s="181"/>
      <c r="AP1998" s="181"/>
      <c r="AQ1998" s="191" t="s">
        <v>6457</v>
      </c>
      <c r="AR1998" s="192" t="s">
        <v>6446</v>
      </c>
      <c r="AS1998" s="111" t="s">
        <v>556</v>
      </c>
      <c r="AT1998" s="193" t="s">
        <v>6458</v>
      </c>
      <c r="AU1998" s="111" t="s">
        <v>6459</v>
      </c>
    </row>
    <row r="1999" spans="37:47" hidden="1">
      <c r="AK1999" s="181"/>
      <c r="AL1999" s="181"/>
      <c r="AM1999" s="181"/>
      <c r="AN1999" s="181"/>
      <c r="AO1999" s="181"/>
      <c r="AP1999" s="181"/>
      <c r="AQ1999" s="191" t="s">
        <v>6460</v>
      </c>
      <c r="AR1999" s="192" t="s">
        <v>6446</v>
      </c>
      <c r="AS1999" s="111" t="s">
        <v>556</v>
      </c>
      <c r="AT1999" s="193" t="s">
        <v>6461</v>
      </c>
      <c r="AU1999" s="111" t="s">
        <v>6462</v>
      </c>
    </row>
    <row r="2000" spans="37:47" hidden="1">
      <c r="AK2000" s="181"/>
      <c r="AL2000" s="181"/>
      <c r="AM2000" s="181"/>
      <c r="AN2000" s="181"/>
      <c r="AO2000" s="181"/>
      <c r="AP2000" s="181"/>
      <c r="AQ2000" s="191" t="s">
        <v>6463</v>
      </c>
      <c r="AR2000" s="192" t="s">
        <v>6446</v>
      </c>
      <c r="AS2000" s="111" t="s">
        <v>556</v>
      </c>
      <c r="AT2000" s="193" t="s">
        <v>6464</v>
      </c>
      <c r="AU2000" s="111" t="s">
        <v>2017</v>
      </c>
    </row>
    <row r="2001" spans="37:47" hidden="1">
      <c r="AK2001" s="181"/>
      <c r="AL2001" s="181"/>
      <c r="AM2001" s="181"/>
      <c r="AN2001" s="181"/>
      <c r="AO2001" s="181"/>
      <c r="AP2001" s="181"/>
      <c r="AQ2001" s="191" t="s">
        <v>6465</v>
      </c>
      <c r="AR2001" s="192" t="s">
        <v>6446</v>
      </c>
      <c r="AS2001" s="111" t="s">
        <v>556</v>
      </c>
      <c r="AT2001" s="193" t="s">
        <v>6466</v>
      </c>
      <c r="AU2001" s="111" t="s">
        <v>6467</v>
      </c>
    </row>
    <row r="2002" spans="37:47" hidden="1">
      <c r="AK2002" s="181"/>
      <c r="AL2002" s="181"/>
      <c r="AM2002" s="181"/>
      <c r="AN2002" s="181"/>
      <c r="AO2002" s="181"/>
      <c r="AP2002" s="181"/>
      <c r="AQ2002" s="191" t="s">
        <v>6468</v>
      </c>
      <c r="AR2002" s="192" t="s">
        <v>6446</v>
      </c>
      <c r="AS2002" s="111" t="s">
        <v>556</v>
      </c>
      <c r="AT2002" s="193" t="s">
        <v>6469</v>
      </c>
      <c r="AU2002" s="111" t="s">
        <v>6470</v>
      </c>
    </row>
    <row r="2003" spans="37:47" hidden="1">
      <c r="AK2003" s="181"/>
      <c r="AL2003" s="181"/>
      <c r="AM2003" s="181"/>
      <c r="AN2003" s="181"/>
      <c r="AO2003" s="181"/>
      <c r="AP2003" s="181"/>
      <c r="AQ2003" s="191" t="s">
        <v>6471</v>
      </c>
      <c r="AR2003" s="192" t="s">
        <v>6446</v>
      </c>
      <c r="AS2003" s="111" t="s">
        <v>556</v>
      </c>
      <c r="AT2003" s="193" t="s">
        <v>6472</v>
      </c>
      <c r="AU2003" s="111" t="s">
        <v>6473</v>
      </c>
    </row>
    <row r="2004" spans="37:47" hidden="1">
      <c r="AK2004" s="181"/>
      <c r="AL2004" s="181"/>
      <c r="AM2004" s="181"/>
      <c r="AN2004" s="181"/>
      <c r="AO2004" s="181"/>
      <c r="AP2004" s="181"/>
      <c r="AQ2004" s="191" t="s">
        <v>6474</v>
      </c>
      <c r="AR2004" s="192" t="s">
        <v>6446</v>
      </c>
      <c r="AS2004" s="111" t="s">
        <v>556</v>
      </c>
      <c r="AT2004" s="193" t="s">
        <v>6475</v>
      </c>
      <c r="AU2004" s="111" t="s">
        <v>6476</v>
      </c>
    </row>
    <row r="2005" spans="37:47" hidden="1">
      <c r="AK2005" s="181"/>
      <c r="AL2005" s="181"/>
      <c r="AM2005" s="181"/>
      <c r="AN2005" s="181"/>
      <c r="AO2005" s="181"/>
      <c r="AP2005" s="181"/>
      <c r="AQ2005" s="191" t="s">
        <v>6477</v>
      </c>
      <c r="AR2005" s="192" t="s">
        <v>6446</v>
      </c>
      <c r="AS2005" s="111" t="s">
        <v>556</v>
      </c>
      <c r="AT2005" s="193" t="s">
        <v>6478</v>
      </c>
      <c r="AU2005" s="111" t="s">
        <v>6479</v>
      </c>
    </row>
    <row r="2006" spans="37:47" hidden="1">
      <c r="AK2006" s="181"/>
      <c r="AL2006" s="181"/>
      <c r="AM2006" s="181"/>
      <c r="AN2006" s="181"/>
      <c r="AO2006" s="181"/>
      <c r="AP2006" s="181"/>
      <c r="AQ2006" s="191" t="s">
        <v>6480</v>
      </c>
      <c r="AR2006" s="192" t="s">
        <v>6446</v>
      </c>
      <c r="AS2006" s="111" t="s">
        <v>556</v>
      </c>
      <c r="AT2006" s="193" t="s">
        <v>6481</v>
      </c>
      <c r="AU2006" s="111" t="s">
        <v>6482</v>
      </c>
    </row>
    <row r="2007" spans="37:47" hidden="1">
      <c r="AK2007" s="181"/>
      <c r="AL2007" s="181"/>
      <c r="AM2007" s="181"/>
      <c r="AN2007" s="181"/>
      <c r="AO2007" s="181"/>
      <c r="AP2007" s="181"/>
      <c r="AQ2007" s="191" t="s">
        <v>6483</v>
      </c>
      <c r="AR2007" s="192" t="s">
        <v>6446</v>
      </c>
      <c r="AS2007" s="111" t="s">
        <v>556</v>
      </c>
      <c r="AT2007" s="193" t="s">
        <v>6484</v>
      </c>
      <c r="AU2007" s="111" t="s">
        <v>6485</v>
      </c>
    </row>
    <row r="2008" spans="37:47" hidden="1">
      <c r="AK2008" s="181"/>
      <c r="AL2008" s="181"/>
      <c r="AM2008" s="181"/>
      <c r="AN2008" s="181"/>
      <c r="AO2008" s="181"/>
      <c r="AP2008" s="181"/>
      <c r="AQ2008" s="191" t="s">
        <v>6486</v>
      </c>
      <c r="AR2008" s="192" t="s">
        <v>6446</v>
      </c>
      <c r="AS2008" s="111" t="s">
        <v>556</v>
      </c>
      <c r="AT2008" s="193" t="s">
        <v>6487</v>
      </c>
      <c r="AU2008" s="111" t="s">
        <v>6488</v>
      </c>
    </row>
    <row r="2009" spans="37:47" hidden="1">
      <c r="AK2009" s="181"/>
      <c r="AL2009" s="181"/>
      <c r="AM2009" s="181"/>
      <c r="AN2009" s="181"/>
      <c r="AO2009" s="181"/>
      <c r="AP2009" s="181"/>
      <c r="AQ2009" s="191" t="s">
        <v>6489</v>
      </c>
      <c r="AR2009" s="192" t="s">
        <v>6446</v>
      </c>
      <c r="AS2009" s="111" t="s">
        <v>556</v>
      </c>
      <c r="AT2009" s="193" t="s">
        <v>6490</v>
      </c>
      <c r="AU2009" s="111" t="s">
        <v>6491</v>
      </c>
    </row>
    <row r="2010" spans="37:47" hidden="1">
      <c r="AK2010" s="181"/>
      <c r="AL2010" s="181"/>
      <c r="AM2010" s="181"/>
      <c r="AN2010" s="181"/>
      <c r="AO2010" s="181"/>
      <c r="AP2010" s="181"/>
      <c r="AQ2010" s="191" t="s">
        <v>6492</v>
      </c>
      <c r="AR2010" s="192" t="s">
        <v>6446</v>
      </c>
      <c r="AS2010" s="111" t="s">
        <v>556</v>
      </c>
      <c r="AT2010" s="193" t="s">
        <v>6493</v>
      </c>
      <c r="AU2010" s="111" t="s">
        <v>6494</v>
      </c>
    </row>
    <row r="2011" spans="37:47" hidden="1">
      <c r="AK2011" s="181"/>
      <c r="AL2011" s="181"/>
      <c r="AM2011" s="181"/>
      <c r="AN2011" s="181"/>
      <c r="AO2011" s="181"/>
      <c r="AP2011" s="181"/>
      <c r="AQ2011" s="191" t="s">
        <v>6495</v>
      </c>
      <c r="AR2011" s="192" t="s">
        <v>6496</v>
      </c>
      <c r="AS2011" s="111" t="s">
        <v>558</v>
      </c>
      <c r="AT2011" s="193" t="s">
        <v>6497</v>
      </c>
      <c r="AU2011" s="111" t="s">
        <v>711</v>
      </c>
    </row>
    <row r="2012" spans="37:47" hidden="1">
      <c r="AK2012" s="181"/>
      <c r="AL2012" s="181"/>
      <c r="AM2012" s="181"/>
      <c r="AN2012" s="181"/>
      <c r="AO2012" s="181"/>
      <c r="AP2012" s="181"/>
      <c r="AQ2012" s="191" t="s">
        <v>6498</v>
      </c>
      <c r="AR2012" s="192" t="s">
        <v>6496</v>
      </c>
      <c r="AS2012" s="111" t="s">
        <v>558</v>
      </c>
      <c r="AT2012" s="193" t="s">
        <v>6499</v>
      </c>
      <c r="AU2012" s="111" t="s">
        <v>1185</v>
      </c>
    </row>
    <row r="2013" spans="37:47" hidden="1">
      <c r="AK2013" s="181"/>
      <c r="AL2013" s="181"/>
      <c r="AM2013" s="181"/>
      <c r="AN2013" s="181"/>
      <c r="AO2013" s="181"/>
      <c r="AP2013" s="181"/>
      <c r="AQ2013" s="191" t="s">
        <v>6500</v>
      </c>
      <c r="AR2013" s="192" t="s">
        <v>6496</v>
      </c>
      <c r="AS2013" s="111" t="s">
        <v>558</v>
      </c>
      <c r="AT2013" s="193" t="s">
        <v>6501</v>
      </c>
      <c r="AU2013" s="111" t="s">
        <v>6502</v>
      </c>
    </row>
    <row r="2014" spans="37:47" hidden="1">
      <c r="AK2014" s="181"/>
      <c r="AL2014" s="181"/>
      <c r="AM2014" s="181"/>
      <c r="AN2014" s="181"/>
      <c r="AO2014" s="181"/>
      <c r="AP2014" s="181"/>
      <c r="AQ2014" s="191" t="s">
        <v>6503</v>
      </c>
      <c r="AR2014" s="192" t="s">
        <v>6496</v>
      </c>
      <c r="AS2014" s="111" t="s">
        <v>558</v>
      </c>
      <c r="AT2014" s="193" t="s">
        <v>6504</v>
      </c>
      <c r="AU2014" s="111" t="s">
        <v>6505</v>
      </c>
    </row>
    <row r="2015" spans="37:47" hidden="1">
      <c r="AK2015" s="181"/>
      <c r="AL2015" s="181"/>
      <c r="AM2015" s="181"/>
      <c r="AN2015" s="181"/>
      <c r="AO2015" s="181"/>
      <c r="AP2015" s="181"/>
      <c r="AQ2015" s="191" t="s">
        <v>6506</v>
      </c>
      <c r="AR2015" s="192" t="s">
        <v>6496</v>
      </c>
      <c r="AS2015" s="111" t="s">
        <v>558</v>
      </c>
      <c r="AT2015" s="193" t="s">
        <v>6507</v>
      </c>
      <c r="AU2015" s="111" t="s">
        <v>6508</v>
      </c>
    </row>
    <row r="2016" spans="37:47" hidden="1">
      <c r="AK2016" s="181"/>
      <c r="AL2016" s="181"/>
      <c r="AM2016" s="181"/>
      <c r="AN2016" s="181"/>
      <c r="AO2016" s="181"/>
      <c r="AP2016" s="181"/>
      <c r="AQ2016" s="191" t="s">
        <v>6509</v>
      </c>
      <c r="AR2016" s="192" t="s">
        <v>6496</v>
      </c>
      <c r="AS2016" s="111" t="s">
        <v>558</v>
      </c>
      <c r="AT2016" s="193" t="s">
        <v>6510</v>
      </c>
      <c r="AU2016" s="111" t="s">
        <v>3460</v>
      </c>
    </row>
    <row r="2017" spans="37:47" hidden="1">
      <c r="AK2017" s="181"/>
      <c r="AL2017" s="181"/>
      <c r="AM2017" s="181"/>
      <c r="AN2017" s="181"/>
      <c r="AO2017" s="181"/>
      <c r="AP2017" s="181"/>
      <c r="AQ2017" s="191" t="s">
        <v>6511</v>
      </c>
      <c r="AR2017" s="192" t="s">
        <v>6496</v>
      </c>
      <c r="AS2017" s="111" t="s">
        <v>558</v>
      </c>
      <c r="AT2017" s="193" t="s">
        <v>6512</v>
      </c>
      <c r="AU2017" s="111" t="s">
        <v>1253</v>
      </c>
    </row>
    <row r="2018" spans="37:47" hidden="1">
      <c r="AK2018" s="181"/>
      <c r="AL2018" s="181"/>
      <c r="AM2018" s="181"/>
      <c r="AN2018" s="181"/>
      <c r="AO2018" s="181"/>
      <c r="AP2018" s="181"/>
      <c r="AQ2018" s="191" t="s">
        <v>6513</v>
      </c>
      <c r="AR2018" s="192" t="s">
        <v>6496</v>
      </c>
      <c r="AS2018" s="111" t="s">
        <v>558</v>
      </c>
      <c r="AT2018" s="193" t="s">
        <v>6514</v>
      </c>
      <c r="AU2018" s="111" t="s">
        <v>6515</v>
      </c>
    </row>
    <row r="2019" spans="37:47" hidden="1">
      <c r="AK2019" s="181"/>
      <c r="AL2019" s="181"/>
      <c r="AM2019" s="181"/>
      <c r="AN2019" s="181"/>
      <c r="AO2019" s="181"/>
      <c r="AP2019" s="181"/>
      <c r="AQ2019" s="191" t="s">
        <v>6516</v>
      </c>
      <c r="AR2019" s="192" t="s">
        <v>6496</v>
      </c>
      <c r="AS2019" s="111" t="s">
        <v>558</v>
      </c>
      <c r="AT2019" s="193" t="s">
        <v>6517</v>
      </c>
      <c r="AU2019" s="111" t="s">
        <v>6518</v>
      </c>
    </row>
    <row r="2020" spans="37:47" hidden="1">
      <c r="AK2020" s="181"/>
      <c r="AL2020" s="181"/>
      <c r="AM2020" s="181"/>
      <c r="AN2020" s="181"/>
      <c r="AO2020" s="181"/>
      <c r="AP2020" s="181"/>
      <c r="AQ2020" s="191" t="s">
        <v>6519</v>
      </c>
      <c r="AR2020" s="192" t="s">
        <v>6496</v>
      </c>
      <c r="AS2020" s="111" t="s">
        <v>558</v>
      </c>
      <c r="AT2020" s="193" t="s">
        <v>6520</v>
      </c>
      <c r="AU2020" s="111" t="s">
        <v>6521</v>
      </c>
    </row>
    <row r="2021" spans="37:47" hidden="1">
      <c r="AK2021" s="181"/>
      <c r="AL2021" s="181"/>
      <c r="AM2021" s="181"/>
      <c r="AN2021" s="181"/>
      <c r="AO2021" s="181"/>
      <c r="AP2021" s="181"/>
      <c r="AQ2021" s="191" t="s">
        <v>6522</v>
      </c>
      <c r="AR2021" s="192" t="s">
        <v>6496</v>
      </c>
      <c r="AS2021" s="111" t="s">
        <v>558</v>
      </c>
      <c r="AT2021" s="193" t="s">
        <v>6523</v>
      </c>
      <c r="AU2021" s="111" t="s">
        <v>1293</v>
      </c>
    </row>
    <row r="2022" spans="37:47" hidden="1">
      <c r="AK2022" s="181"/>
      <c r="AL2022" s="181"/>
      <c r="AM2022" s="181"/>
      <c r="AN2022" s="181"/>
      <c r="AO2022" s="181"/>
      <c r="AP2022" s="181"/>
      <c r="AQ2022" s="191" t="s">
        <v>6524</v>
      </c>
      <c r="AR2022" s="192" t="s">
        <v>6496</v>
      </c>
      <c r="AS2022" s="111" t="s">
        <v>558</v>
      </c>
      <c r="AT2022" s="193" t="s">
        <v>6525</v>
      </c>
      <c r="AU2022" s="111" t="s">
        <v>6526</v>
      </c>
    </row>
    <row r="2023" spans="37:47" hidden="1">
      <c r="AK2023" s="181"/>
      <c r="AL2023" s="181"/>
      <c r="AM2023" s="181"/>
      <c r="AN2023" s="181"/>
      <c r="AO2023" s="181"/>
      <c r="AP2023" s="181"/>
      <c r="AQ2023" s="191" t="s">
        <v>6527</v>
      </c>
      <c r="AR2023" s="192" t="s">
        <v>6496</v>
      </c>
      <c r="AS2023" s="111" t="s">
        <v>558</v>
      </c>
      <c r="AT2023" s="193" t="s">
        <v>6528</v>
      </c>
      <c r="AU2023" s="111" t="s">
        <v>6529</v>
      </c>
    </row>
    <row r="2024" spans="37:47" hidden="1">
      <c r="AK2024" s="181"/>
      <c r="AL2024" s="181"/>
      <c r="AM2024" s="181"/>
      <c r="AN2024" s="181"/>
      <c r="AO2024" s="181"/>
      <c r="AP2024" s="181"/>
      <c r="AQ2024" s="191" t="s">
        <v>6530</v>
      </c>
      <c r="AR2024" s="192" t="s">
        <v>6496</v>
      </c>
      <c r="AS2024" s="111" t="s">
        <v>558</v>
      </c>
      <c r="AT2024" s="193" t="s">
        <v>6531</v>
      </c>
      <c r="AU2024" s="111" t="s">
        <v>526</v>
      </c>
    </row>
    <row r="2025" spans="37:47" hidden="1">
      <c r="AK2025" s="181"/>
      <c r="AL2025" s="181"/>
      <c r="AM2025" s="181"/>
      <c r="AN2025" s="181"/>
      <c r="AO2025" s="181"/>
      <c r="AP2025" s="181"/>
      <c r="AQ2025" s="191" t="s">
        <v>6532</v>
      </c>
      <c r="AR2025" s="192" t="s">
        <v>6496</v>
      </c>
      <c r="AS2025" s="111" t="s">
        <v>558</v>
      </c>
      <c r="AT2025" s="193" t="s">
        <v>6533</v>
      </c>
      <c r="AU2025" s="111" t="s">
        <v>6534</v>
      </c>
    </row>
    <row r="2026" spans="37:47" hidden="1">
      <c r="AK2026" s="181"/>
      <c r="AL2026" s="181"/>
      <c r="AM2026" s="181"/>
      <c r="AN2026" s="181"/>
      <c r="AO2026" s="181"/>
      <c r="AP2026" s="181"/>
      <c r="AQ2026" s="191" t="s">
        <v>6535</v>
      </c>
      <c r="AR2026" s="192" t="s">
        <v>6496</v>
      </c>
      <c r="AS2026" s="111" t="s">
        <v>558</v>
      </c>
      <c r="AT2026" s="193" t="s">
        <v>6536</v>
      </c>
      <c r="AU2026" s="111" t="s">
        <v>528</v>
      </c>
    </row>
    <row r="2027" spans="37:47" hidden="1">
      <c r="AK2027" s="181"/>
      <c r="AL2027" s="181"/>
      <c r="AM2027" s="181"/>
      <c r="AN2027" s="181"/>
      <c r="AO2027" s="181"/>
      <c r="AP2027" s="181"/>
      <c r="AQ2027" s="191" t="s">
        <v>6537</v>
      </c>
      <c r="AR2027" s="192" t="s">
        <v>6496</v>
      </c>
      <c r="AS2027" s="111" t="s">
        <v>558</v>
      </c>
      <c r="AT2027" s="193" t="s">
        <v>6538</v>
      </c>
      <c r="AU2027" s="111" t="s">
        <v>6539</v>
      </c>
    </row>
    <row r="2028" spans="37:47" hidden="1">
      <c r="AK2028" s="181"/>
      <c r="AL2028" s="181"/>
      <c r="AM2028" s="181"/>
      <c r="AN2028" s="181"/>
      <c r="AO2028" s="181"/>
      <c r="AP2028" s="181"/>
      <c r="AQ2028" s="191" t="s">
        <v>6540</v>
      </c>
      <c r="AR2028" s="192" t="s">
        <v>6496</v>
      </c>
      <c r="AS2028" s="111" t="s">
        <v>558</v>
      </c>
      <c r="AT2028" s="193" t="s">
        <v>6541</v>
      </c>
      <c r="AU2028" s="111" t="s">
        <v>748</v>
      </c>
    </row>
    <row r="2029" spans="37:47" hidden="1">
      <c r="AK2029" s="181"/>
      <c r="AL2029" s="181"/>
      <c r="AM2029" s="181"/>
      <c r="AN2029" s="181"/>
      <c r="AO2029" s="181"/>
      <c r="AP2029" s="181"/>
      <c r="AQ2029" s="191" t="s">
        <v>6542</v>
      </c>
      <c r="AR2029" s="192" t="s">
        <v>6496</v>
      </c>
      <c r="AS2029" s="111" t="s">
        <v>558</v>
      </c>
      <c r="AT2029" s="193" t="s">
        <v>6543</v>
      </c>
      <c r="AU2029" s="111" t="s">
        <v>6544</v>
      </c>
    </row>
    <row r="2030" spans="37:47" hidden="1">
      <c r="AK2030" s="181"/>
      <c r="AL2030" s="181"/>
      <c r="AM2030" s="181"/>
      <c r="AN2030" s="181"/>
      <c r="AO2030" s="181"/>
      <c r="AP2030" s="181"/>
      <c r="AQ2030" s="191" t="s">
        <v>6545</v>
      </c>
      <c r="AR2030" s="192" t="s">
        <v>6496</v>
      </c>
      <c r="AS2030" s="111" t="s">
        <v>558</v>
      </c>
      <c r="AT2030" s="193" t="s">
        <v>6546</v>
      </c>
      <c r="AU2030" s="111" t="s">
        <v>6547</v>
      </c>
    </row>
    <row r="2031" spans="37:47" hidden="1">
      <c r="AK2031" s="181"/>
      <c r="AL2031" s="181"/>
      <c r="AM2031" s="181"/>
      <c r="AN2031" s="181"/>
      <c r="AO2031" s="181"/>
      <c r="AP2031" s="181"/>
      <c r="AQ2031" s="191" t="s">
        <v>6548</v>
      </c>
      <c r="AR2031" s="192" t="s">
        <v>6496</v>
      </c>
      <c r="AS2031" s="111" t="s">
        <v>558</v>
      </c>
      <c r="AT2031" s="193" t="s">
        <v>6549</v>
      </c>
      <c r="AU2031" s="111" t="s">
        <v>6550</v>
      </c>
    </row>
    <row r="2032" spans="37:47" hidden="1">
      <c r="AK2032" s="181"/>
      <c r="AL2032" s="181"/>
      <c r="AM2032" s="181"/>
      <c r="AN2032" s="181"/>
      <c r="AO2032" s="181"/>
      <c r="AP2032" s="181"/>
      <c r="AQ2032" s="191" t="s">
        <v>6551</v>
      </c>
      <c r="AR2032" s="192" t="s">
        <v>6496</v>
      </c>
      <c r="AS2032" s="111" t="s">
        <v>558</v>
      </c>
      <c r="AT2032" s="193" t="s">
        <v>6552</v>
      </c>
      <c r="AU2032" s="111" t="s">
        <v>757</v>
      </c>
    </row>
    <row r="2033" spans="37:47" hidden="1">
      <c r="AK2033" s="181"/>
      <c r="AL2033" s="181"/>
      <c r="AM2033" s="181"/>
      <c r="AN2033" s="181"/>
      <c r="AO2033" s="181"/>
      <c r="AP2033" s="181"/>
      <c r="AQ2033" s="191" t="s">
        <v>6553</v>
      </c>
      <c r="AR2033" s="192" t="s">
        <v>6496</v>
      </c>
      <c r="AS2033" s="111" t="s">
        <v>558</v>
      </c>
      <c r="AT2033" s="193" t="s">
        <v>6554</v>
      </c>
      <c r="AU2033" s="111" t="s">
        <v>6555</v>
      </c>
    </row>
    <row r="2034" spans="37:47" hidden="1">
      <c r="AK2034" s="181"/>
      <c r="AL2034" s="181"/>
      <c r="AM2034" s="181"/>
      <c r="AN2034" s="181"/>
      <c r="AO2034" s="181"/>
      <c r="AP2034" s="181"/>
      <c r="AQ2034" s="191" t="s">
        <v>6556</v>
      </c>
      <c r="AR2034" s="192" t="s">
        <v>6496</v>
      </c>
      <c r="AS2034" s="111" t="s">
        <v>558</v>
      </c>
      <c r="AT2034" s="193" t="s">
        <v>6557</v>
      </c>
      <c r="AU2034" s="111" t="s">
        <v>6558</v>
      </c>
    </row>
    <row r="2035" spans="37:47" hidden="1">
      <c r="AK2035" s="181"/>
      <c r="AL2035" s="181"/>
      <c r="AM2035" s="181"/>
      <c r="AN2035" s="181"/>
      <c r="AO2035" s="181"/>
      <c r="AP2035" s="181"/>
      <c r="AQ2035" s="191" t="s">
        <v>6559</v>
      </c>
      <c r="AR2035" s="192" t="s">
        <v>6496</v>
      </c>
      <c r="AS2035" s="111" t="s">
        <v>558</v>
      </c>
      <c r="AT2035" s="193" t="s">
        <v>6560</v>
      </c>
      <c r="AU2035" s="111" t="s">
        <v>6561</v>
      </c>
    </row>
    <row r="2036" spans="37:47" hidden="1">
      <c r="AK2036" s="181"/>
      <c r="AL2036" s="181"/>
      <c r="AM2036" s="181"/>
      <c r="AN2036" s="181"/>
      <c r="AO2036" s="181"/>
      <c r="AP2036" s="181"/>
      <c r="AQ2036" s="191" t="s">
        <v>6562</v>
      </c>
      <c r="AR2036" s="192" t="s">
        <v>6496</v>
      </c>
      <c r="AS2036" s="111" t="s">
        <v>558</v>
      </c>
      <c r="AT2036" s="193" t="s">
        <v>6563</v>
      </c>
      <c r="AU2036" s="111" t="s">
        <v>6564</v>
      </c>
    </row>
    <row r="2037" spans="37:47" hidden="1">
      <c r="AK2037" s="181"/>
      <c r="AL2037" s="181"/>
      <c r="AM2037" s="181"/>
      <c r="AN2037" s="181"/>
      <c r="AO2037" s="181"/>
      <c r="AP2037" s="181"/>
      <c r="AQ2037" s="191" t="s">
        <v>6565</v>
      </c>
      <c r="AR2037" s="192" t="s">
        <v>6496</v>
      </c>
      <c r="AS2037" s="111" t="s">
        <v>558</v>
      </c>
      <c r="AT2037" s="193" t="s">
        <v>6566</v>
      </c>
      <c r="AU2037" s="111" t="s">
        <v>6567</v>
      </c>
    </row>
    <row r="2038" spans="37:47" hidden="1">
      <c r="AK2038" s="181"/>
      <c r="AL2038" s="181"/>
      <c r="AM2038" s="181"/>
      <c r="AN2038" s="181"/>
      <c r="AO2038" s="181"/>
      <c r="AP2038" s="181"/>
      <c r="AQ2038" s="191" t="s">
        <v>6568</v>
      </c>
      <c r="AR2038" s="192" t="s">
        <v>6496</v>
      </c>
      <c r="AS2038" s="111" t="s">
        <v>558</v>
      </c>
      <c r="AT2038" s="193" t="s">
        <v>6569</v>
      </c>
      <c r="AU2038" s="111" t="s">
        <v>6570</v>
      </c>
    </row>
    <row r="2039" spans="37:47" hidden="1">
      <c r="AK2039" s="181"/>
      <c r="AL2039" s="181"/>
      <c r="AM2039" s="181"/>
      <c r="AN2039" s="181"/>
      <c r="AO2039" s="181"/>
      <c r="AP2039" s="181"/>
      <c r="AQ2039" s="191" t="s">
        <v>6571</v>
      </c>
      <c r="AR2039" s="192" t="s">
        <v>6496</v>
      </c>
      <c r="AS2039" s="111" t="s">
        <v>558</v>
      </c>
      <c r="AT2039" s="193" t="s">
        <v>6572</v>
      </c>
      <c r="AU2039" s="111" t="s">
        <v>774</v>
      </c>
    </row>
    <row r="2040" spans="37:47" hidden="1">
      <c r="AK2040" s="181"/>
      <c r="AL2040" s="181"/>
      <c r="AM2040" s="181"/>
      <c r="AN2040" s="181"/>
      <c r="AO2040" s="181"/>
      <c r="AP2040" s="181"/>
      <c r="AQ2040" s="191" t="s">
        <v>6573</v>
      </c>
      <c r="AR2040" s="192" t="s">
        <v>6496</v>
      </c>
      <c r="AS2040" s="111" t="s">
        <v>558</v>
      </c>
      <c r="AT2040" s="193" t="s">
        <v>6574</v>
      </c>
      <c r="AU2040" s="111" t="s">
        <v>6575</v>
      </c>
    </row>
    <row r="2041" spans="37:47" hidden="1">
      <c r="AK2041" s="181"/>
      <c r="AL2041" s="181"/>
      <c r="AM2041" s="181"/>
      <c r="AN2041" s="181"/>
      <c r="AO2041" s="181"/>
      <c r="AP2041" s="181"/>
      <c r="AQ2041" s="191" t="s">
        <v>6576</v>
      </c>
      <c r="AR2041" s="192" t="s">
        <v>6496</v>
      </c>
      <c r="AS2041" s="111" t="s">
        <v>558</v>
      </c>
      <c r="AT2041" s="193" t="s">
        <v>6577</v>
      </c>
      <c r="AU2041" s="111" t="s">
        <v>6578</v>
      </c>
    </row>
    <row r="2042" spans="37:47" hidden="1">
      <c r="AK2042" s="181"/>
      <c r="AL2042" s="181"/>
      <c r="AM2042" s="181"/>
      <c r="AN2042" s="181"/>
      <c r="AO2042" s="181"/>
      <c r="AP2042" s="181"/>
      <c r="AQ2042" s="191" t="s">
        <v>6579</v>
      </c>
      <c r="AR2042" s="192" t="s">
        <v>6496</v>
      </c>
      <c r="AS2042" s="111" t="s">
        <v>558</v>
      </c>
      <c r="AT2042" s="193" t="s">
        <v>6580</v>
      </c>
      <c r="AU2042" s="111" t="s">
        <v>6581</v>
      </c>
    </row>
    <row r="2043" spans="37:47" hidden="1">
      <c r="AK2043" s="181"/>
      <c r="AL2043" s="181"/>
      <c r="AM2043" s="181"/>
      <c r="AN2043" s="181"/>
      <c r="AO2043" s="181"/>
      <c r="AP2043" s="181"/>
      <c r="AQ2043" s="191" t="s">
        <v>6582</v>
      </c>
      <c r="AR2043" s="192" t="s">
        <v>6496</v>
      </c>
      <c r="AS2043" s="111" t="s">
        <v>558</v>
      </c>
      <c r="AT2043" s="193" t="s">
        <v>6583</v>
      </c>
      <c r="AU2043" s="111" t="s">
        <v>6584</v>
      </c>
    </row>
    <row r="2044" spans="37:47" hidden="1">
      <c r="AK2044" s="181"/>
      <c r="AL2044" s="181"/>
      <c r="AM2044" s="181"/>
      <c r="AN2044" s="181"/>
      <c r="AO2044" s="181"/>
      <c r="AP2044" s="181"/>
      <c r="AQ2044" s="191" t="s">
        <v>6585</v>
      </c>
      <c r="AR2044" s="192" t="s">
        <v>6496</v>
      </c>
      <c r="AS2044" s="111" t="s">
        <v>558</v>
      </c>
      <c r="AT2044" s="193" t="s">
        <v>6586</v>
      </c>
      <c r="AU2044" s="111" t="s">
        <v>6587</v>
      </c>
    </row>
    <row r="2045" spans="37:47" hidden="1">
      <c r="AK2045" s="181"/>
      <c r="AL2045" s="181"/>
      <c r="AM2045" s="181"/>
      <c r="AN2045" s="181"/>
      <c r="AO2045" s="181"/>
      <c r="AP2045" s="181"/>
      <c r="AQ2045" s="191" t="s">
        <v>6588</v>
      </c>
      <c r="AR2045" s="192" t="s">
        <v>6496</v>
      </c>
      <c r="AS2045" s="111" t="s">
        <v>558</v>
      </c>
      <c r="AT2045" s="193" t="s">
        <v>6589</v>
      </c>
      <c r="AU2045" s="111" t="s">
        <v>1086</v>
      </c>
    </row>
    <row r="2046" spans="37:47" hidden="1">
      <c r="AK2046" s="181"/>
      <c r="AL2046" s="181"/>
      <c r="AM2046" s="181"/>
      <c r="AN2046" s="181"/>
      <c r="AO2046" s="181"/>
      <c r="AP2046" s="181"/>
      <c r="AQ2046" s="191" t="s">
        <v>6590</v>
      </c>
      <c r="AR2046" s="192" t="s">
        <v>6496</v>
      </c>
      <c r="AS2046" s="111" t="s">
        <v>558</v>
      </c>
      <c r="AT2046" s="193" t="s">
        <v>6591</v>
      </c>
      <c r="AU2046" s="111" t="s">
        <v>4450</v>
      </c>
    </row>
    <row r="2047" spans="37:47" hidden="1">
      <c r="AK2047" s="181"/>
      <c r="AL2047" s="181"/>
      <c r="AM2047" s="181"/>
      <c r="AN2047" s="181"/>
      <c r="AO2047" s="181"/>
      <c r="AP2047" s="181"/>
      <c r="AQ2047" s="191" t="s">
        <v>6592</v>
      </c>
      <c r="AR2047" s="192" t="s">
        <v>6496</v>
      </c>
      <c r="AS2047" s="111" t="s">
        <v>558</v>
      </c>
      <c r="AT2047" s="193" t="s">
        <v>6593</v>
      </c>
      <c r="AU2047" s="111" t="s">
        <v>6594</v>
      </c>
    </row>
    <row r="2048" spans="37:47" hidden="1">
      <c r="AK2048" s="181"/>
      <c r="AL2048" s="181"/>
      <c r="AM2048" s="181"/>
      <c r="AN2048" s="181"/>
      <c r="AO2048" s="181"/>
      <c r="AP2048" s="181"/>
      <c r="AQ2048" s="191" t="s">
        <v>6595</v>
      </c>
      <c r="AR2048" s="192" t="s">
        <v>6496</v>
      </c>
      <c r="AS2048" s="111" t="s">
        <v>558</v>
      </c>
      <c r="AT2048" s="193" t="s">
        <v>6596</v>
      </c>
      <c r="AU2048" s="111" t="s">
        <v>6597</v>
      </c>
    </row>
    <row r="2049" spans="37:47" hidden="1">
      <c r="AK2049" s="181"/>
      <c r="AL2049" s="181"/>
      <c r="AM2049" s="181"/>
      <c r="AN2049" s="181"/>
      <c r="AO2049" s="181"/>
      <c r="AP2049" s="181"/>
      <c r="AQ2049" s="191" t="s">
        <v>6598</v>
      </c>
      <c r="AR2049" s="192" t="s">
        <v>6496</v>
      </c>
      <c r="AS2049" s="111" t="s">
        <v>558</v>
      </c>
      <c r="AT2049" s="193" t="s">
        <v>6599</v>
      </c>
      <c r="AU2049" s="111" t="s">
        <v>6600</v>
      </c>
    </row>
    <row r="2050" spans="37:47" hidden="1">
      <c r="AK2050" s="181"/>
      <c r="AL2050" s="181"/>
      <c r="AM2050" s="181"/>
      <c r="AN2050" s="181"/>
      <c r="AO2050" s="181"/>
      <c r="AP2050" s="181"/>
      <c r="AQ2050" s="191" t="s">
        <v>6601</v>
      </c>
      <c r="AR2050" s="192" t="s">
        <v>6496</v>
      </c>
      <c r="AS2050" s="111" t="s">
        <v>558</v>
      </c>
      <c r="AT2050" s="193" t="s">
        <v>6602</v>
      </c>
      <c r="AU2050" s="111" t="s">
        <v>6603</v>
      </c>
    </row>
    <row r="2051" spans="37:47" hidden="1">
      <c r="AK2051" s="181"/>
      <c r="AL2051" s="181"/>
      <c r="AM2051" s="181"/>
      <c r="AN2051" s="181"/>
      <c r="AO2051" s="181"/>
      <c r="AP2051" s="181"/>
      <c r="AQ2051" s="191" t="s">
        <v>6604</v>
      </c>
      <c r="AR2051" s="192" t="s">
        <v>6496</v>
      </c>
      <c r="AS2051" s="111" t="s">
        <v>558</v>
      </c>
      <c r="AT2051" s="193" t="s">
        <v>6605</v>
      </c>
      <c r="AU2051" s="111" t="s">
        <v>1701</v>
      </c>
    </row>
    <row r="2052" spans="37:47" hidden="1">
      <c r="AK2052" s="181"/>
      <c r="AL2052" s="181"/>
      <c r="AM2052" s="181"/>
      <c r="AN2052" s="181"/>
      <c r="AO2052" s="181"/>
      <c r="AP2052" s="181"/>
      <c r="AQ2052" s="191" t="s">
        <v>6606</v>
      </c>
      <c r="AR2052" s="192" t="s">
        <v>6496</v>
      </c>
      <c r="AS2052" s="111" t="s">
        <v>558</v>
      </c>
      <c r="AT2052" s="193" t="s">
        <v>6607</v>
      </c>
      <c r="AU2052" s="111" t="s">
        <v>1704</v>
      </c>
    </row>
    <row r="2053" spans="37:47" hidden="1">
      <c r="AK2053" s="181"/>
      <c r="AL2053" s="181"/>
      <c r="AM2053" s="181"/>
      <c r="AN2053" s="181"/>
      <c r="AO2053" s="181"/>
      <c r="AP2053" s="181"/>
      <c r="AQ2053" s="191" t="s">
        <v>6608</v>
      </c>
      <c r="AR2053" s="192" t="s">
        <v>6496</v>
      </c>
      <c r="AS2053" s="111" t="s">
        <v>558</v>
      </c>
      <c r="AT2053" s="193" t="s">
        <v>6609</v>
      </c>
      <c r="AU2053" s="111" t="s">
        <v>6610</v>
      </c>
    </row>
    <row r="2054" spans="37:47" hidden="1">
      <c r="AK2054" s="181"/>
      <c r="AL2054" s="181"/>
      <c r="AM2054" s="181"/>
      <c r="AN2054" s="181"/>
      <c r="AO2054" s="181"/>
      <c r="AP2054" s="181"/>
      <c r="AQ2054" s="191" t="s">
        <v>6611</v>
      </c>
      <c r="AR2054" s="192" t="s">
        <v>6612</v>
      </c>
      <c r="AS2054" s="111" t="s">
        <v>560</v>
      </c>
      <c r="AT2054" s="193" t="s">
        <v>6613</v>
      </c>
      <c r="AU2054" s="111" t="s">
        <v>6614</v>
      </c>
    </row>
    <row r="2055" spans="37:47" hidden="1">
      <c r="AK2055" s="181"/>
      <c r="AL2055" s="181"/>
      <c r="AM2055" s="181"/>
      <c r="AN2055" s="181"/>
      <c r="AO2055" s="181"/>
      <c r="AP2055" s="181"/>
      <c r="AQ2055" s="191" t="s">
        <v>6615</v>
      </c>
      <c r="AR2055" s="192" t="s">
        <v>6612</v>
      </c>
      <c r="AS2055" s="111" t="s">
        <v>560</v>
      </c>
      <c r="AT2055" s="193" t="s">
        <v>6616</v>
      </c>
      <c r="AU2055" s="111" t="s">
        <v>6617</v>
      </c>
    </row>
    <row r="2056" spans="37:47" hidden="1">
      <c r="AK2056" s="181"/>
      <c r="AL2056" s="181"/>
      <c r="AM2056" s="181"/>
      <c r="AN2056" s="181"/>
      <c r="AO2056" s="181"/>
      <c r="AP2056" s="181"/>
      <c r="AQ2056" s="191" t="s">
        <v>6618</v>
      </c>
      <c r="AR2056" s="192" t="s">
        <v>6612</v>
      </c>
      <c r="AS2056" s="111" t="s">
        <v>560</v>
      </c>
      <c r="AT2056" s="193" t="s">
        <v>6619</v>
      </c>
      <c r="AU2056" s="111" t="s">
        <v>6620</v>
      </c>
    </row>
    <row r="2057" spans="37:47" hidden="1">
      <c r="AK2057" s="181"/>
      <c r="AL2057" s="181"/>
      <c r="AM2057" s="181"/>
      <c r="AN2057" s="181"/>
      <c r="AO2057" s="181"/>
      <c r="AP2057" s="181"/>
      <c r="AQ2057" s="191" t="s">
        <v>6621</v>
      </c>
      <c r="AR2057" s="192" t="s">
        <v>6612</v>
      </c>
      <c r="AS2057" s="111" t="s">
        <v>560</v>
      </c>
      <c r="AT2057" s="193" t="s">
        <v>6622</v>
      </c>
      <c r="AU2057" s="111" t="s">
        <v>6623</v>
      </c>
    </row>
    <row r="2058" spans="37:47" hidden="1">
      <c r="AK2058" s="181"/>
      <c r="AL2058" s="181"/>
      <c r="AM2058" s="181"/>
      <c r="AN2058" s="181"/>
      <c r="AO2058" s="181"/>
      <c r="AP2058" s="181"/>
      <c r="AQ2058" s="191" t="s">
        <v>6624</v>
      </c>
      <c r="AR2058" s="192" t="s">
        <v>6612</v>
      </c>
      <c r="AS2058" s="111" t="s">
        <v>560</v>
      </c>
      <c r="AT2058" s="193" t="s">
        <v>6625</v>
      </c>
      <c r="AU2058" s="111" t="s">
        <v>6626</v>
      </c>
    </row>
    <row r="2059" spans="37:47" hidden="1">
      <c r="AK2059" s="181"/>
      <c r="AL2059" s="181"/>
      <c r="AM2059" s="181"/>
      <c r="AN2059" s="181"/>
      <c r="AO2059" s="181"/>
      <c r="AP2059" s="181"/>
      <c r="AQ2059" s="191" t="s">
        <v>6627</v>
      </c>
      <c r="AR2059" s="192" t="s">
        <v>6612</v>
      </c>
      <c r="AS2059" s="111" t="s">
        <v>560</v>
      </c>
      <c r="AT2059" s="193" t="s">
        <v>6628</v>
      </c>
      <c r="AU2059" s="111" t="s">
        <v>6629</v>
      </c>
    </row>
    <row r="2060" spans="37:47" hidden="1">
      <c r="AK2060" s="181"/>
      <c r="AL2060" s="181"/>
      <c r="AM2060" s="181"/>
      <c r="AN2060" s="181"/>
      <c r="AO2060" s="181"/>
      <c r="AP2060" s="181"/>
      <c r="AQ2060" s="191" t="s">
        <v>6630</v>
      </c>
      <c r="AR2060" s="192" t="s">
        <v>6612</v>
      </c>
      <c r="AS2060" s="111" t="s">
        <v>560</v>
      </c>
      <c r="AT2060" s="193" t="s">
        <v>6631</v>
      </c>
      <c r="AU2060" s="111" t="s">
        <v>6632</v>
      </c>
    </row>
    <row r="2061" spans="37:47" hidden="1">
      <c r="AK2061" s="181"/>
      <c r="AL2061" s="181"/>
      <c r="AM2061" s="181"/>
      <c r="AN2061" s="181"/>
      <c r="AO2061" s="181"/>
      <c r="AP2061" s="181"/>
      <c r="AQ2061" s="191" t="s">
        <v>6633</v>
      </c>
      <c r="AR2061" s="192" t="s">
        <v>6612</v>
      </c>
      <c r="AS2061" s="111" t="s">
        <v>560</v>
      </c>
      <c r="AT2061" s="193" t="s">
        <v>6634</v>
      </c>
      <c r="AU2061" s="111" t="s">
        <v>6635</v>
      </c>
    </row>
    <row r="2062" spans="37:47" hidden="1">
      <c r="AK2062" s="181"/>
      <c r="AL2062" s="181"/>
      <c r="AM2062" s="181"/>
      <c r="AN2062" s="181"/>
      <c r="AO2062" s="181"/>
      <c r="AP2062" s="181"/>
      <c r="AQ2062" s="191" t="s">
        <v>6636</v>
      </c>
      <c r="AR2062" s="192" t="s">
        <v>6612</v>
      </c>
      <c r="AS2062" s="111" t="s">
        <v>560</v>
      </c>
      <c r="AT2062" s="193" t="s">
        <v>6637</v>
      </c>
      <c r="AU2062" s="111" t="s">
        <v>6638</v>
      </c>
    </row>
    <row r="2063" spans="37:47" hidden="1">
      <c r="AK2063" s="181"/>
      <c r="AL2063" s="181"/>
      <c r="AM2063" s="181"/>
      <c r="AN2063" s="181"/>
      <c r="AO2063" s="181"/>
      <c r="AP2063" s="181"/>
      <c r="AQ2063" s="191" t="s">
        <v>6639</v>
      </c>
      <c r="AR2063" s="192" t="s">
        <v>6612</v>
      </c>
      <c r="AS2063" s="111" t="s">
        <v>560</v>
      </c>
      <c r="AT2063" s="193" t="s">
        <v>6640</v>
      </c>
      <c r="AU2063" s="111" t="s">
        <v>6641</v>
      </c>
    </row>
    <row r="2064" spans="37:47" hidden="1">
      <c r="AK2064" s="181"/>
      <c r="AL2064" s="181"/>
      <c r="AM2064" s="181"/>
      <c r="AN2064" s="181"/>
      <c r="AO2064" s="181"/>
      <c r="AP2064" s="181"/>
      <c r="AQ2064" s="191" t="s">
        <v>6642</v>
      </c>
      <c r="AR2064" s="192" t="s">
        <v>6612</v>
      </c>
      <c r="AS2064" s="111" t="s">
        <v>560</v>
      </c>
      <c r="AT2064" s="193" t="s">
        <v>6643</v>
      </c>
      <c r="AU2064" s="111" t="s">
        <v>6644</v>
      </c>
    </row>
    <row r="2065" spans="37:47" hidden="1">
      <c r="AK2065" s="181"/>
      <c r="AL2065" s="181"/>
      <c r="AM2065" s="181"/>
      <c r="AN2065" s="181"/>
      <c r="AO2065" s="181"/>
      <c r="AP2065" s="181"/>
      <c r="AQ2065" s="191" t="s">
        <v>6645</v>
      </c>
      <c r="AR2065" s="192" t="s">
        <v>6612</v>
      </c>
      <c r="AS2065" s="111" t="s">
        <v>560</v>
      </c>
      <c r="AT2065" s="193" t="s">
        <v>6646</v>
      </c>
      <c r="AU2065" s="111" t="s">
        <v>6647</v>
      </c>
    </row>
    <row r="2066" spans="37:47" hidden="1">
      <c r="AK2066" s="181"/>
      <c r="AL2066" s="181"/>
      <c r="AM2066" s="181"/>
      <c r="AN2066" s="181"/>
      <c r="AO2066" s="181"/>
      <c r="AP2066" s="181"/>
      <c r="AQ2066" s="191" t="s">
        <v>6648</v>
      </c>
      <c r="AR2066" s="192" t="s">
        <v>6612</v>
      </c>
      <c r="AS2066" s="111" t="s">
        <v>560</v>
      </c>
      <c r="AT2066" s="193" t="s">
        <v>6649</v>
      </c>
      <c r="AU2066" s="111" t="s">
        <v>6650</v>
      </c>
    </row>
    <row r="2067" spans="37:47" hidden="1">
      <c r="AK2067" s="181"/>
      <c r="AL2067" s="181"/>
      <c r="AM2067" s="181"/>
      <c r="AN2067" s="181"/>
      <c r="AO2067" s="181"/>
      <c r="AP2067" s="181"/>
      <c r="AQ2067" s="191" t="s">
        <v>6651</v>
      </c>
      <c r="AR2067" s="192" t="s">
        <v>6612</v>
      </c>
      <c r="AS2067" s="111" t="s">
        <v>560</v>
      </c>
      <c r="AT2067" s="193" t="s">
        <v>6652</v>
      </c>
      <c r="AU2067" s="111" t="s">
        <v>6653</v>
      </c>
    </row>
    <row r="2068" spans="37:47" hidden="1">
      <c r="AK2068" s="181"/>
      <c r="AL2068" s="181"/>
      <c r="AM2068" s="181"/>
      <c r="AN2068" s="181"/>
      <c r="AO2068" s="181"/>
      <c r="AP2068" s="181"/>
      <c r="AQ2068" s="191" t="s">
        <v>6654</v>
      </c>
      <c r="AR2068" s="192" t="s">
        <v>6612</v>
      </c>
      <c r="AS2068" s="111" t="s">
        <v>560</v>
      </c>
      <c r="AT2068" s="193" t="s">
        <v>6655</v>
      </c>
      <c r="AU2068" s="111" t="s">
        <v>6656</v>
      </c>
    </row>
    <row r="2069" spans="37:47" hidden="1">
      <c r="AK2069" s="181"/>
      <c r="AL2069" s="181"/>
      <c r="AM2069" s="181"/>
      <c r="AN2069" s="181"/>
      <c r="AO2069" s="181"/>
      <c r="AP2069" s="181"/>
      <c r="AQ2069" s="191" t="s">
        <v>6657</v>
      </c>
      <c r="AR2069" s="192" t="s">
        <v>6612</v>
      </c>
      <c r="AS2069" s="111" t="s">
        <v>560</v>
      </c>
      <c r="AT2069" s="193" t="s">
        <v>6658</v>
      </c>
      <c r="AU2069" s="111" t="s">
        <v>6659</v>
      </c>
    </row>
    <row r="2070" spans="37:47" hidden="1">
      <c r="AK2070" s="181"/>
      <c r="AL2070" s="181"/>
      <c r="AM2070" s="181"/>
      <c r="AN2070" s="181"/>
      <c r="AO2070" s="181"/>
      <c r="AP2070" s="181"/>
      <c r="AQ2070" s="191" t="s">
        <v>6660</v>
      </c>
      <c r="AR2070" s="192" t="s">
        <v>6612</v>
      </c>
      <c r="AS2070" s="111" t="s">
        <v>560</v>
      </c>
      <c r="AT2070" s="193" t="s">
        <v>6661</v>
      </c>
      <c r="AU2070" s="111" t="s">
        <v>6662</v>
      </c>
    </row>
    <row r="2071" spans="37:47" hidden="1">
      <c r="AK2071" s="181"/>
      <c r="AL2071" s="181"/>
      <c r="AM2071" s="181"/>
      <c r="AN2071" s="181"/>
      <c r="AO2071" s="181"/>
      <c r="AP2071" s="181"/>
      <c r="AQ2071" s="191" t="s">
        <v>6663</v>
      </c>
      <c r="AR2071" s="192" t="s">
        <v>6612</v>
      </c>
      <c r="AS2071" s="111" t="s">
        <v>560</v>
      </c>
      <c r="AT2071" s="193" t="s">
        <v>6664</v>
      </c>
      <c r="AU2071" s="111" t="s">
        <v>6665</v>
      </c>
    </row>
    <row r="2072" spans="37:47" hidden="1">
      <c r="AK2072" s="181"/>
      <c r="AL2072" s="181"/>
      <c r="AM2072" s="181"/>
      <c r="AN2072" s="181"/>
      <c r="AO2072" s="181"/>
      <c r="AP2072" s="181"/>
      <c r="AQ2072" s="191" t="s">
        <v>6666</v>
      </c>
      <c r="AR2072" s="192" t="s">
        <v>6612</v>
      </c>
      <c r="AS2072" s="111" t="s">
        <v>560</v>
      </c>
      <c r="AT2072" s="193" t="s">
        <v>6667</v>
      </c>
      <c r="AU2072" s="111" t="s">
        <v>6668</v>
      </c>
    </row>
    <row r="2073" spans="37:47" hidden="1">
      <c r="AK2073" s="181"/>
      <c r="AL2073" s="181"/>
      <c r="AM2073" s="181"/>
      <c r="AN2073" s="181"/>
      <c r="AO2073" s="181"/>
      <c r="AP2073" s="181"/>
      <c r="AQ2073" s="191" t="s">
        <v>6669</v>
      </c>
      <c r="AR2073" s="192" t="s">
        <v>6612</v>
      </c>
      <c r="AS2073" s="111" t="s">
        <v>560</v>
      </c>
      <c r="AT2073" s="193" t="s">
        <v>6670</v>
      </c>
      <c r="AU2073" s="111" t="s">
        <v>6671</v>
      </c>
    </row>
    <row r="2074" spans="37:47" hidden="1">
      <c r="AK2074" s="181"/>
      <c r="AL2074" s="181"/>
      <c r="AM2074" s="181"/>
      <c r="AN2074" s="181"/>
      <c r="AO2074" s="181"/>
      <c r="AP2074" s="181"/>
      <c r="AQ2074" s="191" t="s">
        <v>6672</v>
      </c>
      <c r="AR2074" s="192" t="s">
        <v>6612</v>
      </c>
      <c r="AS2074" s="111" t="s">
        <v>560</v>
      </c>
      <c r="AT2074" s="193" t="s">
        <v>6673</v>
      </c>
      <c r="AU2074" s="111" t="s">
        <v>6674</v>
      </c>
    </row>
    <row r="2075" spans="37:47" hidden="1">
      <c r="AK2075" s="181"/>
      <c r="AL2075" s="181"/>
      <c r="AM2075" s="181"/>
      <c r="AN2075" s="181"/>
      <c r="AO2075" s="181"/>
      <c r="AP2075" s="181"/>
      <c r="AQ2075" s="191" t="s">
        <v>6675</v>
      </c>
      <c r="AR2075" s="192" t="s">
        <v>6612</v>
      </c>
      <c r="AS2075" s="111" t="s">
        <v>560</v>
      </c>
      <c r="AT2075" s="193" t="s">
        <v>6676</v>
      </c>
      <c r="AU2075" s="111" t="s">
        <v>6677</v>
      </c>
    </row>
    <row r="2076" spans="37:47" hidden="1">
      <c r="AK2076" s="181"/>
      <c r="AL2076" s="181"/>
      <c r="AM2076" s="181"/>
      <c r="AN2076" s="181"/>
      <c r="AO2076" s="181"/>
      <c r="AP2076" s="181"/>
      <c r="AQ2076" s="191" t="s">
        <v>6678</v>
      </c>
      <c r="AR2076" s="192" t="s">
        <v>6612</v>
      </c>
      <c r="AS2076" s="111" t="s">
        <v>560</v>
      </c>
      <c r="AT2076" s="193" t="s">
        <v>6679</v>
      </c>
      <c r="AU2076" s="111" t="s">
        <v>6680</v>
      </c>
    </row>
    <row r="2077" spans="37:47" hidden="1">
      <c r="AK2077" s="181"/>
      <c r="AL2077" s="181"/>
      <c r="AM2077" s="181"/>
      <c r="AN2077" s="181"/>
      <c r="AO2077" s="181"/>
      <c r="AP2077" s="181"/>
      <c r="AQ2077" s="191" t="s">
        <v>6681</v>
      </c>
      <c r="AR2077" s="192" t="s">
        <v>6612</v>
      </c>
      <c r="AS2077" s="111" t="s">
        <v>560</v>
      </c>
      <c r="AT2077" s="193" t="s">
        <v>6682</v>
      </c>
      <c r="AU2077" s="111" t="s">
        <v>6683</v>
      </c>
    </row>
    <row r="2078" spans="37:47" hidden="1">
      <c r="AK2078" s="181"/>
      <c r="AL2078" s="181"/>
      <c r="AM2078" s="181"/>
      <c r="AN2078" s="181"/>
      <c r="AO2078" s="181"/>
      <c r="AP2078" s="181"/>
      <c r="AQ2078" s="191" t="s">
        <v>6684</v>
      </c>
      <c r="AR2078" s="192" t="s">
        <v>6612</v>
      </c>
      <c r="AS2078" s="111" t="s">
        <v>560</v>
      </c>
      <c r="AT2078" s="193" t="s">
        <v>6685</v>
      </c>
      <c r="AU2078" s="111" t="s">
        <v>6686</v>
      </c>
    </row>
    <row r="2079" spans="37:47" hidden="1">
      <c r="AK2079" s="181"/>
      <c r="AL2079" s="181"/>
      <c r="AM2079" s="181"/>
      <c r="AN2079" s="181"/>
      <c r="AO2079" s="181"/>
      <c r="AP2079" s="181"/>
      <c r="AQ2079" s="191" t="s">
        <v>6687</v>
      </c>
      <c r="AR2079" s="192" t="s">
        <v>6612</v>
      </c>
      <c r="AS2079" s="111" t="s">
        <v>560</v>
      </c>
      <c r="AT2079" s="193" t="s">
        <v>6688</v>
      </c>
      <c r="AU2079" s="111" t="s">
        <v>6689</v>
      </c>
    </row>
    <row r="2080" spans="37:47" hidden="1">
      <c r="AK2080" s="181"/>
      <c r="AL2080" s="181"/>
      <c r="AM2080" s="181"/>
      <c r="AN2080" s="181"/>
      <c r="AO2080" s="181"/>
      <c r="AP2080" s="181"/>
      <c r="AQ2080" s="191" t="s">
        <v>6690</v>
      </c>
      <c r="AR2080" s="192" t="s">
        <v>6612</v>
      </c>
      <c r="AS2080" s="111" t="s">
        <v>560</v>
      </c>
      <c r="AT2080" s="193" t="s">
        <v>6691</v>
      </c>
      <c r="AU2080" s="111" t="s">
        <v>2883</v>
      </c>
    </row>
    <row r="2081" spans="37:47" hidden="1">
      <c r="AK2081" s="181"/>
      <c r="AL2081" s="181"/>
      <c r="AM2081" s="181"/>
      <c r="AN2081" s="181"/>
      <c r="AO2081" s="181"/>
      <c r="AP2081" s="181"/>
      <c r="AQ2081" s="191" t="s">
        <v>6692</v>
      </c>
      <c r="AR2081" s="192" t="s">
        <v>6612</v>
      </c>
      <c r="AS2081" s="111" t="s">
        <v>560</v>
      </c>
      <c r="AT2081" s="193" t="s">
        <v>6693</v>
      </c>
      <c r="AU2081" s="111" t="s">
        <v>6694</v>
      </c>
    </row>
    <row r="2082" spans="37:47" hidden="1">
      <c r="AK2082" s="181"/>
      <c r="AL2082" s="181"/>
      <c r="AM2082" s="181"/>
      <c r="AN2082" s="181"/>
      <c r="AO2082" s="181"/>
      <c r="AP2082" s="181"/>
      <c r="AQ2082" s="191" t="s">
        <v>6695</v>
      </c>
      <c r="AR2082" s="192" t="s">
        <v>6612</v>
      </c>
      <c r="AS2082" s="111" t="s">
        <v>560</v>
      </c>
      <c r="AT2082" s="193" t="s">
        <v>6696</v>
      </c>
      <c r="AU2082" s="111" t="s">
        <v>6697</v>
      </c>
    </row>
    <row r="2083" spans="37:47" hidden="1">
      <c r="AK2083" s="181"/>
      <c r="AL2083" s="181"/>
      <c r="AM2083" s="181"/>
      <c r="AN2083" s="181"/>
      <c r="AO2083" s="181"/>
      <c r="AP2083" s="181"/>
      <c r="AQ2083" s="191" t="s">
        <v>6698</v>
      </c>
      <c r="AR2083" s="192" t="s">
        <v>6612</v>
      </c>
      <c r="AS2083" s="111" t="s">
        <v>560</v>
      </c>
      <c r="AT2083" s="193" t="s">
        <v>6699</v>
      </c>
      <c r="AU2083" s="111" t="s">
        <v>6700</v>
      </c>
    </row>
    <row r="2084" spans="37:47" hidden="1">
      <c r="AK2084" s="181"/>
      <c r="AL2084" s="181"/>
      <c r="AM2084" s="181"/>
      <c r="AN2084" s="181"/>
      <c r="AO2084" s="181"/>
      <c r="AP2084" s="181"/>
      <c r="AQ2084" s="191" t="s">
        <v>6701</v>
      </c>
      <c r="AR2084" s="192" t="s">
        <v>6612</v>
      </c>
      <c r="AS2084" s="111" t="s">
        <v>560</v>
      </c>
      <c r="AT2084" s="193" t="s">
        <v>6702</v>
      </c>
      <c r="AU2084" s="111" t="s">
        <v>6703</v>
      </c>
    </row>
    <row r="2085" spans="37:47" hidden="1">
      <c r="AK2085" s="181"/>
      <c r="AL2085" s="181"/>
      <c r="AM2085" s="181"/>
      <c r="AN2085" s="181"/>
      <c r="AO2085" s="181"/>
      <c r="AP2085" s="181"/>
      <c r="AQ2085" s="191" t="s">
        <v>6704</v>
      </c>
      <c r="AR2085" s="192" t="s">
        <v>6612</v>
      </c>
      <c r="AS2085" s="111" t="s">
        <v>560</v>
      </c>
      <c r="AT2085" s="193" t="s">
        <v>6705</v>
      </c>
      <c r="AU2085" s="111" t="s">
        <v>6706</v>
      </c>
    </row>
    <row r="2086" spans="37:47" hidden="1">
      <c r="AK2086" s="181"/>
      <c r="AL2086" s="181"/>
      <c r="AM2086" s="181"/>
      <c r="AN2086" s="181"/>
      <c r="AO2086" s="181"/>
      <c r="AP2086" s="181"/>
      <c r="AQ2086" s="191" t="s">
        <v>6707</v>
      </c>
      <c r="AR2086" s="192" t="s">
        <v>6612</v>
      </c>
      <c r="AS2086" s="111" t="s">
        <v>560</v>
      </c>
      <c r="AT2086" s="193" t="s">
        <v>6708</v>
      </c>
      <c r="AU2086" s="111" t="s">
        <v>560</v>
      </c>
    </row>
    <row r="2087" spans="37:47" hidden="1">
      <c r="AK2087" s="181"/>
      <c r="AL2087" s="181"/>
      <c r="AM2087" s="181"/>
      <c r="AN2087" s="181"/>
      <c r="AO2087" s="181"/>
      <c r="AP2087" s="181"/>
      <c r="AQ2087" s="191" t="s">
        <v>6709</v>
      </c>
      <c r="AR2087" s="192" t="s">
        <v>6612</v>
      </c>
      <c r="AS2087" s="111" t="s">
        <v>560</v>
      </c>
      <c r="AT2087" s="193" t="s">
        <v>6710</v>
      </c>
      <c r="AU2087" s="111" t="s">
        <v>5844</v>
      </c>
    </row>
    <row r="2088" spans="37:47" hidden="1">
      <c r="AK2088" s="181"/>
      <c r="AL2088" s="181"/>
      <c r="AM2088" s="181"/>
      <c r="AN2088" s="181"/>
      <c r="AO2088" s="181"/>
      <c r="AP2088" s="181"/>
      <c r="AQ2088" s="191" t="s">
        <v>6711</v>
      </c>
      <c r="AR2088" s="192" t="s">
        <v>6612</v>
      </c>
      <c r="AS2088" s="111" t="s">
        <v>560</v>
      </c>
      <c r="AT2088" s="193" t="s">
        <v>6712</v>
      </c>
      <c r="AU2088" s="111" t="s">
        <v>6713</v>
      </c>
    </row>
    <row r="2089" spans="37:47" hidden="1">
      <c r="AK2089" s="181"/>
      <c r="AL2089" s="181"/>
      <c r="AM2089" s="181"/>
      <c r="AN2089" s="181"/>
      <c r="AO2089" s="181"/>
      <c r="AP2089" s="181"/>
      <c r="AQ2089" s="191" t="s">
        <v>6714</v>
      </c>
      <c r="AR2089" s="192" t="s">
        <v>6612</v>
      </c>
      <c r="AS2089" s="111" t="s">
        <v>560</v>
      </c>
      <c r="AT2089" s="193" t="s">
        <v>6715</v>
      </c>
      <c r="AU2089" s="111" t="s">
        <v>6716</v>
      </c>
    </row>
    <row r="2090" spans="37:47" hidden="1">
      <c r="AK2090" s="181"/>
      <c r="AL2090" s="181"/>
      <c r="AM2090" s="181"/>
      <c r="AN2090" s="181"/>
      <c r="AO2090" s="181"/>
      <c r="AP2090" s="181"/>
      <c r="AQ2090" s="191" t="s">
        <v>6717</v>
      </c>
      <c r="AR2090" s="192" t="s">
        <v>6612</v>
      </c>
      <c r="AS2090" s="111" t="s">
        <v>560</v>
      </c>
      <c r="AT2090" s="193" t="s">
        <v>6718</v>
      </c>
      <c r="AU2090" s="111" t="s">
        <v>6719</v>
      </c>
    </row>
    <row r="2091" spans="37:47" hidden="1">
      <c r="AK2091" s="181"/>
      <c r="AL2091" s="181"/>
      <c r="AM2091" s="181"/>
      <c r="AN2091" s="181"/>
      <c r="AO2091" s="181"/>
      <c r="AP2091" s="181"/>
      <c r="AQ2091" s="191" t="s">
        <v>6720</v>
      </c>
      <c r="AR2091" s="192" t="s">
        <v>6612</v>
      </c>
      <c r="AS2091" s="111" t="s">
        <v>560</v>
      </c>
      <c r="AT2091" s="193" t="s">
        <v>6721</v>
      </c>
      <c r="AU2091" s="111" t="s">
        <v>6722</v>
      </c>
    </row>
    <row r="2092" spans="37:47" hidden="1">
      <c r="AK2092" s="181"/>
      <c r="AL2092" s="181"/>
      <c r="AM2092" s="181"/>
      <c r="AN2092" s="181"/>
      <c r="AO2092" s="181"/>
      <c r="AP2092" s="181"/>
      <c r="AQ2092" s="191" t="s">
        <v>6723</v>
      </c>
      <c r="AR2092" s="192" t="s">
        <v>6612</v>
      </c>
      <c r="AS2092" s="111" t="s">
        <v>560</v>
      </c>
      <c r="AT2092" s="193" t="s">
        <v>6724</v>
      </c>
      <c r="AU2092" s="111" t="s">
        <v>6725</v>
      </c>
    </row>
    <row r="2093" spans="37:47" hidden="1">
      <c r="AK2093" s="181"/>
      <c r="AL2093" s="181"/>
      <c r="AM2093" s="181"/>
      <c r="AN2093" s="181"/>
      <c r="AO2093" s="181"/>
      <c r="AP2093" s="181"/>
      <c r="AQ2093" s="191" t="s">
        <v>6726</v>
      </c>
      <c r="AR2093" s="192" t="s">
        <v>6612</v>
      </c>
      <c r="AS2093" s="111" t="s">
        <v>560</v>
      </c>
      <c r="AT2093" s="193" t="s">
        <v>6727</v>
      </c>
      <c r="AU2093" s="111" t="s">
        <v>6728</v>
      </c>
    </row>
    <row r="2094" spans="37:47" hidden="1">
      <c r="AK2094" s="181"/>
      <c r="AL2094" s="181"/>
      <c r="AM2094" s="181"/>
      <c r="AN2094" s="181"/>
      <c r="AO2094" s="181"/>
      <c r="AP2094" s="181"/>
      <c r="AQ2094" s="191" t="s">
        <v>6729</v>
      </c>
      <c r="AR2094" s="192" t="s">
        <v>6612</v>
      </c>
      <c r="AS2094" s="111" t="s">
        <v>560</v>
      </c>
      <c r="AT2094" s="193" t="s">
        <v>6730</v>
      </c>
      <c r="AU2094" s="111" t="s">
        <v>6731</v>
      </c>
    </row>
    <row r="2095" spans="37:47" hidden="1">
      <c r="AK2095" s="181"/>
      <c r="AL2095" s="181"/>
      <c r="AM2095" s="181"/>
      <c r="AN2095" s="181"/>
      <c r="AO2095" s="181"/>
      <c r="AP2095" s="181"/>
      <c r="AQ2095" s="191" t="s">
        <v>6732</v>
      </c>
      <c r="AR2095" s="192" t="s">
        <v>6612</v>
      </c>
      <c r="AS2095" s="111" t="s">
        <v>560</v>
      </c>
      <c r="AT2095" s="193" t="s">
        <v>6733</v>
      </c>
      <c r="AU2095" s="111" t="s">
        <v>6734</v>
      </c>
    </row>
    <row r="2096" spans="37:47" hidden="1">
      <c r="AK2096" s="181"/>
      <c r="AL2096" s="181"/>
      <c r="AM2096" s="181"/>
      <c r="AN2096" s="181"/>
      <c r="AO2096" s="181"/>
      <c r="AP2096" s="181"/>
      <c r="AQ2096" s="191" t="s">
        <v>6735</v>
      </c>
      <c r="AR2096" s="192" t="s">
        <v>6612</v>
      </c>
      <c r="AS2096" s="111" t="s">
        <v>560</v>
      </c>
      <c r="AT2096" s="193" t="s">
        <v>6736</v>
      </c>
      <c r="AU2096" s="111" t="s">
        <v>6737</v>
      </c>
    </row>
    <row r="2097" spans="37:47" hidden="1">
      <c r="AK2097" s="181"/>
      <c r="AL2097" s="181"/>
      <c r="AM2097" s="181"/>
      <c r="AN2097" s="181"/>
      <c r="AO2097" s="181"/>
      <c r="AP2097" s="181"/>
      <c r="AQ2097" s="191" t="s">
        <v>6738</v>
      </c>
      <c r="AR2097" s="192" t="s">
        <v>6612</v>
      </c>
      <c r="AS2097" s="111" t="s">
        <v>560</v>
      </c>
      <c r="AT2097" s="193" t="s">
        <v>6739</v>
      </c>
      <c r="AU2097" s="111" t="s">
        <v>6740</v>
      </c>
    </row>
    <row r="2098" spans="37:47" hidden="1">
      <c r="AK2098" s="181"/>
      <c r="AL2098" s="181"/>
      <c r="AM2098" s="181"/>
      <c r="AN2098" s="181"/>
      <c r="AO2098" s="181"/>
      <c r="AP2098" s="181"/>
      <c r="AQ2098" s="191" t="s">
        <v>6741</v>
      </c>
      <c r="AR2098" s="192" t="s">
        <v>6612</v>
      </c>
      <c r="AS2098" s="111" t="s">
        <v>560</v>
      </c>
      <c r="AT2098" s="193" t="s">
        <v>6742</v>
      </c>
      <c r="AU2098" s="111" t="s">
        <v>1453</v>
      </c>
    </row>
    <row r="2099" spans="37:47" hidden="1">
      <c r="AK2099" s="181"/>
      <c r="AL2099" s="181"/>
      <c r="AM2099" s="181"/>
      <c r="AN2099" s="181"/>
      <c r="AO2099" s="181"/>
      <c r="AP2099" s="181"/>
      <c r="AQ2099" s="191" t="s">
        <v>6743</v>
      </c>
      <c r="AR2099" s="192" t="s">
        <v>6612</v>
      </c>
      <c r="AS2099" s="111" t="s">
        <v>560</v>
      </c>
      <c r="AT2099" s="193" t="s">
        <v>6744</v>
      </c>
      <c r="AU2099" s="111" t="s">
        <v>2017</v>
      </c>
    </row>
    <row r="2100" spans="37:47" hidden="1">
      <c r="AK2100" s="181"/>
      <c r="AL2100" s="181"/>
      <c r="AM2100" s="181"/>
      <c r="AN2100" s="181"/>
      <c r="AO2100" s="181"/>
      <c r="AP2100" s="181"/>
      <c r="AQ2100" s="191" t="s">
        <v>6745</v>
      </c>
      <c r="AR2100" s="192" t="s">
        <v>6612</v>
      </c>
      <c r="AS2100" s="111" t="s">
        <v>560</v>
      </c>
      <c r="AT2100" s="193" t="s">
        <v>6746</v>
      </c>
      <c r="AU2100" s="111" t="s">
        <v>3097</v>
      </c>
    </row>
    <row r="2101" spans="37:47" hidden="1">
      <c r="AK2101" s="181"/>
      <c r="AL2101" s="181"/>
      <c r="AM2101" s="181"/>
      <c r="AN2101" s="181"/>
      <c r="AO2101" s="181"/>
      <c r="AP2101" s="181"/>
      <c r="AQ2101" s="191" t="s">
        <v>6747</v>
      </c>
      <c r="AR2101" s="192" t="s">
        <v>6612</v>
      </c>
      <c r="AS2101" s="111" t="s">
        <v>560</v>
      </c>
      <c r="AT2101" s="193" t="s">
        <v>6748</v>
      </c>
      <c r="AU2101" s="111" t="s">
        <v>6749</v>
      </c>
    </row>
    <row r="2102" spans="37:47" hidden="1">
      <c r="AK2102" s="181"/>
      <c r="AL2102" s="181"/>
      <c r="AM2102" s="181"/>
      <c r="AN2102" s="181"/>
      <c r="AO2102" s="181"/>
      <c r="AP2102" s="181"/>
      <c r="AQ2102" s="191" t="s">
        <v>6750</v>
      </c>
      <c r="AR2102" s="192" t="s">
        <v>6612</v>
      </c>
      <c r="AS2102" s="111" t="s">
        <v>560</v>
      </c>
      <c r="AT2102" s="193" t="s">
        <v>6751</v>
      </c>
      <c r="AU2102" s="111" t="s">
        <v>6752</v>
      </c>
    </row>
    <row r="2103" spans="37:47" hidden="1">
      <c r="AK2103" s="181"/>
      <c r="AL2103" s="181"/>
      <c r="AM2103" s="181"/>
      <c r="AN2103" s="181"/>
      <c r="AO2103" s="181"/>
      <c r="AP2103" s="181"/>
      <c r="AQ2103" s="191" t="s">
        <v>6753</v>
      </c>
      <c r="AR2103" s="192" t="s">
        <v>6612</v>
      </c>
      <c r="AS2103" s="111" t="s">
        <v>560</v>
      </c>
      <c r="AT2103" s="193" t="s">
        <v>6754</v>
      </c>
      <c r="AU2103" s="111" t="s">
        <v>6755</v>
      </c>
    </row>
    <row r="2104" spans="37:47" hidden="1">
      <c r="AK2104" s="181"/>
      <c r="AL2104" s="181"/>
      <c r="AM2104" s="181"/>
      <c r="AN2104" s="181"/>
      <c r="AO2104" s="181"/>
      <c r="AP2104" s="181"/>
      <c r="AQ2104" s="191" t="s">
        <v>6756</v>
      </c>
      <c r="AR2104" s="192" t="s">
        <v>6612</v>
      </c>
      <c r="AS2104" s="111" t="s">
        <v>560</v>
      </c>
      <c r="AT2104" s="193" t="s">
        <v>6757</v>
      </c>
      <c r="AU2104" s="111" t="s">
        <v>6758</v>
      </c>
    </row>
    <row r="2105" spans="37:47" hidden="1">
      <c r="AK2105" s="181"/>
      <c r="AL2105" s="181"/>
      <c r="AM2105" s="181"/>
      <c r="AN2105" s="181"/>
      <c r="AO2105" s="181"/>
      <c r="AP2105" s="181"/>
      <c r="AQ2105" s="191" t="s">
        <v>6759</v>
      </c>
      <c r="AR2105" s="192" t="s">
        <v>6612</v>
      </c>
      <c r="AS2105" s="111" t="s">
        <v>560</v>
      </c>
      <c r="AT2105" s="193" t="s">
        <v>6760</v>
      </c>
      <c r="AU2105" s="111" t="s">
        <v>6761</v>
      </c>
    </row>
    <row r="2106" spans="37:47" hidden="1">
      <c r="AK2106" s="181"/>
      <c r="AL2106" s="181"/>
      <c r="AM2106" s="181"/>
      <c r="AN2106" s="181"/>
      <c r="AO2106" s="181"/>
      <c r="AP2106" s="181"/>
      <c r="AQ2106" s="191" t="s">
        <v>6762</v>
      </c>
      <c r="AR2106" s="192" t="s">
        <v>6612</v>
      </c>
      <c r="AS2106" s="111" t="s">
        <v>560</v>
      </c>
      <c r="AT2106" s="193" t="s">
        <v>6763</v>
      </c>
      <c r="AU2106" s="111" t="s">
        <v>6764</v>
      </c>
    </row>
    <row r="2107" spans="37:47" hidden="1">
      <c r="AK2107" s="181"/>
      <c r="AL2107" s="181"/>
      <c r="AM2107" s="181"/>
      <c r="AN2107" s="181"/>
      <c r="AO2107" s="181"/>
      <c r="AP2107" s="181"/>
      <c r="AQ2107" s="191" t="s">
        <v>6765</v>
      </c>
      <c r="AR2107" s="192" t="s">
        <v>6612</v>
      </c>
      <c r="AS2107" s="111" t="s">
        <v>560</v>
      </c>
      <c r="AT2107" s="193" t="s">
        <v>6766</v>
      </c>
      <c r="AU2107" s="111" t="s">
        <v>6767</v>
      </c>
    </row>
    <row r="2108" spans="37:47" hidden="1">
      <c r="AK2108" s="181"/>
      <c r="AL2108" s="181"/>
      <c r="AM2108" s="181"/>
      <c r="AN2108" s="181"/>
      <c r="AO2108" s="181"/>
      <c r="AP2108" s="181"/>
      <c r="AQ2108" s="191" t="s">
        <v>6768</v>
      </c>
      <c r="AR2108" s="192" t="s">
        <v>6612</v>
      </c>
      <c r="AS2108" s="111" t="s">
        <v>560</v>
      </c>
      <c r="AT2108" s="193" t="s">
        <v>6769</v>
      </c>
      <c r="AU2108" s="111" t="s">
        <v>6770</v>
      </c>
    </row>
    <row r="2109" spans="37:47" hidden="1">
      <c r="AK2109" s="181"/>
      <c r="AL2109" s="181"/>
      <c r="AM2109" s="181"/>
      <c r="AN2109" s="181"/>
      <c r="AO2109" s="181"/>
      <c r="AP2109" s="181"/>
      <c r="AQ2109" s="191" t="s">
        <v>6771</v>
      </c>
      <c r="AR2109" s="192" t="s">
        <v>6612</v>
      </c>
      <c r="AS2109" s="111" t="s">
        <v>560</v>
      </c>
      <c r="AT2109" s="193" t="s">
        <v>6772</v>
      </c>
      <c r="AU2109" s="111" t="s">
        <v>6773</v>
      </c>
    </row>
    <row r="2110" spans="37:47" hidden="1">
      <c r="AK2110" s="181"/>
      <c r="AL2110" s="181"/>
      <c r="AM2110" s="181"/>
      <c r="AN2110" s="181"/>
      <c r="AO2110" s="181"/>
      <c r="AP2110" s="181"/>
      <c r="AQ2110" s="191" t="s">
        <v>6774</v>
      </c>
      <c r="AR2110" s="192" t="s">
        <v>6612</v>
      </c>
      <c r="AS2110" s="111" t="s">
        <v>560</v>
      </c>
      <c r="AT2110" s="193" t="s">
        <v>6775</v>
      </c>
      <c r="AU2110" s="111" t="s">
        <v>6776</v>
      </c>
    </row>
    <row r="2111" spans="37:47" hidden="1">
      <c r="AK2111" s="181"/>
      <c r="AL2111" s="181"/>
      <c r="AM2111" s="181"/>
      <c r="AN2111" s="181"/>
      <c r="AO2111" s="181"/>
      <c r="AP2111" s="181"/>
      <c r="AQ2111" s="191" t="s">
        <v>6777</v>
      </c>
      <c r="AR2111" s="192" t="s">
        <v>6612</v>
      </c>
      <c r="AS2111" s="111" t="s">
        <v>560</v>
      </c>
      <c r="AT2111" s="193" t="s">
        <v>6778</v>
      </c>
      <c r="AU2111" s="111" t="s">
        <v>6779</v>
      </c>
    </row>
    <row r="2112" spans="37:47" hidden="1">
      <c r="AK2112" s="181"/>
      <c r="AL2112" s="181"/>
      <c r="AM2112" s="181"/>
      <c r="AN2112" s="181"/>
      <c r="AO2112" s="181"/>
      <c r="AP2112" s="181"/>
      <c r="AQ2112" s="191" t="s">
        <v>6780</v>
      </c>
      <c r="AR2112" s="192" t="s">
        <v>6612</v>
      </c>
      <c r="AS2112" s="111" t="s">
        <v>560</v>
      </c>
      <c r="AT2112" s="193" t="s">
        <v>6781</v>
      </c>
      <c r="AU2112" s="111" t="s">
        <v>6782</v>
      </c>
    </row>
    <row r="2113" spans="37:47" hidden="1">
      <c r="AK2113" s="181"/>
      <c r="AL2113" s="181"/>
      <c r="AM2113" s="181"/>
      <c r="AN2113" s="181"/>
      <c r="AO2113" s="181"/>
      <c r="AP2113" s="181"/>
      <c r="AQ2113" s="191" t="s">
        <v>6783</v>
      </c>
      <c r="AR2113" s="192" t="s">
        <v>6612</v>
      </c>
      <c r="AS2113" s="111" t="s">
        <v>560</v>
      </c>
      <c r="AT2113" s="193" t="s">
        <v>6784</v>
      </c>
      <c r="AU2113" s="111" t="s">
        <v>6785</v>
      </c>
    </row>
    <row r="2114" spans="37:47" hidden="1">
      <c r="AK2114" s="181"/>
      <c r="AL2114" s="181"/>
      <c r="AM2114" s="181"/>
      <c r="AN2114" s="181"/>
      <c r="AO2114" s="181"/>
      <c r="AP2114" s="181"/>
      <c r="AQ2114" s="191" t="s">
        <v>6786</v>
      </c>
      <c r="AR2114" s="192" t="s">
        <v>6787</v>
      </c>
      <c r="AS2114" s="111" t="s">
        <v>562</v>
      </c>
      <c r="AT2114" s="193" t="s">
        <v>6788</v>
      </c>
      <c r="AU2114" s="111" t="s">
        <v>5297</v>
      </c>
    </row>
    <row r="2115" spans="37:47" hidden="1">
      <c r="AK2115" s="181"/>
      <c r="AL2115" s="181"/>
      <c r="AM2115" s="181"/>
      <c r="AN2115" s="181"/>
      <c r="AO2115" s="181"/>
      <c r="AP2115" s="181"/>
      <c r="AQ2115" s="191" t="s">
        <v>6789</v>
      </c>
      <c r="AR2115" s="192" t="s">
        <v>6787</v>
      </c>
      <c r="AS2115" s="111" t="s">
        <v>562</v>
      </c>
      <c r="AT2115" s="193" t="s">
        <v>6790</v>
      </c>
      <c r="AU2115" s="111" t="s">
        <v>1957</v>
      </c>
    </row>
    <row r="2116" spans="37:47" hidden="1">
      <c r="AK2116" s="181"/>
      <c r="AL2116" s="181"/>
      <c r="AM2116" s="181"/>
      <c r="AN2116" s="181"/>
      <c r="AO2116" s="181"/>
      <c r="AP2116" s="181"/>
      <c r="AQ2116" s="191" t="s">
        <v>6791</v>
      </c>
      <c r="AR2116" s="192" t="s">
        <v>6787</v>
      </c>
      <c r="AS2116" s="111" t="s">
        <v>562</v>
      </c>
      <c r="AT2116" s="193" t="s">
        <v>6792</v>
      </c>
      <c r="AU2116" s="111" t="s">
        <v>6793</v>
      </c>
    </row>
    <row r="2117" spans="37:47" hidden="1">
      <c r="AK2117" s="181"/>
      <c r="AL2117" s="181"/>
      <c r="AM2117" s="181"/>
      <c r="AN2117" s="181"/>
      <c r="AO2117" s="181"/>
      <c r="AP2117" s="181"/>
      <c r="AQ2117" s="191" t="s">
        <v>6794</v>
      </c>
      <c r="AR2117" s="192" t="s">
        <v>6787</v>
      </c>
      <c r="AS2117" s="111" t="s">
        <v>562</v>
      </c>
      <c r="AT2117" s="193" t="s">
        <v>6795</v>
      </c>
      <c r="AU2117" s="111" t="s">
        <v>1963</v>
      </c>
    </row>
    <row r="2118" spans="37:47" hidden="1">
      <c r="AK2118" s="181"/>
      <c r="AL2118" s="181"/>
      <c r="AM2118" s="181"/>
      <c r="AN2118" s="181"/>
      <c r="AO2118" s="181"/>
      <c r="AP2118" s="181"/>
      <c r="AQ2118" s="191" t="s">
        <v>6796</v>
      </c>
      <c r="AR2118" s="192" t="s">
        <v>6787</v>
      </c>
      <c r="AS2118" s="111" t="s">
        <v>562</v>
      </c>
      <c r="AT2118" s="193" t="s">
        <v>6797</v>
      </c>
      <c r="AU2118" s="111" t="s">
        <v>6798</v>
      </c>
    </row>
    <row r="2119" spans="37:47" hidden="1">
      <c r="AK2119" s="181"/>
      <c r="AL2119" s="181"/>
      <c r="AM2119" s="181"/>
      <c r="AN2119" s="181"/>
      <c r="AO2119" s="181"/>
      <c r="AP2119" s="181"/>
      <c r="AQ2119" s="191" t="s">
        <v>6799</v>
      </c>
      <c r="AR2119" s="192" t="s">
        <v>6787</v>
      </c>
      <c r="AS2119" s="111" t="s">
        <v>562</v>
      </c>
      <c r="AT2119" s="193" t="s">
        <v>6800</v>
      </c>
      <c r="AU2119" s="111" t="s">
        <v>6801</v>
      </c>
    </row>
    <row r="2120" spans="37:47" hidden="1">
      <c r="AK2120" s="181"/>
      <c r="AL2120" s="181"/>
      <c r="AM2120" s="181"/>
      <c r="AN2120" s="181"/>
      <c r="AO2120" s="181"/>
      <c r="AP2120" s="181"/>
      <c r="AQ2120" s="191" t="s">
        <v>6802</v>
      </c>
      <c r="AR2120" s="192" t="s">
        <v>6787</v>
      </c>
      <c r="AS2120" s="111" t="s">
        <v>562</v>
      </c>
      <c r="AT2120" s="193" t="s">
        <v>6803</v>
      </c>
      <c r="AU2120" s="111" t="s">
        <v>6804</v>
      </c>
    </row>
    <row r="2121" spans="37:47" hidden="1">
      <c r="AK2121" s="181"/>
      <c r="AL2121" s="181"/>
      <c r="AM2121" s="181"/>
      <c r="AN2121" s="181"/>
      <c r="AO2121" s="181"/>
      <c r="AP2121" s="181"/>
      <c r="AQ2121" s="191" t="s">
        <v>6805</v>
      </c>
      <c r="AR2121" s="192" t="s">
        <v>6787</v>
      </c>
      <c r="AS2121" s="111" t="s">
        <v>562</v>
      </c>
      <c r="AT2121" s="193" t="s">
        <v>6806</v>
      </c>
      <c r="AU2121" s="111" t="s">
        <v>6807</v>
      </c>
    </row>
    <row r="2122" spans="37:47" hidden="1">
      <c r="AK2122" s="181"/>
      <c r="AL2122" s="181"/>
      <c r="AM2122" s="181"/>
      <c r="AN2122" s="181"/>
      <c r="AO2122" s="181"/>
      <c r="AP2122" s="181"/>
      <c r="AQ2122" s="191" t="s">
        <v>6808</v>
      </c>
      <c r="AR2122" s="192" t="s">
        <v>6787</v>
      </c>
      <c r="AS2122" s="111" t="s">
        <v>562</v>
      </c>
      <c r="AT2122" s="193" t="s">
        <v>6809</v>
      </c>
      <c r="AU2122" s="111" t="s">
        <v>6810</v>
      </c>
    </row>
    <row r="2123" spans="37:47" hidden="1">
      <c r="AK2123" s="181"/>
      <c r="AL2123" s="181"/>
      <c r="AM2123" s="181"/>
      <c r="AN2123" s="181"/>
      <c r="AO2123" s="181"/>
      <c r="AP2123" s="181"/>
      <c r="AQ2123" s="191" t="s">
        <v>6811</v>
      </c>
      <c r="AR2123" s="192" t="s">
        <v>6787</v>
      </c>
      <c r="AS2123" s="111" t="s">
        <v>562</v>
      </c>
      <c r="AT2123" s="193" t="s">
        <v>6812</v>
      </c>
      <c r="AU2123" s="111" t="s">
        <v>6813</v>
      </c>
    </row>
    <row r="2124" spans="37:47" hidden="1">
      <c r="AK2124" s="181"/>
      <c r="AL2124" s="181"/>
      <c r="AM2124" s="181"/>
      <c r="AN2124" s="181"/>
      <c r="AO2124" s="181"/>
      <c r="AP2124" s="181"/>
      <c r="AQ2124" s="191" t="s">
        <v>6814</v>
      </c>
      <c r="AR2124" s="192" t="s">
        <v>6787</v>
      </c>
      <c r="AS2124" s="111" t="s">
        <v>562</v>
      </c>
      <c r="AT2124" s="193" t="s">
        <v>6815</v>
      </c>
      <c r="AU2124" s="111" t="s">
        <v>6816</v>
      </c>
    </row>
    <row r="2125" spans="37:47" hidden="1">
      <c r="AK2125" s="181"/>
      <c r="AL2125" s="181"/>
      <c r="AM2125" s="181"/>
      <c r="AN2125" s="181"/>
      <c r="AO2125" s="181"/>
      <c r="AP2125" s="181"/>
      <c r="AQ2125" s="191" t="s">
        <v>6817</v>
      </c>
      <c r="AR2125" s="192" t="s">
        <v>6787</v>
      </c>
      <c r="AS2125" s="111" t="s">
        <v>562</v>
      </c>
      <c r="AT2125" s="193" t="s">
        <v>6818</v>
      </c>
      <c r="AU2125" s="111" t="s">
        <v>6819</v>
      </c>
    </row>
    <row r="2126" spans="37:47" hidden="1">
      <c r="AK2126" s="181"/>
      <c r="AL2126" s="181"/>
      <c r="AM2126" s="181"/>
      <c r="AN2126" s="181"/>
      <c r="AO2126" s="181"/>
      <c r="AP2126" s="181"/>
      <c r="AQ2126" s="191" t="s">
        <v>6820</v>
      </c>
      <c r="AR2126" s="192" t="s">
        <v>6787</v>
      </c>
      <c r="AS2126" s="111" t="s">
        <v>562</v>
      </c>
      <c r="AT2126" s="193" t="s">
        <v>6821</v>
      </c>
      <c r="AU2126" s="111" t="s">
        <v>6822</v>
      </c>
    </row>
    <row r="2127" spans="37:47" hidden="1">
      <c r="AK2127" s="181"/>
      <c r="AL2127" s="181"/>
      <c r="AM2127" s="181"/>
      <c r="AN2127" s="181"/>
      <c r="AO2127" s="181"/>
      <c r="AP2127" s="181"/>
      <c r="AQ2127" s="191" t="s">
        <v>6823</v>
      </c>
      <c r="AR2127" s="192" t="s">
        <v>6787</v>
      </c>
      <c r="AS2127" s="111" t="s">
        <v>562</v>
      </c>
      <c r="AT2127" s="193" t="s">
        <v>6824</v>
      </c>
      <c r="AU2127" s="111" t="s">
        <v>6825</v>
      </c>
    </row>
    <row r="2128" spans="37:47" hidden="1">
      <c r="AK2128" s="181"/>
      <c r="AL2128" s="181"/>
      <c r="AM2128" s="181"/>
      <c r="AN2128" s="181"/>
      <c r="AO2128" s="181"/>
      <c r="AP2128" s="181"/>
      <c r="AQ2128" s="191" t="s">
        <v>6826</v>
      </c>
      <c r="AR2128" s="192" t="s">
        <v>6787</v>
      </c>
      <c r="AS2128" s="111" t="s">
        <v>562</v>
      </c>
      <c r="AT2128" s="193" t="s">
        <v>6827</v>
      </c>
      <c r="AU2128" s="111" t="s">
        <v>6828</v>
      </c>
    </row>
    <row r="2129" spans="37:47" hidden="1">
      <c r="AK2129" s="181"/>
      <c r="AL2129" s="181"/>
      <c r="AM2129" s="181"/>
      <c r="AN2129" s="181"/>
      <c r="AO2129" s="181"/>
      <c r="AP2129" s="181"/>
      <c r="AQ2129" s="191" t="s">
        <v>6829</v>
      </c>
      <c r="AR2129" s="192" t="s">
        <v>6787</v>
      </c>
      <c r="AS2129" s="111" t="s">
        <v>562</v>
      </c>
      <c r="AT2129" s="193" t="s">
        <v>6830</v>
      </c>
      <c r="AU2129" s="111" t="s">
        <v>6831</v>
      </c>
    </row>
    <row r="2130" spans="37:47" hidden="1">
      <c r="AK2130" s="181"/>
      <c r="AL2130" s="181"/>
      <c r="AM2130" s="181"/>
      <c r="AN2130" s="181"/>
      <c r="AO2130" s="181"/>
      <c r="AP2130" s="181"/>
      <c r="AQ2130" s="191" t="s">
        <v>6832</v>
      </c>
      <c r="AR2130" s="192" t="s">
        <v>6787</v>
      </c>
      <c r="AS2130" s="111" t="s">
        <v>562</v>
      </c>
      <c r="AT2130" s="193" t="s">
        <v>6833</v>
      </c>
      <c r="AU2130" s="111" t="s">
        <v>6834</v>
      </c>
    </row>
    <row r="2131" spans="37:47" hidden="1">
      <c r="AK2131" s="181"/>
      <c r="AL2131" s="181"/>
      <c r="AM2131" s="181"/>
      <c r="AN2131" s="181"/>
      <c r="AO2131" s="181"/>
      <c r="AP2131" s="181"/>
      <c r="AQ2131" s="191" t="s">
        <v>6835</v>
      </c>
      <c r="AR2131" s="192" t="s">
        <v>6787</v>
      </c>
      <c r="AS2131" s="111" t="s">
        <v>562</v>
      </c>
      <c r="AT2131" s="193" t="s">
        <v>6836</v>
      </c>
      <c r="AU2131" s="111" t="s">
        <v>2969</v>
      </c>
    </row>
    <row r="2132" spans="37:47" hidden="1">
      <c r="AK2132" s="181"/>
      <c r="AL2132" s="181"/>
      <c r="AM2132" s="181"/>
      <c r="AN2132" s="181"/>
      <c r="AO2132" s="181"/>
      <c r="AP2132" s="181"/>
      <c r="AQ2132" s="191" t="s">
        <v>6837</v>
      </c>
      <c r="AR2132" s="192" t="s">
        <v>6787</v>
      </c>
      <c r="AS2132" s="111" t="s">
        <v>562</v>
      </c>
      <c r="AT2132" s="193" t="s">
        <v>6838</v>
      </c>
      <c r="AU2132" s="111" t="s">
        <v>6839</v>
      </c>
    </row>
    <row r="2133" spans="37:47" hidden="1">
      <c r="AK2133" s="181"/>
      <c r="AL2133" s="181"/>
      <c r="AM2133" s="181"/>
      <c r="AN2133" s="181"/>
      <c r="AO2133" s="181"/>
      <c r="AP2133" s="181"/>
      <c r="AQ2133" s="191" t="s">
        <v>6840</v>
      </c>
      <c r="AR2133" s="192" t="s">
        <v>6787</v>
      </c>
      <c r="AS2133" s="111" t="s">
        <v>562</v>
      </c>
      <c r="AT2133" s="193" t="s">
        <v>6841</v>
      </c>
      <c r="AU2133" s="111" t="s">
        <v>6842</v>
      </c>
    </row>
    <row r="2134" spans="37:47" hidden="1">
      <c r="AK2134" s="181"/>
      <c r="AL2134" s="181"/>
      <c r="AM2134" s="181"/>
      <c r="AN2134" s="181"/>
      <c r="AO2134" s="181"/>
      <c r="AP2134" s="181"/>
      <c r="AQ2134" s="191" t="s">
        <v>6843</v>
      </c>
      <c r="AR2134" s="192" t="s">
        <v>6787</v>
      </c>
      <c r="AS2134" s="111" t="s">
        <v>562</v>
      </c>
      <c r="AT2134" s="193" t="s">
        <v>6844</v>
      </c>
      <c r="AU2134" s="111" t="s">
        <v>2247</v>
      </c>
    </row>
    <row r="2135" spans="37:47" hidden="1">
      <c r="AK2135" s="181"/>
      <c r="AL2135" s="181"/>
      <c r="AM2135" s="181"/>
      <c r="AN2135" s="181"/>
      <c r="AO2135" s="181"/>
      <c r="AP2135" s="181"/>
      <c r="AQ2135" s="191" t="s">
        <v>6845</v>
      </c>
      <c r="AR2135" s="192" t="s">
        <v>6787</v>
      </c>
      <c r="AS2135" s="111" t="s">
        <v>562</v>
      </c>
      <c r="AT2135" s="193" t="s">
        <v>6846</v>
      </c>
      <c r="AU2135" s="111" t="s">
        <v>6847</v>
      </c>
    </row>
    <row r="2136" spans="37:47" hidden="1">
      <c r="AK2136" s="181"/>
      <c r="AL2136" s="181"/>
      <c r="AM2136" s="181"/>
      <c r="AN2136" s="181"/>
      <c r="AO2136" s="181"/>
      <c r="AP2136" s="181"/>
      <c r="AQ2136" s="191" t="s">
        <v>6848</v>
      </c>
      <c r="AR2136" s="192" t="s">
        <v>6787</v>
      </c>
      <c r="AS2136" s="111" t="s">
        <v>562</v>
      </c>
      <c r="AT2136" s="193" t="s">
        <v>6849</v>
      </c>
      <c r="AU2136" s="111" t="s">
        <v>6850</v>
      </c>
    </row>
    <row r="2137" spans="37:47" hidden="1">
      <c r="AK2137" s="181"/>
      <c r="AL2137" s="181"/>
      <c r="AM2137" s="181"/>
      <c r="AN2137" s="181"/>
      <c r="AO2137" s="181"/>
      <c r="AP2137" s="181"/>
      <c r="AQ2137" s="191" t="s">
        <v>6851</v>
      </c>
      <c r="AR2137" s="192" t="s">
        <v>6787</v>
      </c>
      <c r="AS2137" s="111" t="s">
        <v>562</v>
      </c>
      <c r="AT2137" s="193" t="s">
        <v>6852</v>
      </c>
      <c r="AU2137" s="111" t="s">
        <v>6853</v>
      </c>
    </row>
    <row r="2138" spans="37:47" hidden="1">
      <c r="AK2138" s="181"/>
      <c r="AL2138" s="181"/>
      <c r="AM2138" s="181"/>
      <c r="AN2138" s="181"/>
      <c r="AO2138" s="181"/>
      <c r="AP2138" s="181"/>
      <c r="AQ2138" s="191" t="s">
        <v>6854</v>
      </c>
      <c r="AR2138" s="192" t="s">
        <v>6787</v>
      </c>
      <c r="AS2138" s="111" t="s">
        <v>562</v>
      </c>
      <c r="AT2138" s="193" t="s">
        <v>6855</v>
      </c>
      <c r="AU2138" s="111" t="s">
        <v>6856</v>
      </c>
    </row>
    <row r="2139" spans="37:47" hidden="1">
      <c r="AK2139" s="181"/>
      <c r="AL2139" s="181"/>
      <c r="AM2139" s="181"/>
      <c r="AN2139" s="181"/>
      <c r="AO2139" s="181"/>
      <c r="AP2139" s="181"/>
      <c r="AQ2139" s="191" t="s">
        <v>6857</v>
      </c>
      <c r="AR2139" s="192" t="s">
        <v>6787</v>
      </c>
      <c r="AS2139" s="111" t="s">
        <v>562</v>
      </c>
      <c r="AT2139" s="193" t="s">
        <v>6858</v>
      </c>
      <c r="AU2139" s="111" t="s">
        <v>6859</v>
      </c>
    </row>
    <row r="2140" spans="37:47" hidden="1">
      <c r="AK2140" s="181"/>
      <c r="AL2140" s="181"/>
      <c r="AM2140" s="181"/>
      <c r="AN2140" s="181"/>
      <c r="AO2140" s="181"/>
      <c r="AP2140" s="181"/>
      <c r="AQ2140" s="191" t="s">
        <v>6860</v>
      </c>
      <c r="AR2140" s="192" t="s">
        <v>6787</v>
      </c>
      <c r="AS2140" s="111" t="s">
        <v>562</v>
      </c>
      <c r="AT2140" s="193" t="s">
        <v>6861</v>
      </c>
      <c r="AU2140" s="111" t="s">
        <v>1453</v>
      </c>
    </row>
    <row r="2141" spans="37:47" hidden="1">
      <c r="AK2141" s="181"/>
      <c r="AL2141" s="181"/>
      <c r="AM2141" s="181"/>
      <c r="AN2141" s="181"/>
      <c r="AO2141" s="181"/>
      <c r="AP2141" s="181"/>
      <c r="AQ2141" s="191" t="s">
        <v>6862</v>
      </c>
      <c r="AR2141" s="192" t="s">
        <v>6787</v>
      </c>
      <c r="AS2141" s="111" t="s">
        <v>562</v>
      </c>
      <c r="AT2141" s="193" t="s">
        <v>6863</v>
      </c>
      <c r="AU2141" s="111" t="s">
        <v>6864</v>
      </c>
    </row>
    <row r="2142" spans="37:47" hidden="1">
      <c r="AK2142" s="181"/>
      <c r="AL2142" s="181"/>
      <c r="AM2142" s="181"/>
      <c r="AN2142" s="181"/>
      <c r="AO2142" s="181"/>
      <c r="AP2142" s="181"/>
      <c r="AQ2142" s="191" t="s">
        <v>6865</v>
      </c>
      <c r="AR2142" s="192" t="s">
        <v>6787</v>
      </c>
      <c r="AS2142" s="111" t="s">
        <v>562</v>
      </c>
      <c r="AT2142" s="193" t="s">
        <v>6866</v>
      </c>
      <c r="AU2142" s="111" t="s">
        <v>6867</v>
      </c>
    </row>
    <row r="2143" spans="37:47" hidden="1">
      <c r="AK2143" s="181"/>
      <c r="AL2143" s="181"/>
      <c r="AM2143" s="181"/>
      <c r="AN2143" s="181"/>
      <c r="AO2143" s="181"/>
      <c r="AP2143" s="181"/>
      <c r="AQ2143" s="191" t="s">
        <v>6868</v>
      </c>
      <c r="AR2143" s="192" t="s">
        <v>6787</v>
      </c>
      <c r="AS2143" s="111" t="s">
        <v>562</v>
      </c>
      <c r="AT2143" s="193" t="s">
        <v>6869</v>
      </c>
      <c r="AU2143" s="111" t="s">
        <v>6870</v>
      </c>
    </row>
    <row r="2144" spans="37:47" hidden="1">
      <c r="AK2144" s="181"/>
      <c r="AL2144" s="181"/>
      <c r="AM2144" s="181"/>
      <c r="AN2144" s="181"/>
      <c r="AO2144" s="181"/>
      <c r="AP2144" s="181"/>
      <c r="AQ2144" s="191" t="s">
        <v>6871</v>
      </c>
      <c r="AR2144" s="192" t="s">
        <v>6787</v>
      </c>
      <c r="AS2144" s="111" t="s">
        <v>562</v>
      </c>
      <c r="AT2144" s="193" t="s">
        <v>6872</v>
      </c>
      <c r="AU2144" s="111" t="s">
        <v>6873</v>
      </c>
    </row>
    <row r="2145" spans="37:47" hidden="1">
      <c r="AK2145" s="181"/>
      <c r="AL2145" s="181"/>
      <c r="AM2145" s="181"/>
      <c r="AN2145" s="181"/>
      <c r="AO2145" s="181"/>
      <c r="AP2145" s="181"/>
      <c r="AQ2145" s="191" t="s">
        <v>6874</v>
      </c>
      <c r="AR2145" s="192" t="s">
        <v>6787</v>
      </c>
      <c r="AS2145" s="111" t="s">
        <v>562</v>
      </c>
      <c r="AT2145" s="193" t="s">
        <v>6875</v>
      </c>
      <c r="AU2145" s="111" t="s">
        <v>6876</v>
      </c>
    </row>
    <row r="2146" spans="37:47" hidden="1">
      <c r="AK2146" s="181"/>
      <c r="AL2146" s="181"/>
      <c r="AM2146" s="181"/>
      <c r="AN2146" s="181"/>
      <c r="AO2146" s="181"/>
      <c r="AP2146" s="181"/>
      <c r="AQ2146" s="191" t="s">
        <v>6877</v>
      </c>
      <c r="AR2146" s="192" t="s">
        <v>6787</v>
      </c>
      <c r="AS2146" s="111" t="s">
        <v>562</v>
      </c>
      <c r="AT2146" s="193" t="s">
        <v>6878</v>
      </c>
      <c r="AU2146" s="111" t="s">
        <v>6879</v>
      </c>
    </row>
    <row r="2147" spans="37:47" hidden="1">
      <c r="AK2147" s="181"/>
      <c r="AL2147" s="181"/>
      <c r="AM2147" s="181"/>
      <c r="AN2147" s="181"/>
      <c r="AO2147" s="181"/>
      <c r="AP2147" s="181"/>
      <c r="AQ2147" s="191" t="s">
        <v>6880</v>
      </c>
      <c r="AR2147" s="192" t="s">
        <v>6787</v>
      </c>
      <c r="AS2147" s="111" t="s">
        <v>562</v>
      </c>
      <c r="AT2147" s="193" t="s">
        <v>6881</v>
      </c>
      <c r="AU2147" s="111" t="s">
        <v>6882</v>
      </c>
    </row>
    <row r="2148" spans="37:47" hidden="1">
      <c r="AK2148" s="181"/>
      <c r="AL2148" s="181"/>
      <c r="AM2148" s="181"/>
      <c r="AN2148" s="181"/>
      <c r="AO2148" s="181"/>
      <c r="AP2148" s="181"/>
      <c r="AQ2148" s="191" t="s">
        <v>6883</v>
      </c>
      <c r="AR2148" s="192" t="s">
        <v>6787</v>
      </c>
      <c r="AS2148" s="111" t="s">
        <v>562</v>
      </c>
      <c r="AT2148" s="193" t="s">
        <v>6884</v>
      </c>
      <c r="AU2148" s="111" t="s">
        <v>6885</v>
      </c>
    </row>
    <row r="2149" spans="37:47" hidden="1">
      <c r="AK2149" s="181"/>
      <c r="AL2149" s="181"/>
      <c r="AM2149" s="181"/>
      <c r="AN2149" s="181"/>
      <c r="AO2149" s="181"/>
      <c r="AP2149" s="181"/>
      <c r="AQ2149" s="191" t="s">
        <v>6886</v>
      </c>
      <c r="AR2149" s="192" t="s">
        <v>6787</v>
      </c>
      <c r="AS2149" s="111" t="s">
        <v>562</v>
      </c>
      <c r="AT2149" s="193" t="s">
        <v>6887</v>
      </c>
      <c r="AU2149" s="111" t="s">
        <v>6888</v>
      </c>
    </row>
    <row r="2150" spans="37:47" hidden="1">
      <c r="AK2150" s="181"/>
      <c r="AL2150" s="181"/>
      <c r="AM2150" s="181"/>
      <c r="AN2150" s="181"/>
      <c r="AO2150" s="181"/>
      <c r="AP2150" s="181"/>
      <c r="AQ2150" s="191" t="s">
        <v>6889</v>
      </c>
      <c r="AR2150" s="192" t="s">
        <v>6787</v>
      </c>
      <c r="AS2150" s="111" t="s">
        <v>562</v>
      </c>
      <c r="AT2150" s="193" t="s">
        <v>6890</v>
      </c>
      <c r="AU2150" s="111" t="s">
        <v>6891</v>
      </c>
    </row>
    <row r="2151" spans="37:47" hidden="1">
      <c r="AK2151" s="181"/>
      <c r="AL2151" s="181"/>
      <c r="AM2151" s="181"/>
      <c r="AN2151" s="181"/>
      <c r="AO2151" s="181"/>
      <c r="AP2151" s="181"/>
      <c r="AQ2151" s="191" t="s">
        <v>6892</v>
      </c>
      <c r="AR2151" s="192" t="s">
        <v>6787</v>
      </c>
      <c r="AS2151" s="111" t="s">
        <v>562</v>
      </c>
      <c r="AT2151" s="193" t="s">
        <v>6893</v>
      </c>
      <c r="AU2151" s="111" t="s">
        <v>5382</v>
      </c>
    </row>
    <row r="2152" spans="37:47" hidden="1">
      <c r="AK2152" s="181"/>
      <c r="AL2152" s="181"/>
      <c r="AM2152" s="181"/>
      <c r="AN2152" s="181"/>
      <c r="AO2152" s="181"/>
      <c r="AP2152" s="181"/>
      <c r="AQ2152" s="191" t="s">
        <v>6894</v>
      </c>
      <c r="AR2152" s="192" t="s">
        <v>6787</v>
      </c>
      <c r="AS2152" s="111" t="s">
        <v>562</v>
      </c>
      <c r="AT2152" s="193" t="s">
        <v>6895</v>
      </c>
      <c r="AU2152" s="111" t="s">
        <v>6896</v>
      </c>
    </row>
    <row r="2153" spans="37:47" hidden="1">
      <c r="AK2153" s="181"/>
      <c r="AL2153" s="181"/>
      <c r="AM2153" s="181"/>
      <c r="AN2153" s="181"/>
      <c r="AO2153" s="181"/>
      <c r="AP2153" s="181"/>
      <c r="AQ2153" s="191" t="s">
        <v>6897</v>
      </c>
      <c r="AR2153" s="192" t="s">
        <v>6787</v>
      </c>
      <c r="AS2153" s="111" t="s">
        <v>562</v>
      </c>
      <c r="AT2153" s="193" t="s">
        <v>6898</v>
      </c>
      <c r="AU2153" s="111" t="s">
        <v>6899</v>
      </c>
    </row>
    <row r="2154" spans="37:47" hidden="1">
      <c r="AK2154" s="181"/>
      <c r="AL2154" s="181"/>
      <c r="AM2154" s="181"/>
      <c r="AN2154" s="181"/>
      <c r="AO2154" s="181"/>
      <c r="AP2154" s="181"/>
      <c r="AQ2154" s="191" t="s">
        <v>6900</v>
      </c>
      <c r="AR2154" s="192" t="s">
        <v>6787</v>
      </c>
      <c r="AS2154" s="111" t="s">
        <v>562</v>
      </c>
      <c r="AT2154" s="193" t="s">
        <v>6901</v>
      </c>
      <c r="AU2154" s="111" t="s">
        <v>6902</v>
      </c>
    </row>
    <row r="2155" spans="37:47" hidden="1">
      <c r="AK2155" s="181"/>
      <c r="AL2155" s="181"/>
      <c r="AM2155" s="181"/>
      <c r="AN2155" s="181"/>
      <c r="AO2155" s="181"/>
      <c r="AP2155" s="181"/>
      <c r="AQ2155" s="191" t="s">
        <v>6903</v>
      </c>
      <c r="AR2155" s="192" t="s">
        <v>6787</v>
      </c>
      <c r="AS2155" s="111" t="s">
        <v>562</v>
      </c>
      <c r="AT2155" s="193" t="s">
        <v>6904</v>
      </c>
      <c r="AU2155" s="111" t="s">
        <v>6905</v>
      </c>
    </row>
    <row r="2156" spans="37:47" hidden="1">
      <c r="AK2156" s="181"/>
      <c r="AL2156" s="181"/>
      <c r="AM2156" s="181"/>
      <c r="AN2156" s="181"/>
      <c r="AO2156" s="181"/>
      <c r="AP2156" s="181"/>
      <c r="AQ2156" s="191" t="s">
        <v>6906</v>
      </c>
      <c r="AR2156" s="192" t="s">
        <v>6787</v>
      </c>
      <c r="AS2156" s="111" t="s">
        <v>562</v>
      </c>
      <c r="AT2156" s="193" t="s">
        <v>6907</v>
      </c>
      <c r="AU2156" s="111" t="s">
        <v>6908</v>
      </c>
    </row>
    <row r="2157" spans="37:47" hidden="1">
      <c r="AK2157" s="181"/>
      <c r="AL2157" s="181"/>
      <c r="AM2157" s="181"/>
      <c r="AN2157" s="181"/>
      <c r="AO2157" s="181"/>
      <c r="AP2157" s="181"/>
      <c r="AQ2157" s="191" t="s">
        <v>6909</v>
      </c>
      <c r="AR2157" s="192" t="s">
        <v>6787</v>
      </c>
      <c r="AS2157" s="111" t="s">
        <v>562</v>
      </c>
      <c r="AT2157" s="193" t="s">
        <v>6910</v>
      </c>
      <c r="AU2157" s="111" t="s">
        <v>6911</v>
      </c>
    </row>
    <row r="2158" spans="37:47" hidden="1">
      <c r="AK2158" s="181"/>
      <c r="AL2158" s="181"/>
      <c r="AM2158" s="181"/>
      <c r="AN2158" s="181"/>
      <c r="AO2158" s="181"/>
      <c r="AP2158" s="181"/>
      <c r="AQ2158" s="191" t="s">
        <v>6912</v>
      </c>
      <c r="AR2158" s="192" t="s">
        <v>6787</v>
      </c>
      <c r="AS2158" s="111" t="s">
        <v>562</v>
      </c>
      <c r="AT2158" s="193" t="s">
        <v>6913</v>
      </c>
      <c r="AU2158" s="111" t="s">
        <v>6914</v>
      </c>
    </row>
    <row r="2159" spans="37:47" hidden="1">
      <c r="AK2159" s="181"/>
      <c r="AL2159" s="181"/>
      <c r="AM2159" s="181"/>
      <c r="AN2159" s="181"/>
      <c r="AO2159" s="181"/>
      <c r="AP2159" s="181"/>
      <c r="AQ2159" s="191" t="s">
        <v>6915</v>
      </c>
      <c r="AR2159" s="192" t="s">
        <v>6787</v>
      </c>
      <c r="AS2159" s="111" t="s">
        <v>562</v>
      </c>
      <c r="AT2159" s="193" t="s">
        <v>6916</v>
      </c>
      <c r="AU2159" s="111" t="s">
        <v>6917</v>
      </c>
    </row>
    <row r="2160" spans="37:47" hidden="1">
      <c r="AK2160" s="181"/>
      <c r="AL2160" s="181"/>
      <c r="AM2160" s="181"/>
      <c r="AN2160" s="181"/>
      <c r="AO2160" s="181"/>
      <c r="AP2160" s="181"/>
      <c r="AQ2160" s="191" t="s">
        <v>6918</v>
      </c>
      <c r="AR2160" s="192" t="s">
        <v>6787</v>
      </c>
      <c r="AS2160" s="111" t="s">
        <v>562</v>
      </c>
      <c r="AT2160" s="193" t="s">
        <v>6919</v>
      </c>
      <c r="AU2160" s="111" t="s">
        <v>6920</v>
      </c>
    </row>
    <row r="2161" spans="37:47" hidden="1">
      <c r="AK2161" s="181"/>
      <c r="AL2161" s="181"/>
      <c r="AM2161" s="181"/>
      <c r="AN2161" s="181"/>
      <c r="AO2161" s="181"/>
      <c r="AP2161" s="181"/>
      <c r="AQ2161" s="191" t="s">
        <v>6921</v>
      </c>
      <c r="AR2161" s="192" t="s">
        <v>6787</v>
      </c>
      <c r="AS2161" s="111" t="s">
        <v>562</v>
      </c>
      <c r="AT2161" s="193" t="s">
        <v>6922</v>
      </c>
      <c r="AU2161" s="111" t="s">
        <v>6923</v>
      </c>
    </row>
    <row r="2162" spans="37:47" hidden="1">
      <c r="AK2162" s="181"/>
      <c r="AL2162" s="181"/>
      <c r="AM2162" s="181"/>
      <c r="AN2162" s="181"/>
      <c r="AO2162" s="181"/>
      <c r="AP2162" s="181"/>
      <c r="AQ2162" s="191" t="s">
        <v>6924</v>
      </c>
      <c r="AR2162" s="192" t="s">
        <v>6787</v>
      </c>
      <c r="AS2162" s="111" t="s">
        <v>562</v>
      </c>
      <c r="AT2162" s="193" t="s">
        <v>6925</v>
      </c>
      <c r="AU2162" s="111" t="s">
        <v>6926</v>
      </c>
    </row>
    <row r="2163" spans="37:47" hidden="1">
      <c r="AK2163" s="181"/>
      <c r="AL2163" s="181"/>
      <c r="AM2163" s="181"/>
      <c r="AN2163" s="181"/>
      <c r="AO2163" s="181"/>
      <c r="AP2163" s="181"/>
      <c r="AQ2163" s="191" t="s">
        <v>6927</v>
      </c>
      <c r="AR2163" s="192" t="s">
        <v>6787</v>
      </c>
      <c r="AS2163" s="111" t="s">
        <v>562</v>
      </c>
      <c r="AT2163" s="193" t="s">
        <v>6928</v>
      </c>
      <c r="AU2163" s="111" t="s">
        <v>6929</v>
      </c>
    </row>
    <row r="2164" spans="37:47" hidden="1">
      <c r="AK2164" s="181"/>
      <c r="AL2164" s="181"/>
      <c r="AM2164" s="181"/>
      <c r="AN2164" s="181"/>
      <c r="AO2164" s="181"/>
      <c r="AP2164" s="181"/>
      <c r="AQ2164" s="191" t="s">
        <v>6930</v>
      </c>
      <c r="AR2164" s="192" t="s">
        <v>6787</v>
      </c>
      <c r="AS2164" s="111" t="s">
        <v>562</v>
      </c>
      <c r="AT2164" s="193" t="s">
        <v>6931</v>
      </c>
      <c r="AU2164" s="111" t="s">
        <v>6932</v>
      </c>
    </row>
    <row r="2165" spans="37:47" hidden="1">
      <c r="AK2165" s="181"/>
      <c r="AL2165" s="181"/>
      <c r="AM2165" s="181"/>
      <c r="AN2165" s="181"/>
      <c r="AO2165" s="181"/>
      <c r="AP2165" s="181"/>
      <c r="AQ2165" s="191" t="s">
        <v>6933</v>
      </c>
      <c r="AR2165" s="192" t="s">
        <v>6787</v>
      </c>
      <c r="AS2165" s="111" t="s">
        <v>562</v>
      </c>
      <c r="AT2165" s="193" t="s">
        <v>6934</v>
      </c>
      <c r="AU2165" s="111" t="s">
        <v>6935</v>
      </c>
    </row>
    <row r="2166" spans="37:47" hidden="1">
      <c r="AK2166" s="181"/>
      <c r="AL2166" s="181"/>
      <c r="AM2166" s="181"/>
      <c r="AN2166" s="181"/>
      <c r="AO2166" s="181"/>
      <c r="AP2166" s="181"/>
      <c r="AQ2166" s="191" t="s">
        <v>6936</v>
      </c>
      <c r="AR2166" s="192" t="s">
        <v>6787</v>
      </c>
      <c r="AS2166" s="111" t="s">
        <v>562</v>
      </c>
      <c r="AT2166" s="193" t="s">
        <v>6937</v>
      </c>
      <c r="AU2166" s="111" t="s">
        <v>6938</v>
      </c>
    </row>
    <row r="2167" spans="37:47" hidden="1">
      <c r="AK2167" s="181"/>
      <c r="AL2167" s="181"/>
      <c r="AM2167" s="181"/>
      <c r="AN2167" s="181"/>
      <c r="AO2167" s="181"/>
      <c r="AP2167" s="181"/>
      <c r="AQ2167" s="191" t="s">
        <v>6939</v>
      </c>
      <c r="AR2167" s="192" t="s">
        <v>6787</v>
      </c>
      <c r="AS2167" s="111" t="s">
        <v>562</v>
      </c>
      <c r="AT2167" s="193" t="s">
        <v>6940</v>
      </c>
      <c r="AU2167" s="111" t="s">
        <v>6941</v>
      </c>
    </row>
    <row r="2168" spans="37:47" hidden="1">
      <c r="AK2168" s="181"/>
      <c r="AL2168" s="181"/>
      <c r="AM2168" s="181"/>
      <c r="AN2168" s="181"/>
      <c r="AO2168" s="181"/>
      <c r="AP2168" s="181"/>
      <c r="AQ2168" s="191" t="s">
        <v>6942</v>
      </c>
      <c r="AR2168" s="192" t="s">
        <v>6787</v>
      </c>
      <c r="AS2168" s="111" t="s">
        <v>562</v>
      </c>
      <c r="AT2168" s="193" t="s">
        <v>6943</v>
      </c>
      <c r="AU2168" s="111" t="s">
        <v>6944</v>
      </c>
    </row>
    <row r="2169" spans="37:47" hidden="1">
      <c r="AK2169" s="181"/>
      <c r="AL2169" s="181"/>
      <c r="AM2169" s="181"/>
      <c r="AN2169" s="181"/>
      <c r="AO2169" s="181"/>
      <c r="AP2169" s="181"/>
      <c r="AQ2169" s="191" t="s">
        <v>6945</v>
      </c>
      <c r="AR2169" s="192" t="s">
        <v>6787</v>
      </c>
      <c r="AS2169" s="111" t="s">
        <v>562</v>
      </c>
      <c r="AT2169" s="193" t="s">
        <v>6946</v>
      </c>
      <c r="AU2169" s="111" t="s">
        <v>6947</v>
      </c>
    </row>
    <row r="2170" spans="37:47" hidden="1">
      <c r="AK2170" s="181"/>
      <c r="AL2170" s="181"/>
      <c r="AM2170" s="181"/>
      <c r="AN2170" s="181"/>
      <c r="AO2170" s="181"/>
      <c r="AP2170" s="181"/>
      <c r="AQ2170" s="191" t="s">
        <v>6948</v>
      </c>
      <c r="AR2170" s="192" t="s">
        <v>6787</v>
      </c>
      <c r="AS2170" s="111" t="s">
        <v>562</v>
      </c>
      <c r="AT2170" s="193" t="s">
        <v>6949</v>
      </c>
      <c r="AU2170" s="111" t="s">
        <v>6950</v>
      </c>
    </row>
    <row r="2171" spans="37:47" hidden="1">
      <c r="AK2171" s="181"/>
      <c r="AL2171" s="181"/>
      <c r="AM2171" s="181"/>
      <c r="AN2171" s="181"/>
      <c r="AO2171" s="181"/>
      <c r="AP2171" s="181"/>
      <c r="AQ2171" s="191" t="s">
        <v>6951</v>
      </c>
      <c r="AR2171" s="192" t="s">
        <v>6787</v>
      </c>
      <c r="AS2171" s="111" t="s">
        <v>562</v>
      </c>
      <c r="AT2171" s="193" t="s">
        <v>6952</v>
      </c>
      <c r="AU2171" s="111" t="s">
        <v>6953</v>
      </c>
    </row>
    <row r="2172" spans="37:47" hidden="1">
      <c r="AK2172" s="181"/>
      <c r="AL2172" s="181"/>
      <c r="AM2172" s="181"/>
      <c r="AN2172" s="181"/>
      <c r="AO2172" s="181"/>
      <c r="AP2172" s="181"/>
      <c r="AQ2172" s="191" t="s">
        <v>6954</v>
      </c>
      <c r="AR2172" s="192" t="s">
        <v>6787</v>
      </c>
      <c r="AS2172" s="111" t="s">
        <v>562</v>
      </c>
      <c r="AT2172" s="193" t="s">
        <v>6955</v>
      </c>
      <c r="AU2172" s="111" t="s">
        <v>6956</v>
      </c>
    </row>
    <row r="2173" spans="37:47" hidden="1">
      <c r="AK2173" s="181"/>
      <c r="AL2173" s="181"/>
      <c r="AM2173" s="181"/>
      <c r="AN2173" s="181"/>
      <c r="AO2173" s="181"/>
      <c r="AP2173" s="181"/>
      <c r="AQ2173" s="191" t="s">
        <v>6957</v>
      </c>
      <c r="AR2173" s="192" t="s">
        <v>6787</v>
      </c>
      <c r="AS2173" s="111" t="s">
        <v>562</v>
      </c>
      <c r="AT2173" s="193" t="s">
        <v>6958</v>
      </c>
      <c r="AU2173" s="111" t="s">
        <v>6959</v>
      </c>
    </row>
    <row r="2174" spans="37:47" hidden="1">
      <c r="AK2174" s="181"/>
      <c r="AL2174" s="181"/>
      <c r="AM2174" s="181"/>
      <c r="AN2174" s="181"/>
      <c r="AO2174" s="181"/>
      <c r="AP2174" s="181"/>
      <c r="AQ2174" s="191" t="s">
        <v>6960</v>
      </c>
      <c r="AR2174" s="192" t="s">
        <v>6787</v>
      </c>
      <c r="AS2174" s="111" t="s">
        <v>562</v>
      </c>
      <c r="AT2174" s="193" t="s">
        <v>6961</v>
      </c>
      <c r="AU2174" s="111" t="s">
        <v>6962</v>
      </c>
    </row>
    <row r="2175" spans="37:47" hidden="1">
      <c r="AK2175" s="181"/>
      <c r="AL2175" s="181"/>
      <c r="AM2175" s="181"/>
      <c r="AN2175" s="181"/>
      <c r="AO2175" s="181"/>
      <c r="AP2175" s="181"/>
      <c r="AQ2175" s="191" t="s">
        <v>6963</v>
      </c>
      <c r="AR2175" s="192" t="s">
        <v>6787</v>
      </c>
      <c r="AS2175" s="111" t="s">
        <v>562</v>
      </c>
      <c r="AT2175" s="193" t="s">
        <v>6964</v>
      </c>
      <c r="AU2175" s="111" t="s">
        <v>6965</v>
      </c>
    </row>
    <row r="2176" spans="37:47" hidden="1">
      <c r="AK2176" s="181"/>
      <c r="AL2176" s="181"/>
      <c r="AM2176" s="181"/>
      <c r="AN2176" s="181"/>
      <c r="AO2176" s="181"/>
      <c r="AP2176" s="181"/>
      <c r="AQ2176" s="191" t="s">
        <v>6966</v>
      </c>
      <c r="AR2176" s="192" t="s">
        <v>6787</v>
      </c>
      <c r="AS2176" s="111" t="s">
        <v>562</v>
      </c>
      <c r="AT2176" s="193" t="s">
        <v>6967</v>
      </c>
      <c r="AU2176" s="111" t="s">
        <v>6968</v>
      </c>
    </row>
    <row r="2177" spans="37:47" hidden="1">
      <c r="AK2177" s="181"/>
      <c r="AL2177" s="181"/>
      <c r="AM2177" s="181"/>
      <c r="AN2177" s="181"/>
      <c r="AO2177" s="181"/>
      <c r="AP2177" s="181"/>
      <c r="AQ2177" s="191" t="s">
        <v>6969</v>
      </c>
      <c r="AR2177" s="192" t="s">
        <v>6787</v>
      </c>
      <c r="AS2177" s="111" t="s">
        <v>562</v>
      </c>
      <c r="AT2177" s="193" t="s">
        <v>6970</v>
      </c>
      <c r="AU2177" s="111" t="s">
        <v>6971</v>
      </c>
    </row>
    <row r="2178" spans="37:47" hidden="1">
      <c r="AK2178" s="181"/>
      <c r="AL2178" s="181"/>
      <c r="AM2178" s="181"/>
      <c r="AN2178" s="181"/>
      <c r="AO2178" s="181"/>
      <c r="AP2178" s="181"/>
      <c r="AQ2178" s="191" t="s">
        <v>6972</v>
      </c>
      <c r="AR2178" s="192" t="s">
        <v>6787</v>
      </c>
      <c r="AS2178" s="111" t="s">
        <v>562</v>
      </c>
      <c r="AT2178" s="193" t="s">
        <v>6973</v>
      </c>
      <c r="AU2178" s="111" t="s">
        <v>2017</v>
      </c>
    </row>
    <row r="2179" spans="37:47" hidden="1">
      <c r="AK2179" s="181"/>
      <c r="AL2179" s="181"/>
      <c r="AM2179" s="181"/>
      <c r="AN2179" s="181"/>
      <c r="AO2179" s="181"/>
      <c r="AP2179" s="181"/>
      <c r="AQ2179" s="191" t="s">
        <v>6974</v>
      </c>
      <c r="AR2179" s="192" t="s">
        <v>6787</v>
      </c>
      <c r="AS2179" s="111" t="s">
        <v>562</v>
      </c>
      <c r="AT2179" s="193" t="s">
        <v>6975</v>
      </c>
      <c r="AU2179" s="111" t="s">
        <v>6976</v>
      </c>
    </row>
    <row r="2180" spans="37:47" hidden="1">
      <c r="AK2180" s="181"/>
      <c r="AL2180" s="181"/>
      <c r="AM2180" s="181"/>
      <c r="AN2180" s="181"/>
      <c r="AO2180" s="181"/>
      <c r="AP2180" s="181"/>
      <c r="AQ2180" s="191" t="s">
        <v>6977</v>
      </c>
      <c r="AR2180" s="192" t="s">
        <v>6787</v>
      </c>
      <c r="AS2180" s="111" t="s">
        <v>562</v>
      </c>
      <c r="AT2180" s="193" t="s">
        <v>6978</v>
      </c>
      <c r="AU2180" s="111" t="s">
        <v>6979</v>
      </c>
    </row>
    <row r="2181" spans="37:47" hidden="1">
      <c r="AK2181" s="181"/>
      <c r="AL2181" s="181"/>
      <c r="AM2181" s="181"/>
      <c r="AN2181" s="181"/>
      <c r="AO2181" s="181"/>
      <c r="AP2181" s="181"/>
      <c r="AQ2181" s="191" t="s">
        <v>6980</v>
      </c>
      <c r="AR2181" s="192" t="s">
        <v>6787</v>
      </c>
      <c r="AS2181" s="111" t="s">
        <v>562</v>
      </c>
      <c r="AT2181" s="193" t="s">
        <v>6981</v>
      </c>
      <c r="AU2181" s="111" t="s">
        <v>6982</v>
      </c>
    </row>
    <row r="2182" spans="37:47" hidden="1">
      <c r="AK2182" s="181"/>
      <c r="AL2182" s="181"/>
      <c r="AM2182" s="181"/>
      <c r="AN2182" s="181"/>
      <c r="AO2182" s="181"/>
      <c r="AP2182" s="181"/>
      <c r="AQ2182" s="191" t="s">
        <v>6983</v>
      </c>
      <c r="AR2182" s="192" t="s">
        <v>6787</v>
      </c>
      <c r="AS2182" s="111" t="s">
        <v>562</v>
      </c>
      <c r="AT2182" s="193" t="s">
        <v>6984</v>
      </c>
      <c r="AU2182" s="111" t="s">
        <v>6985</v>
      </c>
    </row>
    <row r="2183" spans="37:47" hidden="1">
      <c r="AK2183" s="181"/>
      <c r="AL2183" s="181"/>
      <c r="AM2183" s="181"/>
      <c r="AN2183" s="181"/>
      <c r="AO2183" s="181"/>
      <c r="AP2183" s="181"/>
      <c r="AQ2183" s="191" t="s">
        <v>6986</v>
      </c>
      <c r="AR2183" s="192" t="s">
        <v>6787</v>
      </c>
      <c r="AS2183" s="111" t="s">
        <v>562</v>
      </c>
      <c r="AT2183" s="193" t="s">
        <v>6987</v>
      </c>
      <c r="AU2183" s="111" t="s">
        <v>6988</v>
      </c>
    </row>
    <row r="2184" spans="37:47" hidden="1">
      <c r="AK2184" s="181"/>
      <c r="AL2184" s="181"/>
      <c r="AM2184" s="181"/>
      <c r="AN2184" s="181"/>
      <c r="AO2184" s="181"/>
      <c r="AP2184" s="181"/>
      <c r="AQ2184" s="191" t="s">
        <v>6989</v>
      </c>
      <c r="AR2184" s="192" t="s">
        <v>6787</v>
      </c>
      <c r="AS2184" s="111" t="s">
        <v>562</v>
      </c>
      <c r="AT2184" s="193" t="s">
        <v>6990</v>
      </c>
      <c r="AU2184" s="111" t="s">
        <v>6991</v>
      </c>
    </row>
    <row r="2185" spans="37:47" hidden="1">
      <c r="AK2185" s="181"/>
      <c r="AL2185" s="181"/>
      <c r="AM2185" s="181"/>
      <c r="AN2185" s="181"/>
      <c r="AO2185" s="181"/>
      <c r="AP2185" s="181"/>
      <c r="AQ2185" s="191" t="s">
        <v>6992</v>
      </c>
      <c r="AR2185" s="192" t="s">
        <v>6787</v>
      </c>
      <c r="AS2185" s="111" t="s">
        <v>562</v>
      </c>
      <c r="AT2185" s="193" t="s">
        <v>6993</v>
      </c>
      <c r="AU2185" s="111" t="s">
        <v>6994</v>
      </c>
    </row>
    <row r="2186" spans="37:47" hidden="1">
      <c r="AK2186" s="181"/>
      <c r="AL2186" s="181"/>
      <c r="AM2186" s="181"/>
      <c r="AN2186" s="181"/>
      <c r="AO2186" s="181"/>
      <c r="AP2186" s="181"/>
      <c r="AQ2186" s="191" t="s">
        <v>6995</v>
      </c>
      <c r="AR2186" s="192" t="s">
        <v>6787</v>
      </c>
      <c r="AS2186" s="111" t="s">
        <v>562</v>
      </c>
      <c r="AT2186" s="193" t="s">
        <v>6996</v>
      </c>
      <c r="AU2186" s="111" t="s">
        <v>6997</v>
      </c>
    </row>
    <row r="2187" spans="37:47" hidden="1">
      <c r="AK2187" s="181"/>
      <c r="AL2187" s="181"/>
      <c r="AM2187" s="181"/>
      <c r="AN2187" s="181"/>
      <c r="AO2187" s="181"/>
      <c r="AP2187" s="181"/>
      <c r="AQ2187" s="191" t="s">
        <v>6998</v>
      </c>
      <c r="AR2187" s="192" t="s">
        <v>6787</v>
      </c>
      <c r="AS2187" s="111" t="s">
        <v>562</v>
      </c>
      <c r="AT2187" s="193" t="s">
        <v>6999</v>
      </c>
      <c r="AU2187" s="111" t="s">
        <v>7000</v>
      </c>
    </row>
    <row r="2188" spans="37:47" hidden="1">
      <c r="AK2188" s="181"/>
      <c r="AL2188" s="181"/>
      <c r="AM2188" s="181"/>
      <c r="AN2188" s="181"/>
      <c r="AO2188" s="181"/>
      <c r="AP2188" s="181"/>
      <c r="AQ2188" s="191" t="s">
        <v>7001</v>
      </c>
      <c r="AR2188" s="192" t="s">
        <v>6787</v>
      </c>
      <c r="AS2188" s="111" t="s">
        <v>562</v>
      </c>
      <c r="AT2188" s="193" t="s">
        <v>7002</v>
      </c>
      <c r="AU2188" s="111" t="s">
        <v>7003</v>
      </c>
    </row>
    <row r="2189" spans="37:47" hidden="1">
      <c r="AK2189" s="181"/>
      <c r="AL2189" s="181"/>
      <c r="AM2189" s="181"/>
      <c r="AN2189" s="181"/>
      <c r="AO2189" s="181"/>
      <c r="AP2189" s="181"/>
      <c r="AQ2189" s="191" t="s">
        <v>7004</v>
      </c>
      <c r="AR2189" s="192" t="s">
        <v>6787</v>
      </c>
      <c r="AS2189" s="111" t="s">
        <v>562</v>
      </c>
      <c r="AT2189" s="193" t="s">
        <v>7005</v>
      </c>
      <c r="AU2189" s="111" t="s">
        <v>7006</v>
      </c>
    </row>
    <row r="2190" spans="37:47" hidden="1">
      <c r="AK2190" s="181"/>
      <c r="AL2190" s="181"/>
      <c r="AM2190" s="181"/>
      <c r="AN2190" s="181"/>
      <c r="AO2190" s="181"/>
      <c r="AP2190" s="181"/>
      <c r="AQ2190" s="191" t="s">
        <v>7007</v>
      </c>
      <c r="AR2190" s="192" t="s">
        <v>6787</v>
      </c>
      <c r="AS2190" s="111" t="s">
        <v>562</v>
      </c>
      <c r="AT2190" s="193" t="s">
        <v>7008</v>
      </c>
      <c r="AU2190" s="111" t="s">
        <v>7009</v>
      </c>
    </row>
    <row r="2191" spans="37:47" hidden="1">
      <c r="AK2191" s="181"/>
      <c r="AL2191" s="181"/>
      <c r="AM2191" s="181"/>
      <c r="AN2191" s="181"/>
      <c r="AO2191" s="181"/>
      <c r="AP2191" s="181"/>
      <c r="AQ2191" s="191" t="s">
        <v>7010</v>
      </c>
      <c r="AR2191" s="192" t="s">
        <v>6787</v>
      </c>
      <c r="AS2191" s="111" t="s">
        <v>562</v>
      </c>
      <c r="AT2191" s="193" t="s">
        <v>7011</v>
      </c>
      <c r="AU2191" s="111" t="s">
        <v>7012</v>
      </c>
    </row>
    <row r="2192" spans="37:47" hidden="1">
      <c r="AK2192" s="181"/>
      <c r="AL2192" s="181"/>
      <c r="AM2192" s="181"/>
      <c r="AN2192" s="181"/>
      <c r="AO2192" s="181"/>
      <c r="AP2192" s="181"/>
      <c r="AQ2192" s="191" t="s">
        <v>7013</v>
      </c>
      <c r="AR2192" s="192" t="s">
        <v>6787</v>
      </c>
      <c r="AS2192" s="111" t="s">
        <v>562</v>
      </c>
      <c r="AT2192" s="193" t="s">
        <v>7014</v>
      </c>
      <c r="AU2192" s="111" t="s">
        <v>7015</v>
      </c>
    </row>
    <row r="2193" spans="37:47" hidden="1">
      <c r="AK2193" s="181"/>
      <c r="AL2193" s="181"/>
      <c r="AM2193" s="181"/>
      <c r="AN2193" s="181"/>
      <c r="AO2193" s="181"/>
      <c r="AP2193" s="181"/>
      <c r="AQ2193" s="191" t="s">
        <v>7016</v>
      </c>
      <c r="AR2193" s="192" t="s">
        <v>6787</v>
      </c>
      <c r="AS2193" s="111" t="s">
        <v>562</v>
      </c>
      <c r="AT2193" s="193" t="s">
        <v>7017</v>
      </c>
      <c r="AU2193" s="111" t="s">
        <v>7018</v>
      </c>
    </row>
    <row r="2194" spans="37:47" hidden="1">
      <c r="AK2194" s="181"/>
      <c r="AL2194" s="181"/>
      <c r="AM2194" s="181"/>
      <c r="AN2194" s="181"/>
      <c r="AO2194" s="181"/>
      <c r="AP2194" s="181"/>
      <c r="AQ2194" s="191" t="s">
        <v>7019</v>
      </c>
      <c r="AR2194" s="192" t="s">
        <v>6787</v>
      </c>
      <c r="AS2194" s="111" t="s">
        <v>562</v>
      </c>
      <c r="AT2194" s="193" t="s">
        <v>7020</v>
      </c>
      <c r="AU2194" s="111" t="s">
        <v>7021</v>
      </c>
    </row>
    <row r="2195" spans="37:47" hidden="1">
      <c r="AK2195" s="181"/>
      <c r="AL2195" s="181"/>
      <c r="AM2195" s="181"/>
      <c r="AN2195" s="181"/>
      <c r="AO2195" s="181"/>
      <c r="AP2195" s="181"/>
      <c r="AQ2195" s="191" t="s">
        <v>7022</v>
      </c>
      <c r="AR2195" s="192" t="s">
        <v>6787</v>
      </c>
      <c r="AS2195" s="111" t="s">
        <v>562</v>
      </c>
      <c r="AT2195" s="193" t="s">
        <v>7023</v>
      </c>
      <c r="AU2195" s="111" t="s">
        <v>7024</v>
      </c>
    </row>
    <row r="2196" spans="37:47" hidden="1">
      <c r="AK2196" s="181"/>
      <c r="AL2196" s="181"/>
      <c r="AM2196" s="181"/>
      <c r="AN2196" s="181"/>
      <c r="AO2196" s="181"/>
      <c r="AP2196" s="181"/>
      <c r="AQ2196" s="191" t="s">
        <v>7025</v>
      </c>
      <c r="AR2196" s="192" t="s">
        <v>6787</v>
      </c>
      <c r="AS2196" s="111" t="s">
        <v>562</v>
      </c>
      <c r="AT2196" s="193" t="s">
        <v>7026</v>
      </c>
      <c r="AU2196" s="111" t="s">
        <v>7027</v>
      </c>
    </row>
    <row r="2197" spans="37:47" hidden="1">
      <c r="AK2197" s="181"/>
      <c r="AL2197" s="181"/>
      <c r="AM2197" s="181"/>
      <c r="AN2197" s="181"/>
      <c r="AO2197" s="181"/>
      <c r="AP2197" s="181"/>
      <c r="AQ2197" s="191" t="s">
        <v>7028</v>
      </c>
      <c r="AR2197" s="192" t="s">
        <v>6787</v>
      </c>
      <c r="AS2197" s="111" t="s">
        <v>562</v>
      </c>
      <c r="AT2197" s="193" t="s">
        <v>7029</v>
      </c>
      <c r="AU2197" s="111" t="s">
        <v>7030</v>
      </c>
    </row>
    <row r="2198" spans="37:47" hidden="1">
      <c r="AK2198" s="181"/>
      <c r="AL2198" s="181"/>
      <c r="AM2198" s="181"/>
      <c r="AN2198" s="181"/>
      <c r="AO2198" s="181"/>
      <c r="AP2198" s="181"/>
      <c r="AQ2198" s="191" t="s">
        <v>7031</v>
      </c>
      <c r="AR2198" s="192" t="s">
        <v>6787</v>
      </c>
      <c r="AS2198" s="111" t="s">
        <v>562</v>
      </c>
      <c r="AT2198" s="193" t="s">
        <v>7032</v>
      </c>
      <c r="AU2198" s="111" t="s">
        <v>7033</v>
      </c>
    </row>
    <row r="2199" spans="37:47" hidden="1">
      <c r="AK2199" s="181"/>
      <c r="AL2199" s="181"/>
      <c r="AM2199" s="181"/>
      <c r="AN2199" s="181"/>
      <c r="AO2199" s="181"/>
      <c r="AP2199" s="181"/>
      <c r="AQ2199" s="191" t="s">
        <v>7034</v>
      </c>
      <c r="AR2199" s="192" t="s">
        <v>6787</v>
      </c>
      <c r="AS2199" s="111" t="s">
        <v>562</v>
      </c>
      <c r="AT2199" s="193" t="s">
        <v>7035</v>
      </c>
      <c r="AU2199" s="111" t="s">
        <v>7036</v>
      </c>
    </row>
    <row r="2200" spans="37:47" hidden="1">
      <c r="AK2200" s="181"/>
      <c r="AL2200" s="181"/>
      <c r="AM2200" s="181"/>
      <c r="AN2200" s="181"/>
      <c r="AO2200" s="181"/>
      <c r="AP2200" s="181"/>
      <c r="AQ2200" s="191" t="s">
        <v>7037</v>
      </c>
      <c r="AR2200" s="192" t="s">
        <v>6787</v>
      </c>
      <c r="AS2200" s="111" t="s">
        <v>562</v>
      </c>
      <c r="AT2200" s="193" t="s">
        <v>7038</v>
      </c>
      <c r="AU2200" s="111" t="s">
        <v>7039</v>
      </c>
    </row>
    <row r="2201" spans="37:47" hidden="1">
      <c r="AK2201" s="181"/>
      <c r="AL2201" s="181"/>
      <c r="AM2201" s="181"/>
      <c r="AN2201" s="181"/>
      <c r="AO2201" s="181"/>
      <c r="AP2201" s="181"/>
      <c r="AQ2201" s="191" t="s">
        <v>7040</v>
      </c>
      <c r="AR2201" s="192" t="s">
        <v>6787</v>
      </c>
      <c r="AS2201" s="111" t="s">
        <v>562</v>
      </c>
      <c r="AT2201" s="193" t="s">
        <v>7041</v>
      </c>
      <c r="AU2201" s="111" t="s">
        <v>7042</v>
      </c>
    </row>
    <row r="2202" spans="37:47" hidden="1">
      <c r="AK2202" s="181"/>
      <c r="AL2202" s="181"/>
      <c r="AM2202" s="181"/>
      <c r="AN2202" s="181"/>
      <c r="AO2202" s="181"/>
      <c r="AP2202" s="181"/>
      <c r="AQ2202" s="191" t="s">
        <v>7043</v>
      </c>
      <c r="AR2202" s="192" t="s">
        <v>6787</v>
      </c>
      <c r="AS2202" s="111" t="s">
        <v>562</v>
      </c>
      <c r="AT2202" s="193" t="s">
        <v>7044</v>
      </c>
      <c r="AU2202" s="111" t="s">
        <v>7045</v>
      </c>
    </row>
    <row r="2203" spans="37:47" hidden="1">
      <c r="AK2203" s="181"/>
      <c r="AL2203" s="181"/>
      <c r="AM2203" s="181"/>
      <c r="AN2203" s="181"/>
      <c r="AO2203" s="181"/>
      <c r="AP2203" s="181"/>
      <c r="AQ2203" s="191" t="s">
        <v>7046</v>
      </c>
      <c r="AR2203" s="192" t="s">
        <v>6787</v>
      </c>
      <c r="AS2203" s="111" t="s">
        <v>562</v>
      </c>
      <c r="AT2203" s="193" t="s">
        <v>7047</v>
      </c>
      <c r="AU2203" s="111" t="s">
        <v>7048</v>
      </c>
    </row>
    <row r="2204" spans="37:47" hidden="1">
      <c r="AK2204" s="181"/>
      <c r="AL2204" s="181"/>
      <c r="AM2204" s="181"/>
      <c r="AN2204" s="181"/>
      <c r="AO2204" s="181"/>
      <c r="AP2204" s="181"/>
      <c r="AQ2204" s="191" t="s">
        <v>7049</v>
      </c>
      <c r="AR2204" s="192" t="s">
        <v>6787</v>
      </c>
      <c r="AS2204" s="111" t="s">
        <v>562</v>
      </c>
      <c r="AT2204" s="193" t="s">
        <v>7050</v>
      </c>
      <c r="AU2204" s="111" t="s">
        <v>7051</v>
      </c>
    </row>
    <row r="2205" spans="37:47" hidden="1">
      <c r="AK2205" s="181"/>
      <c r="AL2205" s="181"/>
      <c r="AM2205" s="181"/>
      <c r="AN2205" s="181"/>
      <c r="AO2205" s="181"/>
      <c r="AP2205" s="181"/>
      <c r="AQ2205" s="191" t="s">
        <v>7052</v>
      </c>
      <c r="AR2205" s="192" t="s">
        <v>6787</v>
      </c>
      <c r="AS2205" s="111" t="s">
        <v>562</v>
      </c>
      <c r="AT2205" s="193" t="s">
        <v>7053</v>
      </c>
      <c r="AU2205" s="111" t="s">
        <v>7054</v>
      </c>
    </row>
    <row r="2206" spans="37:47" hidden="1">
      <c r="AK2206" s="181"/>
      <c r="AL2206" s="181"/>
      <c r="AM2206" s="181"/>
      <c r="AN2206" s="181"/>
      <c r="AO2206" s="181"/>
      <c r="AP2206" s="181"/>
      <c r="AQ2206" s="191" t="s">
        <v>7055</v>
      </c>
      <c r="AR2206" s="192" t="s">
        <v>6787</v>
      </c>
      <c r="AS2206" s="111" t="s">
        <v>562</v>
      </c>
      <c r="AT2206" s="193" t="s">
        <v>7056</v>
      </c>
      <c r="AU2206" s="111" t="s">
        <v>2800</v>
      </c>
    </row>
    <row r="2207" spans="37:47" hidden="1">
      <c r="AK2207" s="181"/>
      <c r="AL2207" s="181"/>
      <c r="AM2207" s="181"/>
      <c r="AN2207" s="181"/>
      <c r="AO2207" s="181"/>
      <c r="AP2207" s="181"/>
      <c r="AQ2207" s="191" t="s">
        <v>7057</v>
      </c>
      <c r="AR2207" s="192" t="s">
        <v>6787</v>
      </c>
      <c r="AS2207" s="111" t="s">
        <v>562</v>
      </c>
      <c r="AT2207" s="193" t="s">
        <v>7058</v>
      </c>
      <c r="AU2207" s="111" t="s">
        <v>7059</v>
      </c>
    </row>
    <row r="2208" spans="37:47" hidden="1">
      <c r="AK2208" s="181"/>
      <c r="AL2208" s="181"/>
      <c r="AM2208" s="181"/>
      <c r="AN2208" s="181"/>
      <c r="AO2208" s="181"/>
      <c r="AP2208" s="181"/>
      <c r="AQ2208" s="191" t="s">
        <v>7060</v>
      </c>
      <c r="AR2208" s="192" t="s">
        <v>6787</v>
      </c>
      <c r="AS2208" s="111" t="s">
        <v>562</v>
      </c>
      <c r="AT2208" s="193" t="s">
        <v>7061</v>
      </c>
      <c r="AU2208" s="111" t="s">
        <v>7062</v>
      </c>
    </row>
    <row r="2209" spans="37:47" hidden="1">
      <c r="AK2209" s="181"/>
      <c r="AL2209" s="181"/>
      <c r="AM2209" s="181"/>
      <c r="AN2209" s="181"/>
      <c r="AO2209" s="181"/>
      <c r="AP2209" s="181"/>
      <c r="AQ2209" s="191" t="s">
        <v>7063</v>
      </c>
      <c r="AR2209" s="192" t="s">
        <v>6787</v>
      </c>
      <c r="AS2209" s="111" t="s">
        <v>562</v>
      </c>
      <c r="AT2209" s="193" t="s">
        <v>7064</v>
      </c>
      <c r="AU2209" s="111" t="s">
        <v>7065</v>
      </c>
    </row>
    <row r="2210" spans="37:47" hidden="1">
      <c r="AK2210" s="181"/>
      <c r="AL2210" s="181"/>
      <c r="AM2210" s="181"/>
      <c r="AN2210" s="181"/>
      <c r="AO2210" s="181"/>
      <c r="AP2210" s="181"/>
      <c r="AQ2210" s="191" t="s">
        <v>7066</v>
      </c>
      <c r="AR2210" s="192" t="s">
        <v>6787</v>
      </c>
      <c r="AS2210" s="111" t="s">
        <v>562</v>
      </c>
      <c r="AT2210" s="193" t="s">
        <v>7067</v>
      </c>
      <c r="AU2210" s="111" t="s">
        <v>7068</v>
      </c>
    </row>
    <row r="2211" spans="37:47" hidden="1">
      <c r="AK2211" s="181"/>
      <c r="AL2211" s="181"/>
      <c r="AM2211" s="181"/>
      <c r="AN2211" s="181"/>
      <c r="AO2211" s="181"/>
      <c r="AP2211" s="181"/>
      <c r="AQ2211" s="191" t="s">
        <v>7069</v>
      </c>
      <c r="AR2211" s="192" t="s">
        <v>6787</v>
      </c>
      <c r="AS2211" s="111" t="s">
        <v>562</v>
      </c>
      <c r="AT2211" s="193" t="s">
        <v>7070</v>
      </c>
      <c r="AU2211" s="111" t="s">
        <v>2368</v>
      </c>
    </row>
    <row r="2212" spans="37:47" hidden="1">
      <c r="AK2212" s="181"/>
      <c r="AL2212" s="181"/>
      <c r="AM2212" s="181"/>
      <c r="AN2212" s="181"/>
      <c r="AO2212" s="181"/>
      <c r="AP2212" s="181"/>
      <c r="AQ2212" s="191" t="s">
        <v>7071</v>
      </c>
      <c r="AR2212" s="192" t="s">
        <v>6787</v>
      </c>
      <c r="AS2212" s="111" t="s">
        <v>562</v>
      </c>
      <c r="AT2212" s="193" t="s">
        <v>7072</v>
      </c>
      <c r="AU2212" s="111" t="s">
        <v>7073</v>
      </c>
    </row>
    <row r="2213" spans="37:47" hidden="1">
      <c r="AK2213" s="181"/>
      <c r="AL2213" s="181"/>
      <c r="AM2213" s="181"/>
      <c r="AN2213" s="181"/>
      <c r="AO2213" s="181"/>
      <c r="AP2213" s="181"/>
      <c r="AQ2213" s="191" t="s">
        <v>7074</v>
      </c>
      <c r="AR2213" s="192" t="s">
        <v>6787</v>
      </c>
      <c r="AS2213" s="111" t="s">
        <v>562</v>
      </c>
      <c r="AT2213" s="193" t="s">
        <v>7075</v>
      </c>
      <c r="AU2213" s="111" t="s">
        <v>7076</v>
      </c>
    </row>
    <row r="2214" spans="37:47" hidden="1">
      <c r="AK2214" s="181"/>
      <c r="AL2214" s="181"/>
      <c r="AM2214" s="181"/>
      <c r="AN2214" s="181"/>
      <c r="AO2214" s="181"/>
      <c r="AP2214" s="181"/>
      <c r="AQ2214" s="191" t="s">
        <v>7077</v>
      </c>
      <c r="AR2214" s="192" t="s">
        <v>6787</v>
      </c>
      <c r="AS2214" s="111" t="s">
        <v>562</v>
      </c>
      <c r="AT2214" s="193" t="s">
        <v>7078</v>
      </c>
      <c r="AU2214" s="111" t="s">
        <v>7079</v>
      </c>
    </row>
    <row r="2215" spans="37:47" hidden="1">
      <c r="AK2215" s="181"/>
      <c r="AL2215" s="181"/>
      <c r="AM2215" s="181"/>
      <c r="AN2215" s="181"/>
      <c r="AO2215" s="181"/>
      <c r="AP2215" s="181"/>
      <c r="AQ2215" s="191" t="s">
        <v>7080</v>
      </c>
      <c r="AR2215" s="192" t="s">
        <v>6787</v>
      </c>
      <c r="AS2215" s="111" t="s">
        <v>562</v>
      </c>
      <c r="AT2215" s="193" t="s">
        <v>7081</v>
      </c>
      <c r="AU2215" s="111" t="s">
        <v>7082</v>
      </c>
    </row>
    <row r="2216" spans="37:47" hidden="1">
      <c r="AK2216" s="181"/>
      <c r="AL2216" s="181"/>
      <c r="AM2216" s="181"/>
      <c r="AN2216" s="181"/>
      <c r="AO2216" s="181"/>
      <c r="AP2216" s="181"/>
      <c r="AQ2216" s="191" t="s">
        <v>7083</v>
      </c>
      <c r="AR2216" s="192" t="s">
        <v>6787</v>
      </c>
      <c r="AS2216" s="111" t="s">
        <v>562</v>
      </c>
      <c r="AT2216" s="193" t="s">
        <v>7084</v>
      </c>
      <c r="AU2216" s="111" t="s">
        <v>7085</v>
      </c>
    </row>
    <row r="2217" spans="37:47" hidden="1">
      <c r="AK2217" s="181"/>
      <c r="AL2217" s="181"/>
      <c r="AM2217" s="181"/>
      <c r="AN2217" s="181"/>
      <c r="AO2217" s="181"/>
      <c r="AP2217" s="181"/>
      <c r="AQ2217" s="191" t="s">
        <v>7086</v>
      </c>
      <c r="AR2217" s="192" t="s">
        <v>6787</v>
      </c>
      <c r="AS2217" s="111" t="s">
        <v>562</v>
      </c>
      <c r="AT2217" s="193" t="s">
        <v>7087</v>
      </c>
      <c r="AU2217" s="111" t="s">
        <v>7088</v>
      </c>
    </row>
    <row r="2218" spans="37:47" hidden="1">
      <c r="AK2218" s="181"/>
      <c r="AL2218" s="181"/>
      <c r="AM2218" s="181"/>
      <c r="AN2218" s="181"/>
      <c r="AO2218" s="181"/>
      <c r="AP2218" s="181"/>
      <c r="AQ2218" s="191" t="s">
        <v>7089</v>
      </c>
      <c r="AR2218" s="192" t="s">
        <v>6787</v>
      </c>
      <c r="AS2218" s="111" t="s">
        <v>562</v>
      </c>
      <c r="AT2218" s="193" t="s">
        <v>7090</v>
      </c>
      <c r="AU2218" s="111" t="s">
        <v>7091</v>
      </c>
    </row>
    <row r="2219" spans="37:47" hidden="1">
      <c r="AK2219" s="181"/>
      <c r="AL2219" s="181"/>
      <c r="AM2219" s="181"/>
      <c r="AN2219" s="181"/>
      <c r="AO2219" s="181"/>
      <c r="AP2219" s="181"/>
      <c r="AQ2219" s="191" t="s">
        <v>7092</v>
      </c>
      <c r="AR2219" s="192" t="s">
        <v>6787</v>
      </c>
      <c r="AS2219" s="111" t="s">
        <v>562</v>
      </c>
      <c r="AT2219" s="193" t="s">
        <v>7093</v>
      </c>
      <c r="AU2219" s="111" t="s">
        <v>7094</v>
      </c>
    </row>
    <row r="2220" spans="37:47" hidden="1">
      <c r="AK2220" s="181"/>
      <c r="AL2220" s="181"/>
      <c r="AM2220" s="181"/>
      <c r="AN2220" s="181"/>
      <c r="AO2220" s="181"/>
      <c r="AP2220" s="181"/>
      <c r="AQ2220" s="191" t="s">
        <v>7095</v>
      </c>
      <c r="AR2220" s="192" t="s">
        <v>6787</v>
      </c>
      <c r="AS2220" s="111" t="s">
        <v>562</v>
      </c>
      <c r="AT2220" s="193" t="s">
        <v>7096</v>
      </c>
      <c r="AU2220" s="111" t="s">
        <v>7097</v>
      </c>
    </row>
    <row r="2221" spans="37:47" hidden="1">
      <c r="AK2221" s="181"/>
      <c r="AL2221" s="181"/>
      <c r="AM2221" s="181"/>
      <c r="AN2221" s="181"/>
      <c r="AO2221" s="181"/>
      <c r="AP2221" s="181"/>
      <c r="AQ2221" s="191" t="s">
        <v>7098</v>
      </c>
      <c r="AR2221" s="192" t="s">
        <v>6787</v>
      </c>
      <c r="AS2221" s="111" t="s">
        <v>562</v>
      </c>
      <c r="AT2221" s="193" t="s">
        <v>7099</v>
      </c>
      <c r="AU2221" s="111" t="s">
        <v>843</v>
      </c>
    </row>
    <row r="2222" spans="37:47" hidden="1">
      <c r="AK2222" s="181"/>
      <c r="AL2222" s="181"/>
      <c r="AM2222" s="181"/>
      <c r="AN2222" s="181"/>
      <c r="AO2222" s="181"/>
      <c r="AP2222" s="181"/>
      <c r="AQ2222" s="191" t="s">
        <v>7100</v>
      </c>
      <c r="AR2222" s="192" t="s">
        <v>6787</v>
      </c>
      <c r="AS2222" s="111" t="s">
        <v>562</v>
      </c>
      <c r="AT2222" s="193" t="s">
        <v>7101</v>
      </c>
      <c r="AU2222" s="111" t="s">
        <v>7102</v>
      </c>
    </row>
    <row r="2223" spans="37:47" hidden="1">
      <c r="AK2223" s="181"/>
      <c r="AL2223" s="181"/>
      <c r="AM2223" s="181"/>
      <c r="AN2223" s="181"/>
      <c r="AO2223" s="181"/>
      <c r="AP2223" s="181"/>
      <c r="AQ2223" s="191" t="s">
        <v>7103</v>
      </c>
      <c r="AR2223" s="192" t="s">
        <v>6787</v>
      </c>
      <c r="AS2223" s="111" t="s">
        <v>562</v>
      </c>
      <c r="AT2223" s="193" t="s">
        <v>7104</v>
      </c>
      <c r="AU2223" s="111" t="s">
        <v>7105</v>
      </c>
    </row>
    <row r="2224" spans="37:47" hidden="1">
      <c r="AK2224" s="181"/>
      <c r="AL2224" s="181"/>
      <c r="AM2224" s="181"/>
      <c r="AN2224" s="181"/>
      <c r="AO2224" s="181"/>
      <c r="AP2224" s="181"/>
      <c r="AQ2224" s="191" t="s">
        <v>7106</v>
      </c>
      <c r="AR2224" s="192" t="s">
        <v>6787</v>
      </c>
      <c r="AS2224" s="111" t="s">
        <v>562</v>
      </c>
      <c r="AT2224" s="193" t="s">
        <v>7107</v>
      </c>
      <c r="AU2224" s="111" t="s">
        <v>7108</v>
      </c>
    </row>
    <row r="2225" spans="37:47" hidden="1">
      <c r="AK2225" s="181"/>
      <c r="AL2225" s="181"/>
      <c r="AM2225" s="181"/>
      <c r="AN2225" s="181"/>
      <c r="AO2225" s="181"/>
      <c r="AP2225" s="181"/>
      <c r="AQ2225" s="191" t="s">
        <v>7109</v>
      </c>
      <c r="AR2225" s="192" t="s">
        <v>6787</v>
      </c>
      <c r="AS2225" s="111" t="s">
        <v>562</v>
      </c>
      <c r="AT2225" s="193" t="s">
        <v>7110</v>
      </c>
      <c r="AU2225" s="111" t="s">
        <v>7111</v>
      </c>
    </row>
    <row r="2226" spans="37:47" hidden="1">
      <c r="AK2226" s="181"/>
      <c r="AL2226" s="181"/>
      <c r="AM2226" s="181"/>
      <c r="AN2226" s="181"/>
      <c r="AO2226" s="181"/>
      <c r="AP2226" s="181"/>
      <c r="AQ2226" s="191" t="s">
        <v>7112</v>
      </c>
      <c r="AR2226" s="192" t="s">
        <v>6787</v>
      </c>
      <c r="AS2226" s="111" t="s">
        <v>562</v>
      </c>
      <c r="AT2226" s="193" t="s">
        <v>7113</v>
      </c>
      <c r="AU2226" s="111" t="s">
        <v>7114</v>
      </c>
    </row>
    <row r="2227" spans="37:47" hidden="1">
      <c r="AK2227" s="181"/>
      <c r="AL2227" s="181"/>
      <c r="AM2227" s="181"/>
      <c r="AN2227" s="181"/>
      <c r="AO2227" s="181"/>
      <c r="AP2227" s="181"/>
      <c r="AQ2227" s="191" t="s">
        <v>7115</v>
      </c>
      <c r="AR2227" s="192" t="s">
        <v>6787</v>
      </c>
      <c r="AS2227" s="111" t="s">
        <v>562</v>
      </c>
      <c r="AT2227" s="193" t="s">
        <v>7116</v>
      </c>
      <c r="AU2227" s="111" t="s">
        <v>7117</v>
      </c>
    </row>
    <row r="2228" spans="37:47" hidden="1">
      <c r="AK2228" s="181"/>
      <c r="AL2228" s="181"/>
      <c r="AM2228" s="181"/>
      <c r="AN2228" s="181"/>
      <c r="AO2228" s="181"/>
      <c r="AP2228" s="181"/>
      <c r="AQ2228" s="191" t="s">
        <v>7118</v>
      </c>
      <c r="AR2228" s="192" t="s">
        <v>6787</v>
      </c>
      <c r="AS2228" s="111" t="s">
        <v>562</v>
      </c>
      <c r="AT2228" s="193" t="s">
        <v>7119</v>
      </c>
      <c r="AU2228" s="111" t="s">
        <v>6362</v>
      </c>
    </row>
    <row r="2229" spans="37:47" hidden="1">
      <c r="AK2229" s="181"/>
      <c r="AL2229" s="181"/>
      <c r="AM2229" s="181"/>
      <c r="AN2229" s="181"/>
      <c r="AO2229" s="181"/>
      <c r="AP2229" s="181"/>
      <c r="AQ2229" s="191" t="s">
        <v>7120</v>
      </c>
      <c r="AR2229" s="192" t="s">
        <v>6787</v>
      </c>
      <c r="AS2229" s="111" t="s">
        <v>562</v>
      </c>
      <c r="AT2229" s="193" t="s">
        <v>7121</v>
      </c>
      <c r="AU2229" s="111" t="s">
        <v>7122</v>
      </c>
    </row>
    <row r="2230" spans="37:47" hidden="1">
      <c r="AK2230" s="181"/>
      <c r="AL2230" s="181"/>
      <c r="AM2230" s="181"/>
      <c r="AN2230" s="181"/>
      <c r="AO2230" s="181"/>
      <c r="AP2230" s="181"/>
      <c r="AQ2230" s="191" t="s">
        <v>7123</v>
      </c>
      <c r="AR2230" s="192" t="s">
        <v>6787</v>
      </c>
      <c r="AS2230" s="111" t="s">
        <v>562</v>
      </c>
      <c r="AT2230" s="193" t="s">
        <v>7124</v>
      </c>
      <c r="AU2230" s="111" t="s">
        <v>7125</v>
      </c>
    </row>
    <row r="2231" spans="37:47" hidden="1">
      <c r="AK2231" s="181"/>
      <c r="AL2231" s="181"/>
      <c r="AM2231" s="181"/>
      <c r="AN2231" s="181"/>
      <c r="AO2231" s="181"/>
      <c r="AP2231" s="181"/>
      <c r="AQ2231" s="191" t="s">
        <v>7126</v>
      </c>
      <c r="AR2231" s="192" t="s">
        <v>6787</v>
      </c>
      <c r="AS2231" s="111" t="s">
        <v>562</v>
      </c>
      <c r="AT2231" s="193" t="s">
        <v>7127</v>
      </c>
      <c r="AU2231" s="111" t="s">
        <v>7128</v>
      </c>
    </row>
    <row r="2232" spans="37:47" hidden="1">
      <c r="AK2232" s="181"/>
      <c r="AL2232" s="181"/>
      <c r="AM2232" s="181"/>
      <c r="AN2232" s="181"/>
      <c r="AO2232" s="181"/>
      <c r="AP2232" s="181"/>
      <c r="AQ2232" s="191" t="s">
        <v>7129</v>
      </c>
      <c r="AR2232" s="192" t="s">
        <v>6787</v>
      </c>
      <c r="AS2232" s="111" t="s">
        <v>562</v>
      </c>
      <c r="AT2232" s="193" t="s">
        <v>7130</v>
      </c>
      <c r="AU2232" s="111" t="s">
        <v>7131</v>
      </c>
    </row>
    <row r="2233" spans="37:47" hidden="1">
      <c r="AK2233" s="181"/>
      <c r="AL2233" s="181"/>
      <c r="AM2233" s="181"/>
      <c r="AN2233" s="181"/>
      <c r="AO2233" s="181"/>
      <c r="AP2233" s="181"/>
      <c r="AQ2233" s="191" t="s">
        <v>7132</v>
      </c>
      <c r="AR2233" s="192" t="s">
        <v>6787</v>
      </c>
      <c r="AS2233" s="111" t="s">
        <v>562</v>
      </c>
      <c r="AT2233" s="193" t="s">
        <v>7133</v>
      </c>
      <c r="AU2233" s="111" t="s">
        <v>7134</v>
      </c>
    </row>
    <row r="2234" spans="37:47" hidden="1">
      <c r="AK2234" s="181"/>
      <c r="AL2234" s="181"/>
      <c r="AM2234" s="181"/>
      <c r="AN2234" s="181"/>
      <c r="AO2234" s="181"/>
      <c r="AP2234" s="181"/>
      <c r="AQ2234" s="191" t="s">
        <v>7135</v>
      </c>
      <c r="AR2234" s="192" t="s">
        <v>6787</v>
      </c>
      <c r="AS2234" s="111" t="s">
        <v>562</v>
      </c>
      <c r="AT2234" s="193" t="s">
        <v>7136</v>
      </c>
      <c r="AU2234" s="111" t="s">
        <v>7137</v>
      </c>
    </row>
    <row r="2235" spans="37:47" hidden="1">
      <c r="AK2235" s="181"/>
      <c r="AL2235" s="181"/>
      <c r="AM2235" s="181"/>
      <c r="AN2235" s="181"/>
      <c r="AO2235" s="181"/>
      <c r="AP2235" s="181"/>
      <c r="AQ2235" s="191" t="s">
        <v>7138</v>
      </c>
      <c r="AR2235" s="192" t="s">
        <v>6787</v>
      </c>
      <c r="AS2235" s="111" t="s">
        <v>562</v>
      </c>
      <c r="AT2235" s="193" t="s">
        <v>7139</v>
      </c>
      <c r="AU2235" s="111" t="s">
        <v>7140</v>
      </c>
    </row>
    <row r="2236" spans="37:47" hidden="1">
      <c r="AK2236" s="181"/>
      <c r="AL2236" s="181"/>
      <c r="AM2236" s="181"/>
      <c r="AN2236" s="181"/>
      <c r="AO2236" s="181"/>
      <c r="AP2236" s="181"/>
      <c r="AQ2236" s="191" t="s">
        <v>7141</v>
      </c>
      <c r="AR2236" s="192" t="s">
        <v>6787</v>
      </c>
      <c r="AS2236" s="111" t="s">
        <v>562</v>
      </c>
      <c r="AT2236" s="193" t="s">
        <v>7142</v>
      </c>
      <c r="AU2236" s="111" t="s">
        <v>7143</v>
      </c>
    </row>
    <row r="2237" spans="37:47" hidden="1">
      <c r="AK2237" s="181"/>
      <c r="AL2237" s="181"/>
      <c r="AM2237" s="181"/>
      <c r="AN2237" s="181"/>
      <c r="AO2237" s="181"/>
      <c r="AP2237" s="181"/>
      <c r="AQ2237" s="191" t="s">
        <v>7144</v>
      </c>
      <c r="AR2237" s="192" t="s">
        <v>6787</v>
      </c>
      <c r="AS2237" s="111" t="s">
        <v>562</v>
      </c>
      <c r="AT2237" s="193" t="s">
        <v>7145</v>
      </c>
      <c r="AU2237" s="111" t="s">
        <v>7146</v>
      </c>
    </row>
    <row r="2238" spans="37:47" hidden="1">
      <c r="AK2238" s="181"/>
      <c r="AL2238" s="181"/>
      <c r="AM2238" s="181"/>
      <c r="AN2238" s="181"/>
      <c r="AO2238" s="181"/>
      <c r="AP2238" s="181"/>
      <c r="AQ2238" s="191" t="s">
        <v>7147</v>
      </c>
      <c r="AR2238" s="192" t="s">
        <v>6787</v>
      </c>
      <c r="AS2238" s="111" t="s">
        <v>562</v>
      </c>
      <c r="AT2238" s="193" t="s">
        <v>7148</v>
      </c>
      <c r="AU2238" s="111" t="s">
        <v>7149</v>
      </c>
    </row>
    <row r="2239" spans="37:47" hidden="1">
      <c r="AK2239" s="181"/>
      <c r="AL2239" s="181"/>
      <c r="AM2239" s="181"/>
      <c r="AN2239" s="181"/>
      <c r="AO2239" s="181"/>
      <c r="AP2239" s="181"/>
      <c r="AQ2239" s="191" t="s">
        <v>7150</v>
      </c>
      <c r="AR2239" s="192" t="s">
        <v>6787</v>
      </c>
      <c r="AS2239" s="111" t="s">
        <v>562</v>
      </c>
      <c r="AT2239" s="193" t="s">
        <v>7151</v>
      </c>
      <c r="AU2239" s="111" t="s">
        <v>7152</v>
      </c>
    </row>
    <row r="2240" spans="37:47" hidden="1">
      <c r="AK2240" s="181"/>
      <c r="AL2240" s="181"/>
      <c r="AM2240" s="181"/>
      <c r="AN2240" s="181"/>
      <c r="AO2240" s="181"/>
      <c r="AP2240" s="181"/>
      <c r="AQ2240" s="191" t="s">
        <v>7153</v>
      </c>
      <c r="AR2240" s="192" t="s">
        <v>6787</v>
      </c>
      <c r="AS2240" s="111" t="s">
        <v>562</v>
      </c>
      <c r="AT2240" s="193" t="s">
        <v>7154</v>
      </c>
      <c r="AU2240" s="111" t="s">
        <v>7155</v>
      </c>
    </row>
    <row r="2241" spans="37:47" hidden="1">
      <c r="AK2241" s="181"/>
      <c r="AL2241" s="181"/>
      <c r="AM2241" s="181"/>
      <c r="AN2241" s="181"/>
      <c r="AO2241" s="181"/>
      <c r="AP2241" s="181"/>
      <c r="AQ2241" s="191" t="s">
        <v>7156</v>
      </c>
      <c r="AR2241" s="192" t="s">
        <v>6787</v>
      </c>
      <c r="AS2241" s="111" t="s">
        <v>562</v>
      </c>
      <c r="AT2241" s="193" t="s">
        <v>7157</v>
      </c>
      <c r="AU2241" s="111" t="s">
        <v>7158</v>
      </c>
    </row>
    <row r="2242" spans="37:47" hidden="1">
      <c r="AK2242" s="181"/>
      <c r="AL2242" s="181"/>
      <c r="AM2242" s="181"/>
      <c r="AN2242" s="181"/>
      <c r="AO2242" s="181"/>
      <c r="AP2242" s="181"/>
      <c r="AQ2242" s="191" t="s">
        <v>7159</v>
      </c>
      <c r="AR2242" s="192" t="s">
        <v>6787</v>
      </c>
      <c r="AS2242" s="111" t="s">
        <v>562</v>
      </c>
      <c r="AT2242" s="193" t="s">
        <v>7160</v>
      </c>
      <c r="AU2242" s="111" t="s">
        <v>7161</v>
      </c>
    </row>
    <row r="2243" spans="37:47" hidden="1">
      <c r="AK2243" s="181"/>
      <c r="AL2243" s="181"/>
      <c r="AM2243" s="181"/>
      <c r="AN2243" s="181"/>
      <c r="AO2243" s="181"/>
      <c r="AP2243" s="181"/>
      <c r="AQ2243" s="191" t="s">
        <v>7162</v>
      </c>
      <c r="AR2243" s="192" t="s">
        <v>6787</v>
      </c>
      <c r="AS2243" s="111" t="s">
        <v>562</v>
      </c>
      <c r="AT2243" s="193" t="s">
        <v>7163</v>
      </c>
      <c r="AU2243" s="111" t="s">
        <v>7164</v>
      </c>
    </row>
    <row r="2244" spans="37:47" hidden="1">
      <c r="AK2244" s="181"/>
      <c r="AL2244" s="181"/>
      <c r="AM2244" s="181"/>
      <c r="AN2244" s="181"/>
      <c r="AO2244" s="181"/>
      <c r="AP2244" s="181"/>
      <c r="AQ2244" s="191" t="s">
        <v>7165</v>
      </c>
      <c r="AR2244" s="192" t="s">
        <v>6787</v>
      </c>
      <c r="AS2244" s="111" t="s">
        <v>562</v>
      </c>
      <c r="AT2244" s="193" t="s">
        <v>7166</v>
      </c>
      <c r="AU2244" s="111" t="s">
        <v>7167</v>
      </c>
    </row>
    <row r="2245" spans="37:47" hidden="1">
      <c r="AK2245" s="181"/>
      <c r="AL2245" s="181"/>
      <c r="AM2245" s="181"/>
      <c r="AN2245" s="181"/>
      <c r="AO2245" s="181"/>
      <c r="AP2245" s="181"/>
      <c r="AQ2245" s="191" t="s">
        <v>7168</v>
      </c>
      <c r="AR2245" s="192" t="s">
        <v>6787</v>
      </c>
      <c r="AS2245" s="111" t="s">
        <v>562</v>
      </c>
      <c r="AT2245" s="193" t="s">
        <v>7169</v>
      </c>
      <c r="AU2245" s="111" t="s">
        <v>7170</v>
      </c>
    </row>
    <row r="2246" spans="37:47" hidden="1">
      <c r="AK2246" s="181"/>
      <c r="AL2246" s="181"/>
      <c r="AM2246" s="181"/>
      <c r="AN2246" s="181"/>
      <c r="AO2246" s="181"/>
      <c r="AP2246" s="181"/>
      <c r="AQ2246" s="191" t="s">
        <v>7171</v>
      </c>
      <c r="AR2246" s="192" t="s">
        <v>6787</v>
      </c>
      <c r="AS2246" s="111" t="s">
        <v>562</v>
      </c>
      <c r="AT2246" s="193" t="s">
        <v>7172</v>
      </c>
      <c r="AU2246" s="111" t="s">
        <v>7173</v>
      </c>
    </row>
    <row r="2247" spans="37:47" hidden="1">
      <c r="AK2247" s="181"/>
      <c r="AL2247" s="181"/>
      <c r="AM2247" s="181"/>
      <c r="AN2247" s="181"/>
      <c r="AO2247" s="181"/>
      <c r="AP2247" s="181"/>
      <c r="AQ2247" s="191" t="s">
        <v>7174</v>
      </c>
      <c r="AR2247" s="192" t="s">
        <v>6787</v>
      </c>
      <c r="AS2247" s="111" t="s">
        <v>562</v>
      </c>
      <c r="AT2247" s="193" t="s">
        <v>7175</v>
      </c>
      <c r="AU2247" s="111" t="s">
        <v>7176</v>
      </c>
    </row>
    <row r="2248" spans="37:47" hidden="1">
      <c r="AK2248" s="181"/>
      <c r="AL2248" s="181"/>
      <c r="AM2248" s="181"/>
      <c r="AN2248" s="181"/>
      <c r="AO2248" s="181"/>
      <c r="AP2248" s="181"/>
      <c r="AQ2248" s="191" t="s">
        <v>7177</v>
      </c>
      <c r="AR2248" s="192" t="s">
        <v>6787</v>
      </c>
      <c r="AS2248" s="111" t="s">
        <v>562</v>
      </c>
      <c r="AT2248" s="193" t="s">
        <v>7178</v>
      </c>
      <c r="AU2248" s="111" t="s">
        <v>7179</v>
      </c>
    </row>
    <row r="2249" spans="37:47" hidden="1">
      <c r="AK2249" s="181"/>
      <c r="AL2249" s="181"/>
      <c r="AM2249" s="181"/>
      <c r="AN2249" s="181"/>
      <c r="AO2249" s="181"/>
      <c r="AP2249" s="181"/>
      <c r="AQ2249" s="191" t="s">
        <v>7180</v>
      </c>
      <c r="AR2249" s="192" t="s">
        <v>6787</v>
      </c>
      <c r="AS2249" s="111" t="s">
        <v>562</v>
      </c>
      <c r="AT2249" s="193" t="s">
        <v>7181</v>
      </c>
      <c r="AU2249" s="111" t="s">
        <v>7182</v>
      </c>
    </row>
    <row r="2250" spans="37:47" hidden="1">
      <c r="AK2250" s="181"/>
      <c r="AL2250" s="181"/>
      <c r="AM2250" s="181"/>
      <c r="AN2250" s="181"/>
      <c r="AO2250" s="181"/>
      <c r="AP2250" s="181"/>
      <c r="AQ2250" s="191" t="s">
        <v>7183</v>
      </c>
      <c r="AR2250" s="192" t="s">
        <v>6787</v>
      </c>
      <c r="AS2250" s="111" t="s">
        <v>562</v>
      </c>
      <c r="AT2250" s="193" t="s">
        <v>7184</v>
      </c>
      <c r="AU2250" s="111" t="s">
        <v>3164</v>
      </c>
    </row>
    <row r="2251" spans="37:47" hidden="1">
      <c r="AK2251" s="181"/>
      <c r="AL2251" s="181"/>
      <c r="AM2251" s="181"/>
      <c r="AN2251" s="181"/>
      <c r="AO2251" s="181"/>
      <c r="AP2251" s="181"/>
      <c r="AQ2251" s="191" t="s">
        <v>7185</v>
      </c>
      <c r="AR2251" s="192" t="s">
        <v>6787</v>
      </c>
      <c r="AS2251" s="111" t="s">
        <v>562</v>
      </c>
      <c r="AT2251" s="193" t="s">
        <v>7186</v>
      </c>
      <c r="AU2251" s="111" t="s">
        <v>7187</v>
      </c>
    </row>
    <row r="2252" spans="37:47" hidden="1">
      <c r="AK2252" s="181"/>
      <c r="AL2252" s="181"/>
      <c r="AM2252" s="181"/>
      <c r="AN2252" s="181"/>
      <c r="AO2252" s="181"/>
      <c r="AP2252" s="181"/>
      <c r="AQ2252" s="191" t="s">
        <v>7188</v>
      </c>
      <c r="AR2252" s="192" t="s">
        <v>6787</v>
      </c>
      <c r="AS2252" s="111" t="s">
        <v>562</v>
      </c>
      <c r="AT2252" s="193" t="s">
        <v>7189</v>
      </c>
      <c r="AU2252" s="111" t="s">
        <v>7190</v>
      </c>
    </row>
    <row r="2253" spans="37:47" hidden="1">
      <c r="AK2253" s="181"/>
      <c r="AL2253" s="181"/>
      <c r="AM2253" s="181"/>
      <c r="AN2253" s="181"/>
      <c r="AO2253" s="181"/>
      <c r="AP2253" s="181"/>
      <c r="AQ2253" s="191" t="s">
        <v>7191</v>
      </c>
      <c r="AR2253" s="192" t="s">
        <v>6787</v>
      </c>
      <c r="AS2253" s="111" t="s">
        <v>562</v>
      </c>
      <c r="AT2253" s="193" t="s">
        <v>7192</v>
      </c>
      <c r="AU2253" s="111" t="s">
        <v>7193</v>
      </c>
    </row>
    <row r="2254" spans="37:47" hidden="1">
      <c r="AK2254" s="181"/>
      <c r="AL2254" s="181"/>
      <c r="AM2254" s="181"/>
      <c r="AN2254" s="181"/>
      <c r="AO2254" s="181"/>
      <c r="AP2254" s="181"/>
      <c r="AQ2254" s="191" t="s">
        <v>7194</v>
      </c>
      <c r="AR2254" s="192" t="s">
        <v>6787</v>
      </c>
      <c r="AS2254" s="111" t="s">
        <v>562</v>
      </c>
      <c r="AT2254" s="193" t="s">
        <v>7195</v>
      </c>
      <c r="AU2254" s="111" t="s">
        <v>7196</v>
      </c>
    </row>
    <row r="2255" spans="37:47" hidden="1">
      <c r="AK2255" s="181"/>
      <c r="AL2255" s="181"/>
      <c r="AM2255" s="181"/>
      <c r="AN2255" s="181"/>
      <c r="AO2255" s="181"/>
      <c r="AP2255" s="181"/>
      <c r="AQ2255" s="191" t="s">
        <v>7197</v>
      </c>
      <c r="AR2255" s="192" t="s">
        <v>6787</v>
      </c>
      <c r="AS2255" s="111" t="s">
        <v>562</v>
      </c>
      <c r="AT2255" s="193" t="s">
        <v>7198</v>
      </c>
      <c r="AU2255" s="111" t="s">
        <v>7199</v>
      </c>
    </row>
    <row r="2256" spans="37:47" hidden="1">
      <c r="AK2256" s="181"/>
      <c r="AL2256" s="181"/>
      <c r="AM2256" s="181"/>
      <c r="AN2256" s="181"/>
      <c r="AO2256" s="181"/>
      <c r="AP2256" s="181"/>
      <c r="AQ2256" s="191" t="s">
        <v>7200</v>
      </c>
      <c r="AR2256" s="192" t="s">
        <v>6787</v>
      </c>
      <c r="AS2256" s="111" t="s">
        <v>562</v>
      </c>
      <c r="AT2256" s="193" t="s">
        <v>7201</v>
      </c>
      <c r="AU2256" s="111" t="s">
        <v>7202</v>
      </c>
    </row>
    <row r="2257" spans="37:47" hidden="1">
      <c r="AK2257" s="181"/>
      <c r="AL2257" s="181"/>
      <c r="AM2257" s="181"/>
      <c r="AN2257" s="181"/>
      <c r="AO2257" s="181"/>
      <c r="AP2257" s="181"/>
      <c r="AQ2257" s="191" t="s">
        <v>7203</v>
      </c>
      <c r="AR2257" s="192" t="s">
        <v>6787</v>
      </c>
      <c r="AS2257" s="111" t="s">
        <v>562</v>
      </c>
      <c r="AT2257" s="193" t="s">
        <v>7204</v>
      </c>
      <c r="AU2257" s="111" t="s">
        <v>7205</v>
      </c>
    </row>
    <row r="2258" spans="37:47" hidden="1">
      <c r="AK2258" s="181"/>
      <c r="AL2258" s="181"/>
      <c r="AM2258" s="181"/>
      <c r="AN2258" s="181"/>
      <c r="AO2258" s="181"/>
      <c r="AP2258" s="181"/>
      <c r="AQ2258" s="191" t="s">
        <v>7206</v>
      </c>
      <c r="AR2258" s="192" t="s">
        <v>6787</v>
      </c>
      <c r="AS2258" s="111" t="s">
        <v>562</v>
      </c>
      <c r="AT2258" s="193" t="s">
        <v>7207</v>
      </c>
      <c r="AU2258" s="111" t="s">
        <v>7208</v>
      </c>
    </row>
    <row r="2259" spans="37:47" hidden="1">
      <c r="AK2259" s="181"/>
      <c r="AL2259" s="181"/>
      <c r="AM2259" s="181"/>
      <c r="AN2259" s="181"/>
      <c r="AO2259" s="181"/>
      <c r="AP2259" s="181"/>
      <c r="AQ2259" s="191" t="s">
        <v>7209</v>
      </c>
      <c r="AR2259" s="192" t="s">
        <v>6787</v>
      </c>
      <c r="AS2259" s="111" t="s">
        <v>562</v>
      </c>
      <c r="AT2259" s="193" t="s">
        <v>7210</v>
      </c>
      <c r="AU2259" s="111" t="s">
        <v>7211</v>
      </c>
    </row>
    <row r="2260" spans="37:47" hidden="1">
      <c r="AK2260" s="181"/>
      <c r="AL2260" s="181"/>
      <c r="AM2260" s="181"/>
      <c r="AN2260" s="181"/>
      <c r="AO2260" s="181"/>
      <c r="AP2260" s="181"/>
      <c r="AQ2260" s="191" t="s">
        <v>7212</v>
      </c>
      <c r="AR2260" s="192" t="s">
        <v>6787</v>
      </c>
      <c r="AS2260" s="111" t="s">
        <v>562</v>
      </c>
      <c r="AT2260" s="193" t="s">
        <v>7213</v>
      </c>
      <c r="AU2260" s="111" t="s">
        <v>7214</v>
      </c>
    </row>
    <row r="2261" spans="37:47" hidden="1">
      <c r="AK2261" s="181"/>
      <c r="AL2261" s="181"/>
      <c r="AM2261" s="181"/>
      <c r="AN2261" s="181"/>
      <c r="AO2261" s="181"/>
      <c r="AP2261" s="181"/>
      <c r="AQ2261" s="191" t="s">
        <v>7215</v>
      </c>
      <c r="AR2261" s="192" t="s">
        <v>6787</v>
      </c>
      <c r="AS2261" s="111" t="s">
        <v>562</v>
      </c>
      <c r="AT2261" s="193" t="s">
        <v>7216</v>
      </c>
      <c r="AU2261" s="111" t="s">
        <v>7217</v>
      </c>
    </row>
    <row r="2262" spans="37:47" hidden="1">
      <c r="AK2262" s="181"/>
      <c r="AL2262" s="181"/>
      <c r="AM2262" s="181"/>
      <c r="AN2262" s="181"/>
      <c r="AO2262" s="181"/>
      <c r="AP2262" s="181"/>
      <c r="AQ2262" s="191" t="s">
        <v>7218</v>
      </c>
      <c r="AR2262" s="192" t="s">
        <v>6787</v>
      </c>
      <c r="AS2262" s="111" t="s">
        <v>562</v>
      </c>
      <c r="AT2262" s="193" t="s">
        <v>7219</v>
      </c>
      <c r="AU2262" s="111" t="s">
        <v>7220</v>
      </c>
    </row>
    <row r="2263" spans="37:47" hidden="1">
      <c r="AK2263" s="181"/>
      <c r="AL2263" s="181"/>
      <c r="AM2263" s="181"/>
      <c r="AN2263" s="181"/>
      <c r="AO2263" s="181"/>
      <c r="AP2263" s="181"/>
      <c r="AQ2263" s="191" t="s">
        <v>7221</v>
      </c>
      <c r="AR2263" s="192" t="s">
        <v>6787</v>
      </c>
      <c r="AS2263" s="111" t="s">
        <v>562</v>
      </c>
      <c r="AT2263" s="193" t="s">
        <v>7222</v>
      </c>
      <c r="AU2263" s="111" t="s">
        <v>7223</v>
      </c>
    </row>
    <row r="2264" spans="37:47" hidden="1">
      <c r="AK2264" s="181"/>
      <c r="AL2264" s="181"/>
      <c r="AM2264" s="181"/>
      <c r="AN2264" s="181"/>
      <c r="AO2264" s="181"/>
      <c r="AP2264" s="181"/>
      <c r="AQ2264" s="191" t="s">
        <v>7224</v>
      </c>
      <c r="AR2264" s="192" t="s">
        <v>6787</v>
      </c>
      <c r="AS2264" s="111" t="s">
        <v>562</v>
      </c>
      <c r="AT2264" s="193" t="s">
        <v>7225</v>
      </c>
      <c r="AU2264" s="111" t="s">
        <v>7226</v>
      </c>
    </row>
    <row r="2265" spans="37:47" hidden="1">
      <c r="AK2265" s="181"/>
      <c r="AL2265" s="181"/>
      <c r="AM2265" s="181"/>
      <c r="AN2265" s="181"/>
      <c r="AO2265" s="181"/>
      <c r="AP2265" s="181"/>
      <c r="AQ2265" s="191" t="s">
        <v>7227</v>
      </c>
      <c r="AR2265" s="192" t="s">
        <v>6787</v>
      </c>
      <c r="AS2265" s="111" t="s">
        <v>562</v>
      </c>
      <c r="AT2265" s="193" t="s">
        <v>7228</v>
      </c>
      <c r="AU2265" s="111" t="s">
        <v>7229</v>
      </c>
    </row>
    <row r="2266" spans="37:47" hidden="1">
      <c r="AK2266" s="181"/>
      <c r="AL2266" s="181"/>
      <c r="AM2266" s="181"/>
      <c r="AN2266" s="181"/>
      <c r="AO2266" s="181"/>
      <c r="AP2266" s="181"/>
      <c r="AQ2266" s="191" t="s">
        <v>7230</v>
      </c>
      <c r="AR2266" s="192" t="s">
        <v>6787</v>
      </c>
      <c r="AS2266" s="111" t="s">
        <v>562</v>
      </c>
      <c r="AT2266" s="193" t="s">
        <v>7231</v>
      </c>
      <c r="AU2266" s="111" t="s">
        <v>7232</v>
      </c>
    </row>
    <row r="2267" spans="37:47" hidden="1">
      <c r="AK2267" s="181"/>
      <c r="AL2267" s="181"/>
      <c r="AM2267" s="181"/>
      <c r="AN2267" s="181"/>
      <c r="AO2267" s="181"/>
      <c r="AP2267" s="181"/>
      <c r="AQ2267" s="191" t="s">
        <v>7233</v>
      </c>
      <c r="AR2267" s="192" t="s">
        <v>6787</v>
      </c>
      <c r="AS2267" s="111" t="s">
        <v>562</v>
      </c>
      <c r="AT2267" s="193" t="s">
        <v>7234</v>
      </c>
      <c r="AU2267" s="111" t="s">
        <v>7235</v>
      </c>
    </row>
    <row r="2268" spans="37:47" hidden="1">
      <c r="AK2268" s="181"/>
      <c r="AL2268" s="181"/>
      <c r="AM2268" s="181"/>
      <c r="AN2268" s="181"/>
      <c r="AO2268" s="181"/>
      <c r="AP2268" s="181"/>
      <c r="AQ2268" s="191" t="s">
        <v>7236</v>
      </c>
      <c r="AR2268" s="192" t="s">
        <v>6787</v>
      </c>
      <c r="AS2268" s="111" t="s">
        <v>562</v>
      </c>
      <c r="AT2268" s="193" t="s">
        <v>7237</v>
      </c>
      <c r="AU2268" s="111" t="s">
        <v>7238</v>
      </c>
    </row>
    <row r="2269" spans="37:47" hidden="1">
      <c r="AK2269" s="181"/>
      <c r="AL2269" s="181"/>
      <c r="AM2269" s="181"/>
      <c r="AN2269" s="181"/>
      <c r="AO2269" s="181"/>
      <c r="AP2269" s="181"/>
      <c r="AQ2269" s="191" t="s">
        <v>7239</v>
      </c>
      <c r="AR2269" s="192" t="s">
        <v>6787</v>
      </c>
      <c r="AS2269" s="111" t="s">
        <v>562</v>
      </c>
      <c r="AT2269" s="193" t="s">
        <v>7240</v>
      </c>
      <c r="AU2269" s="111" t="s">
        <v>7241</v>
      </c>
    </row>
    <row r="2270" spans="37:47" hidden="1">
      <c r="AK2270" s="181"/>
      <c r="AL2270" s="181"/>
      <c r="AM2270" s="181"/>
      <c r="AN2270" s="181"/>
      <c r="AO2270" s="181"/>
      <c r="AP2270" s="181"/>
      <c r="AQ2270" s="191" t="s">
        <v>7242</v>
      </c>
      <c r="AR2270" s="192" t="s">
        <v>6787</v>
      </c>
      <c r="AS2270" s="111" t="s">
        <v>562</v>
      </c>
      <c r="AT2270" s="193" t="s">
        <v>7243</v>
      </c>
      <c r="AU2270" s="111" t="s">
        <v>7244</v>
      </c>
    </row>
    <row r="2271" spans="37:47" hidden="1">
      <c r="AK2271" s="181"/>
      <c r="AL2271" s="181"/>
      <c r="AM2271" s="181"/>
      <c r="AN2271" s="181"/>
      <c r="AO2271" s="181"/>
      <c r="AP2271" s="181"/>
      <c r="AQ2271" s="191" t="s">
        <v>7245</v>
      </c>
      <c r="AR2271" s="192" t="s">
        <v>6787</v>
      </c>
      <c r="AS2271" s="111" t="s">
        <v>562</v>
      </c>
      <c r="AT2271" s="193" t="s">
        <v>7246</v>
      </c>
      <c r="AU2271" s="111" t="s">
        <v>7247</v>
      </c>
    </row>
    <row r="2272" spans="37:47" hidden="1">
      <c r="AK2272" s="181"/>
      <c r="AL2272" s="181"/>
      <c r="AM2272" s="181"/>
      <c r="AN2272" s="181"/>
      <c r="AO2272" s="181"/>
      <c r="AP2272" s="181"/>
      <c r="AQ2272" s="191" t="s">
        <v>7248</v>
      </c>
      <c r="AR2272" s="192" t="s">
        <v>6787</v>
      </c>
      <c r="AS2272" s="111" t="s">
        <v>562</v>
      </c>
      <c r="AT2272" s="193" t="s">
        <v>7249</v>
      </c>
      <c r="AU2272" s="111" t="s">
        <v>7250</v>
      </c>
    </row>
    <row r="2273" spans="37:47" hidden="1">
      <c r="AK2273" s="181"/>
      <c r="AL2273" s="181"/>
      <c r="AM2273" s="181"/>
      <c r="AN2273" s="181"/>
      <c r="AO2273" s="181"/>
      <c r="AP2273" s="181"/>
      <c r="AQ2273" s="191" t="s">
        <v>7251</v>
      </c>
      <c r="AR2273" s="192" t="s">
        <v>6787</v>
      </c>
      <c r="AS2273" s="111" t="s">
        <v>562</v>
      </c>
      <c r="AT2273" s="193" t="s">
        <v>7252</v>
      </c>
      <c r="AU2273" s="111" t="s">
        <v>7253</v>
      </c>
    </row>
    <row r="2274" spans="37:47" hidden="1">
      <c r="AK2274" s="181"/>
      <c r="AL2274" s="181"/>
      <c r="AM2274" s="181"/>
      <c r="AN2274" s="181"/>
      <c r="AO2274" s="181"/>
      <c r="AP2274" s="181"/>
      <c r="AQ2274" s="191" t="s">
        <v>7254</v>
      </c>
      <c r="AR2274" s="192" t="s">
        <v>6787</v>
      </c>
      <c r="AS2274" s="111" t="s">
        <v>562</v>
      </c>
      <c r="AT2274" s="193" t="s">
        <v>7255</v>
      </c>
      <c r="AU2274" s="111" t="s">
        <v>7256</v>
      </c>
    </row>
    <row r="2275" spans="37:47" hidden="1">
      <c r="AK2275" s="181"/>
      <c r="AL2275" s="181"/>
      <c r="AM2275" s="181"/>
      <c r="AN2275" s="181"/>
      <c r="AO2275" s="181"/>
      <c r="AP2275" s="181"/>
      <c r="AQ2275" s="191" t="s">
        <v>7257</v>
      </c>
      <c r="AR2275" s="192" t="s">
        <v>6787</v>
      </c>
      <c r="AS2275" s="111" t="s">
        <v>562</v>
      </c>
      <c r="AT2275" s="193" t="s">
        <v>7258</v>
      </c>
      <c r="AU2275" s="111" t="s">
        <v>7259</v>
      </c>
    </row>
    <row r="2276" spans="37:47" hidden="1">
      <c r="AK2276" s="181"/>
      <c r="AL2276" s="181"/>
      <c r="AM2276" s="181"/>
      <c r="AN2276" s="181"/>
      <c r="AO2276" s="181"/>
      <c r="AP2276" s="181"/>
      <c r="AQ2276" s="191" t="s">
        <v>7260</v>
      </c>
      <c r="AR2276" s="192" t="s">
        <v>6787</v>
      </c>
      <c r="AS2276" s="111" t="s">
        <v>562</v>
      </c>
      <c r="AT2276" s="193" t="s">
        <v>7261</v>
      </c>
      <c r="AU2276" s="111" t="s">
        <v>7262</v>
      </c>
    </row>
    <row r="2277" spans="37:47" hidden="1">
      <c r="AK2277" s="181"/>
      <c r="AL2277" s="181"/>
      <c r="AM2277" s="181"/>
      <c r="AN2277" s="181"/>
      <c r="AO2277" s="181"/>
      <c r="AP2277" s="181"/>
      <c r="AQ2277" s="191" t="s">
        <v>7263</v>
      </c>
      <c r="AR2277" s="192" t="s">
        <v>6787</v>
      </c>
      <c r="AS2277" s="111" t="s">
        <v>562</v>
      </c>
      <c r="AT2277" s="193" t="s">
        <v>7264</v>
      </c>
      <c r="AU2277" s="111" t="s">
        <v>7265</v>
      </c>
    </row>
    <row r="2278" spans="37:47" hidden="1">
      <c r="AK2278" s="181"/>
      <c r="AL2278" s="181"/>
      <c r="AM2278" s="181"/>
      <c r="AN2278" s="181"/>
      <c r="AO2278" s="181"/>
      <c r="AP2278" s="181"/>
      <c r="AQ2278" s="191" t="s">
        <v>7266</v>
      </c>
      <c r="AR2278" s="192" t="s">
        <v>6787</v>
      </c>
      <c r="AS2278" s="111" t="s">
        <v>562</v>
      </c>
      <c r="AT2278" s="193" t="s">
        <v>7267</v>
      </c>
      <c r="AU2278" s="111" t="s">
        <v>7268</v>
      </c>
    </row>
    <row r="2279" spans="37:47" hidden="1">
      <c r="AK2279" s="181"/>
      <c r="AL2279" s="181"/>
      <c r="AM2279" s="181"/>
      <c r="AN2279" s="181"/>
      <c r="AO2279" s="181"/>
      <c r="AP2279" s="181"/>
      <c r="AQ2279" s="191" t="s">
        <v>7269</v>
      </c>
      <c r="AR2279" s="192" t="s">
        <v>6787</v>
      </c>
      <c r="AS2279" s="111" t="s">
        <v>562</v>
      </c>
      <c r="AT2279" s="193" t="s">
        <v>7270</v>
      </c>
      <c r="AU2279" s="111" t="s">
        <v>7271</v>
      </c>
    </row>
    <row r="2280" spans="37:47" hidden="1">
      <c r="AK2280" s="181"/>
      <c r="AL2280" s="181"/>
      <c r="AM2280" s="181"/>
      <c r="AN2280" s="181"/>
      <c r="AO2280" s="181"/>
      <c r="AP2280" s="181"/>
      <c r="AQ2280" s="191" t="s">
        <v>7272</v>
      </c>
      <c r="AR2280" s="192" t="s">
        <v>6787</v>
      </c>
      <c r="AS2280" s="111" t="s">
        <v>562</v>
      </c>
      <c r="AT2280" s="193" t="s">
        <v>7273</v>
      </c>
      <c r="AU2280" s="111" t="s">
        <v>5784</v>
      </c>
    </row>
    <row r="2281" spans="37:47" hidden="1">
      <c r="AK2281" s="181"/>
      <c r="AL2281" s="181"/>
      <c r="AM2281" s="181"/>
      <c r="AN2281" s="181"/>
      <c r="AO2281" s="181"/>
      <c r="AP2281" s="181"/>
      <c r="AQ2281" s="191" t="s">
        <v>7274</v>
      </c>
      <c r="AR2281" s="192" t="s">
        <v>6787</v>
      </c>
      <c r="AS2281" s="111" t="s">
        <v>562</v>
      </c>
      <c r="AT2281" s="193" t="s">
        <v>7275</v>
      </c>
      <c r="AU2281" s="111" t="s">
        <v>2483</v>
      </c>
    </row>
    <row r="2282" spans="37:47" hidden="1">
      <c r="AK2282" s="181"/>
      <c r="AL2282" s="181"/>
      <c r="AM2282" s="181"/>
      <c r="AN2282" s="181"/>
      <c r="AO2282" s="181"/>
      <c r="AP2282" s="181"/>
      <c r="AQ2282" s="191" t="s">
        <v>7276</v>
      </c>
      <c r="AR2282" s="192" t="s">
        <v>6787</v>
      </c>
      <c r="AS2282" s="111" t="s">
        <v>562</v>
      </c>
      <c r="AT2282" s="193" t="s">
        <v>7277</v>
      </c>
      <c r="AU2282" s="111" t="s">
        <v>7278</v>
      </c>
    </row>
    <row r="2283" spans="37:47" hidden="1">
      <c r="AK2283" s="181"/>
      <c r="AL2283" s="181"/>
      <c r="AM2283" s="181"/>
      <c r="AN2283" s="181"/>
      <c r="AO2283" s="181"/>
      <c r="AP2283" s="181"/>
      <c r="AQ2283" s="191" t="s">
        <v>7279</v>
      </c>
      <c r="AR2283" s="192" t="s">
        <v>6787</v>
      </c>
      <c r="AS2283" s="111" t="s">
        <v>562</v>
      </c>
      <c r="AT2283" s="193" t="s">
        <v>7280</v>
      </c>
      <c r="AU2283" s="111" t="s">
        <v>7281</v>
      </c>
    </row>
    <row r="2284" spans="37:47" hidden="1">
      <c r="AK2284" s="181"/>
      <c r="AL2284" s="181"/>
      <c r="AM2284" s="181"/>
      <c r="AN2284" s="181"/>
      <c r="AO2284" s="181"/>
      <c r="AP2284" s="181"/>
      <c r="AQ2284" s="191" t="s">
        <v>7282</v>
      </c>
      <c r="AR2284" s="192" t="s">
        <v>6787</v>
      </c>
      <c r="AS2284" s="111" t="s">
        <v>562</v>
      </c>
      <c r="AT2284" s="193" t="s">
        <v>7283</v>
      </c>
      <c r="AU2284" s="111" t="s">
        <v>7284</v>
      </c>
    </row>
    <row r="2285" spans="37:47" hidden="1">
      <c r="AK2285" s="181"/>
      <c r="AL2285" s="181"/>
      <c r="AM2285" s="181"/>
      <c r="AN2285" s="181"/>
      <c r="AO2285" s="181"/>
      <c r="AP2285" s="181"/>
      <c r="AQ2285" s="191" t="s">
        <v>7285</v>
      </c>
      <c r="AR2285" s="192" t="s">
        <v>6787</v>
      </c>
      <c r="AS2285" s="111" t="s">
        <v>562</v>
      </c>
      <c r="AT2285" s="193" t="s">
        <v>7286</v>
      </c>
      <c r="AU2285" s="111" t="s">
        <v>7287</v>
      </c>
    </row>
    <row r="2286" spans="37:47" hidden="1">
      <c r="AK2286" s="181"/>
      <c r="AL2286" s="181"/>
      <c r="AM2286" s="181"/>
      <c r="AN2286" s="181"/>
      <c r="AO2286" s="181"/>
      <c r="AP2286" s="181"/>
      <c r="AQ2286" s="191" t="s">
        <v>7288</v>
      </c>
      <c r="AR2286" s="192" t="s">
        <v>6787</v>
      </c>
      <c r="AS2286" s="111" t="s">
        <v>562</v>
      </c>
      <c r="AT2286" s="193" t="s">
        <v>7289</v>
      </c>
      <c r="AU2286" s="111" t="s">
        <v>7290</v>
      </c>
    </row>
    <row r="2287" spans="37:47" hidden="1">
      <c r="AK2287" s="181"/>
      <c r="AL2287" s="181"/>
      <c r="AM2287" s="181"/>
      <c r="AN2287" s="181"/>
      <c r="AO2287" s="181"/>
      <c r="AP2287" s="181"/>
      <c r="AQ2287" s="191" t="s">
        <v>7291</v>
      </c>
      <c r="AR2287" s="192" t="s">
        <v>6787</v>
      </c>
      <c r="AS2287" s="111" t="s">
        <v>562</v>
      </c>
      <c r="AT2287" s="193" t="s">
        <v>7292</v>
      </c>
      <c r="AU2287" s="111" t="s">
        <v>1692</v>
      </c>
    </row>
    <row r="2288" spans="37:47" hidden="1">
      <c r="AK2288" s="181"/>
      <c r="AL2288" s="181"/>
      <c r="AM2288" s="181"/>
      <c r="AN2288" s="181"/>
      <c r="AO2288" s="181"/>
      <c r="AP2288" s="181"/>
      <c r="AQ2288" s="191" t="s">
        <v>7293</v>
      </c>
      <c r="AR2288" s="192" t="s">
        <v>6787</v>
      </c>
      <c r="AS2288" s="111" t="s">
        <v>562</v>
      </c>
      <c r="AT2288" s="193" t="s">
        <v>7294</v>
      </c>
      <c r="AU2288" s="111" t="s">
        <v>7295</v>
      </c>
    </row>
    <row r="2289" spans="37:47" hidden="1">
      <c r="AK2289" s="181"/>
      <c r="AL2289" s="181"/>
      <c r="AM2289" s="181"/>
      <c r="AN2289" s="181"/>
      <c r="AO2289" s="181"/>
      <c r="AP2289" s="181"/>
      <c r="AQ2289" s="191" t="s">
        <v>7296</v>
      </c>
      <c r="AR2289" s="192" t="s">
        <v>6787</v>
      </c>
      <c r="AS2289" s="111" t="s">
        <v>562</v>
      </c>
      <c r="AT2289" s="193" t="s">
        <v>7297</v>
      </c>
      <c r="AU2289" s="111" t="s">
        <v>7298</v>
      </c>
    </row>
    <row r="2290" spans="37:47" hidden="1">
      <c r="AK2290" s="181"/>
      <c r="AL2290" s="181"/>
      <c r="AM2290" s="181"/>
      <c r="AN2290" s="181"/>
      <c r="AO2290" s="181"/>
      <c r="AP2290" s="181"/>
      <c r="AQ2290" s="191" t="s">
        <v>7299</v>
      </c>
      <c r="AR2290" s="192" t="s">
        <v>6787</v>
      </c>
      <c r="AS2290" s="111" t="s">
        <v>562</v>
      </c>
      <c r="AT2290" s="193" t="s">
        <v>7300</v>
      </c>
      <c r="AU2290" s="111" t="s">
        <v>7301</v>
      </c>
    </row>
    <row r="2291" spans="37:47" hidden="1">
      <c r="AK2291" s="181"/>
      <c r="AL2291" s="181"/>
      <c r="AM2291" s="181"/>
      <c r="AN2291" s="181"/>
      <c r="AO2291" s="181"/>
      <c r="AP2291" s="181"/>
      <c r="AQ2291" s="191" t="s">
        <v>7302</v>
      </c>
      <c r="AR2291" s="192" t="s">
        <v>6787</v>
      </c>
      <c r="AS2291" s="111" t="s">
        <v>562</v>
      </c>
      <c r="AT2291" s="193" t="s">
        <v>7303</v>
      </c>
      <c r="AU2291" s="111" t="s">
        <v>7304</v>
      </c>
    </row>
    <row r="2292" spans="37:47" hidden="1">
      <c r="AK2292" s="181"/>
      <c r="AL2292" s="181"/>
      <c r="AM2292" s="181"/>
      <c r="AN2292" s="181"/>
      <c r="AO2292" s="181"/>
      <c r="AP2292" s="181"/>
      <c r="AQ2292" s="191" t="s">
        <v>7305</v>
      </c>
      <c r="AR2292" s="192" t="s">
        <v>6787</v>
      </c>
      <c r="AS2292" s="111" t="s">
        <v>562</v>
      </c>
      <c r="AT2292" s="193" t="s">
        <v>7306</v>
      </c>
      <c r="AU2292" s="111" t="s">
        <v>7307</v>
      </c>
    </row>
    <row r="2293" spans="37:47" hidden="1">
      <c r="AK2293" s="181"/>
      <c r="AL2293" s="181"/>
      <c r="AM2293" s="181"/>
      <c r="AN2293" s="181"/>
      <c r="AO2293" s="181"/>
      <c r="AP2293" s="181"/>
      <c r="AQ2293" s="191" t="s">
        <v>7308</v>
      </c>
      <c r="AR2293" s="192" t="s">
        <v>6787</v>
      </c>
      <c r="AS2293" s="111" t="s">
        <v>562</v>
      </c>
      <c r="AT2293" s="193" t="s">
        <v>7309</v>
      </c>
      <c r="AU2293" s="111" t="s">
        <v>7310</v>
      </c>
    </row>
    <row r="2294" spans="37:47" hidden="1">
      <c r="AK2294" s="181"/>
      <c r="AL2294" s="181"/>
      <c r="AM2294" s="181"/>
      <c r="AN2294" s="181"/>
      <c r="AO2294" s="181"/>
      <c r="AP2294" s="181"/>
      <c r="AQ2294" s="191" t="s">
        <v>7311</v>
      </c>
      <c r="AR2294" s="192" t="s">
        <v>6787</v>
      </c>
      <c r="AS2294" s="111" t="s">
        <v>562</v>
      </c>
      <c r="AT2294" s="193" t="s">
        <v>7312</v>
      </c>
      <c r="AU2294" s="111" t="s">
        <v>7313</v>
      </c>
    </row>
    <row r="2295" spans="37:47" hidden="1">
      <c r="AK2295" s="181"/>
      <c r="AL2295" s="181"/>
      <c r="AM2295" s="181"/>
      <c r="AN2295" s="181"/>
      <c r="AO2295" s="181"/>
      <c r="AP2295" s="181"/>
      <c r="AQ2295" s="191" t="s">
        <v>7314</v>
      </c>
      <c r="AR2295" s="192" t="s">
        <v>6787</v>
      </c>
      <c r="AS2295" s="111" t="s">
        <v>562</v>
      </c>
      <c r="AT2295" s="193" t="s">
        <v>7315</v>
      </c>
      <c r="AU2295" s="111" t="s">
        <v>7316</v>
      </c>
    </row>
    <row r="2296" spans="37:47" hidden="1">
      <c r="AK2296" s="181"/>
      <c r="AL2296" s="181"/>
      <c r="AM2296" s="181"/>
      <c r="AN2296" s="181"/>
      <c r="AO2296" s="181"/>
      <c r="AP2296" s="181"/>
      <c r="AQ2296" s="191" t="s">
        <v>7317</v>
      </c>
      <c r="AR2296" s="192" t="s">
        <v>6787</v>
      </c>
      <c r="AS2296" s="111" t="s">
        <v>562</v>
      </c>
      <c r="AT2296" s="193" t="s">
        <v>7318</v>
      </c>
      <c r="AU2296" s="111" t="s">
        <v>7319</v>
      </c>
    </row>
    <row r="2297" spans="37:47" hidden="1">
      <c r="AK2297" s="181"/>
      <c r="AL2297" s="181"/>
      <c r="AM2297" s="181"/>
      <c r="AN2297" s="181"/>
      <c r="AO2297" s="181"/>
      <c r="AP2297" s="181"/>
      <c r="AQ2297" s="191" t="s">
        <v>7320</v>
      </c>
      <c r="AR2297" s="192" t="s">
        <v>6787</v>
      </c>
      <c r="AS2297" s="111" t="s">
        <v>562</v>
      </c>
      <c r="AT2297" s="193" t="s">
        <v>7321</v>
      </c>
      <c r="AU2297" s="111" t="s">
        <v>7322</v>
      </c>
    </row>
    <row r="2298" spans="37:47" hidden="1">
      <c r="AK2298" s="181"/>
      <c r="AL2298" s="181"/>
      <c r="AM2298" s="181"/>
      <c r="AN2298" s="181"/>
      <c r="AO2298" s="181"/>
      <c r="AP2298" s="181"/>
      <c r="AQ2298" s="191" t="s">
        <v>7323</v>
      </c>
      <c r="AR2298" s="192" t="s">
        <v>6787</v>
      </c>
      <c r="AS2298" s="111" t="s">
        <v>562</v>
      </c>
      <c r="AT2298" s="193" t="s">
        <v>7324</v>
      </c>
      <c r="AU2298" s="111" t="s">
        <v>7325</v>
      </c>
    </row>
    <row r="2299" spans="37:47" hidden="1">
      <c r="AK2299" s="181"/>
      <c r="AL2299" s="181"/>
      <c r="AM2299" s="181"/>
      <c r="AN2299" s="181"/>
      <c r="AO2299" s="181"/>
      <c r="AP2299" s="181"/>
      <c r="AQ2299" s="191" t="s">
        <v>7326</v>
      </c>
      <c r="AR2299" s="192" t="s">
        <v>6787</v>
      </c>
      <c r="AS2299" s="111" t="s">
        <v>562</v>
      </c>
      <c r="AT2299" s="193" t="s">
        <v>7327</v>
      </c>
      <c r="AU2299" s="111" t="s">
        <v>2501</v>
      </c>
    </row>
    <row r="2300" spans="37:47" hidden="1">
      <c r="AK2300" s="181"/>
      <c r="AL2300" s="181"/>
      <c r="AM2300" s="181"/>
      <c r="AN2300" s="181"/>
      <c r="AO2300" s="181"/>
      <c r="AP2300" s="181"/>
      <c r="AQ2300" s="191" t="s">
        <v>7328</v>
      </c>
      <c r="AR2300" s="192" t="s">
        <v>6787</v>
      </c>
      <c r="AS2300" s="111" t="s">
        <v>562</v>
      </c>
      <c r="AT2300" s="193" t="s">
        <v>7329</v>
      </c>
      <c r="AU2300" s="111" t="s">
        <v>7330</v>
      </c>
    </row>
    <row r="2301" spans="37:47" hidden="1">
      <c r="AK2301" s="181"/>
      <c r="AL2301" s="181"/>
      <c r="AM2301" s="181"/>
      <c r="AN2301" s="181"/>
      <c r="AO2301" s="181"/>
      <c r="AP2301" s="181"/>
      <c r="AQ2301" s="191" t="s">
        <v>7331</v>
      </c>
      <c r="AR2301" s="192" t="s">
        <v>6787</v>
      </c>
      <c r="AS2301" s="111" t="s">
        <v>562</v>
      </c>
      <c r="AT2301" s="193" t="s">
        <v>7332</v>
      </c>
      <c r="AU2301" s="111" t="s">
        <v>7333</v>
      </c>
    </row>
    <row r="2302" spans="37:47" hidden="1">
      <c r="AK2302" s="181"/>
      <c r="AL2302" s="181"/>
      <c r="AM2302" s="181"/>
      <c r="AN2302" s="181"/>
      <c r="AO2302" s="181"/>
      <c r="AP2302" s="181"/>
      <c r="AQ2302" s="191" t="s">
        <v>7334</v>
      </c>
      <c r="AR2302" s="192" t="s">
        <v>6787</v>
      </c>
      <c r="AS2302" s="111" t="s">
        <v>562</v>
      </c>
      <c r="AT2302" s="193" t="s">
        <v>7335</v>
      </c>
      <c r="AU2302" s="111" t="s">
        <v>2524</v>
      </c>
    </row>
    <row r="2303" spans="37:47" hidden="1">
      <c r="AK2303" s="181"/>
      <c r="AL2303" s="181"/>
      <c r="AM2303" s="181"/>
      <c r="AN2303" s="181"/>
      <c r="AO2303" s="181"/>
      <c r="AP2303" s="181"/>
      <c r="AQ2303" s="191" t="s">
        <v>7336</v>
      </c>
      <c r="AR2303" s="192" t="s">
        <v>6787</v>
      </c>
      <c r="AS2303" s="111" t="s">
        <v>562</v>
      </c>
      <c r="AT2303" s="193" t="s">
        <v>7337</v>
      </c>
      <c r="AU2303" s="111" t="s">
        <v>7338</v>
      </c>
    </row>
    <row r="2304" spans="37:47" hidden="1">
      <c r="AK2304" s="181"/>
      <c r="AL2304" s="181"/>
      <c r="AM2304" s="181"/>
      <c r="AN2304" s="181"/>
      <c r="AO2304" s="181"/>
      <c r="AP2304" s="181"/>
      <c r="AQ2304" s="191" t="s">
        <v>7339</v>
      </c>
      <c r="AR2304" s="192" t="s">
        <v>6787</v>
      </c>
      <c r="AS2304" s="111" t="s">
        <v>562</v>
      </c>
      <c r="AT2304" s="193" t="s">
        <v>7340</v>
      </c>
      <c r="AU2304" s="111" t="s">
        <v>7341</v>
      </c>
    </row>
    <row r="2305" spans="37:47" hidden="1">
      <c r="AK2305" s="181"/>
      <c r="AL2305" s="181"/>
      <c r="AM2305" s="181"/>
      <c r="AN2305" s="181"/>
      <c r="AO2305" s="181"/>
      <c r="AP2305" s="181"/>
      <c r="AQ2305" s="191" t="s">
        <v>7342</v>
      </c>
      <c r="AR2305" s="192" t="s">
        <v>6787</v>
      </c>
      <c r="AS2305" s="111" t="s">
        <v>562</v>
      </c>
      <c r="AT2305" s="193" t="s">
        <v>7343</v>
      </c>
      <c r="AU2305" s="111" t="s">
        <v>7344</v>
      </c>
    </row>
    <row r="2306" spans="37:47" hidden="1">
      <c r="AK2306" s="181"/>
      <c r="AL2306" s="181"/>
      <c r="AM2306" s="181"/>
      <c r="AN2306" s="181"/>
      <c r="AO2306" s="181"/>
      <c r="AP2306" s="181"/>
      <c r="AQ2306" s="191" t="s">
        <v>7345</v>
      </c>
      <c r="AR2306" s="192" t="s">
        <v>6787</v>
      </c>
      <c r="AS2306" s="111" t="s">
        <v>562</v>
      </c>
      <c r="AT2306" s="193" t="s">
        <v>7346</v>
      </c>
      <c r="AU2306" s="111" t="s">
        <v>7347</v>
      </c>
    </row>
    <row r="2307" spans="37:47" hidden="1">
      <c r="AK2307" s="181"/>
      <c r="AL2307" s="181"/>
      <c r="AM2307" s="181"/>
      <c r="AN2307" s="181"/>
      <c r="AO2307" s="181"/>
      <c r="AP2307" s="181"/>
      <c r="AQ2307" s="191" t="s">
        <v>7348</v>
      </c>
      <c r="AR2307" s="192" t="s">
        <v>6787</v>
      </c>
      <c r="AS2307" s="111" t="s">
        <v>562</v>
      </c>
      <c r="AT2307" s="193" t="s">
        <v>7349</v>
      </c>
      <c r="AU2307" s="111" t="s">
        <v>7350</v>
      </c>
    </row>
    <row r="2308" spans="37:47" hidden="1">
      <c r="AK2308" s="181"/>
      <c r="AL2308" s="181"/>
      <c r="AM2308" s="181"/>
      <c r="AN2308" s="181"/>
      <c r="AO2308" s="181"/>
      <c r="AP2308" s="181"/>
      <c r="AQ2308" s="191" t="s">
        <v>7351</v>
      </c>
      <c r="AR2308" s="192" t="s">
        <v>6787</v>
      </c>
      <c r="AS2308" s="111" t="s">
        <v>562</v>
      </c>
      <c r="AT2308" s="193" t="s">
        <v>7352</v>
      </c>
      <c r="AU2308" s="111" t="s">
        <v>3376</v>
      </c>
    </row>
    <row r="2309" spans="37:47" hidden="1">
      <c r="AK2309" s="181"/>
      <c r="AL2309" s="181"/>
      <c r="AM2309" s="181"/>
      <c r="AN2309" s="181"/>
      <c r="AO2309" s="181"/>
      <c r="AP2309" s="181"/>
      <c r="AQ2309" s="191" t="s">
        <v>7353</v>
      </c>
      <c r="AR2309" s="192" t="s">
        <v>6787</v>
      </c>
      <c r="AS2309" s="111" t="s">
        <v>562</v>
      </c>
      <c r="AT2309" s="193" t="s">
        <v>7354</v>
      </c>
      <c r="AU2309" s="111" t="s">
        <v>7355</v>
      </c>
    </row>
    <row r="2310" spans="37:47" hidden="1">
      <c r="AK2310" s="181"/>
      <c r="AL2310" s="181"/>
      <c r="AM2310" s="181"/>
      <c r="AN2310" s="181"/>
      <c r="AO2310" s="181"/>
      <c r="AP2310" s="181"/>
      <c r="AQ2310" s="191" t="s">
        <v>7356</v>
      </c>
      <c r="AR2310" s="192" t="s">
        <v>6787</v>
      </c>
      <c r="AS2310" s="111" t="s">
        <v>562</v>
      </c>
      <c r="AT2310" s="193" t="s">
        <v>7357</v>
      </c>
      <c r="AU2310" s="111" t="s">
        <v>7358</v>
      </c>
    </row>
    <row r="2311" spans="37:47" hidden="1">
      <c r="AK2311" s="181"/>
      <c r="AL2311" s="181"/>
      <c r="AM2311" s="181"/>
      <c r="AN2311" s="181"/>
      <c r="AO2311" s="181"/>
      <c r="AP2311" s="181"/>
      <c r="AQ2311" s="191" t="s">
        <v>7359</v>
      </c>
      <c r="AR2311" s="192" t="s">
        <v>6787</v>
      </c>
      <c r="AS2311" s="111" t="s">
        <v>562</v>
      </c>
      <c r="AT2311" s="193" t="s">
        <v>7360</v>
      </c>
      <c r="AU2311" s="111" t="s">
        <v>2933</v>
      </c>
    </row>
    <row r="2312" spans="37:47" hidden="1">
      <c r="AK2312" s="181"/>
      <c r="AL2312" s="181"/>
      <c r="AM2312" s="181"/>
      <c r="AN2312" s="181"/>
      <c r="AO2312" s="181"/>
      <c r="AP2312" s="181"/>
      <c r="AQ2312" s="191" t="s">
        <v>7361</v>
      </c>
      <c r="AR2312" s="192" t="s">
        <v>6787</v>
      </c>
      <c r="AS2312" s="111" t="s">
        <v>562</v>
      </c>
      <c r="AT2312" s="193" t="s">
        <v>7362</v>
      </c>
      <c r="AU2312" s="111" t="s">
        <v>819</v>
      </c>
    </row>
    <row r="2313" spans="37:47" hidden="1">
      <c r="AK2313" s="181"/>
      <c r="AL2313" s="181"/>
      <c r="AM2313" s="181"/>
      <c r="AN2313" s="181"/>
      <c r="AO2313" s="181"/>
      <c r="AP2313" s="181"/>
      <c r="AQ2313" s="191" t="s">
        <v>7363</v>
      </c>
      <c r="AR2313" s="192" t="s">
        <v>6787</v>
      </c>
      <c r="AS2313" s="111" t="s">
        <v>562</v>
      </c>
      <c r="AT2313" s="193" t="s">
        <v>7364</v>
      </c>
      <c r="AU2313" s="111" t="s">
        <v>7365</v>
      </c>
    </row>
    <row r="2314" spans="37:47" hidden="1">
      <c r="AK2314" s="181"/>
      <c r="AL2314" s="181"/>
      <c r="AM2314" s="181"/>
      <c r="AN2314" s="181"/>
      <c r="AO2314" s="181"/>
      <c r="AP2314" s="181"/>
      <c r="AQ2314" s="191" t="s">
        <v>7366</v>
      </c>
      <c r="AR2314" s="192" t="s">
        <v>6787</v>
      </c>
      <c r="AS2314" s="111" t="s">
        <v>562</v>
      </c>
      <c r="AT2314" s="193" t="s">
        <v>7367</v>
      </c>
      <c r="AU2314" s="111" t="s">
        <v>7368</v>
      </c>
    </row>
    <row r="2315" spans="37:47" hidden="1">
      <c r="AK2315" s="181"/>
      <c r="AL2315" s="181"/>
      <c r="AM2315" s="181"/>
      <c r="AN2315" s="181"/>
      <c r="AO2315" s="181"/>
      <c r="AP2315" s="181"/>
      <c r="AQ2315" s="191" t="s">
        <v>7369</v>
      </c>
      <c r="AR2315" s="192" t="s">
        <v>6787</v>
      </c>
      <c r="AS2315" s="111" t="s">
        <v>562</v>
      </c>
      <c r="AT2315" s="193" t="s">
        <v>7370</v>
      </c>
      <c r="AU2315" s="111" t="s">
        <v>7371</v>
      </c>
    </row>
    <row r="2316" spans="37:47" hidden="1">
      <c r="AK2316" s="181"/>
      <c r="AL2316" s="181"/>
      <c r="AM2316" s="181"/>
      <c r="AN2316" s="181"/>
      <c r="AO2316" s="181"/>
      <c r="AP2316" s="181"/>
      <c r="AQ2316" s="191" t="s">
        <v>7372</v>
      </c>
      <c r="AR2316" s="192" t="s">
        <v>6787</v>
      </c>
      <c r="AS2316" s="111" t="s">
        <v>562</v>
      </c>
      <c r="AT2316" s="193" t="s">
        <v>7373</v>
      </c>
      <c r="AU2316" s="111" t="s">
        <v>7374</v>
      </c>
    </row>
    <row r="2317" spans="37:47" hidden="1">
      <c r="AK2317" s="181"/>
      <c r="AL2317" s="181"/>
      <c r="AM2317" s="181"/>
      <c r="AN2317" s="181"/>
      <c r="AO2317" s="181"/>
      <c r="AP2317" s="181"/>
      <c r="AQ2317" s="191" t="s">
        <v>7375</v>
      </c>
      <c r="AR2317" s="192" t="s">
        <v>6787</v>
      </c>
      <c r="AS2317" s="111" t="s">
        <v>562</v>
      </c>
      <c r="AT2317" s="193" t="s">
        <v>7376</v>
      </c>
      <c r="AU2317" s="111" t="s">
        <v>7377</v>
      </c>
    </row>
    <row r="2318" spans="37:47" hidden="1">
      <c r="AK2318" s="181"/>
      <c r="AL2318" s="181"/>
      <c r="AM2318" s="181"/>
      <c r="AN2318" s="181"/>
      <c r="AO2318" s="181"/>
      <c r="AP2318" s="181"/>
      <c r="AQ2318" s="191" t="s">
        <v>7378</v>
      </c>
      <c r="AR2318" s="192" t="s">
        <v>6787</v>
      </c>
      <c r="AS2318" s="111" t="s">
        <v>562</v>
      </c>
      <c r="AT2318" s="193" t="s">
        <v>7379</v>
      </c>
      <c r="AU2318" s="111" t="s">
        <v>7380</v>
      </c>
    </row>
    <row r="2319" spans="37:47" hidden="1">
      <c r="AK2319" s="181"/>
      <c r="AL2319" s="181"/>
      <c r="AM2319" s="181"/>
      <c r="AN2319" s="181"/>
      <c r="AO2319" s="181"/>
      <c r="AP2319" s="181"/>
      <c r="AQ2319" s="191" t="s">
        <v>7381</v>
      </c>
      <c r="AR2319" s="192" t="s">
        <v>6787</v>
      </c>
      <c r="AS2319" s="111" t="s">
        <v>562</v>
      </c>
      <c r="AT2319" s="193" t="s">
        <v>7382</v>
      </c>
      <c r="AU2319" s="111" t="s">
        <v>7383</v>
      </c>
    </row>
    <row r="2320" spans="37:47" hidden="1">
      <c r="AK2320" s="181"/>
      <c r="AL2320" s="181"/>
      <c r="AM2320" s="181"/>
      <c r="AN2320" s="181"/>
      <c r="AO2320" s="181"/>
      <c r="AP2320" s="181"/>
      <c r="AQ2320" s="191" t="s">
        <v>7384</v>
      </c>
      <c r="AR2320" s="192" t="s">
        <v>6787</v>
      </c>
      <c r="AS2320" s="111" t="s">
        <v>562</v>
      </c>
      <c r="AT2320" s="193" t="s">
        <v>7385</v>
      </c>
      <c r="AU2320" s="111" t="s">
        <v>7386</v>
      </c>
    </row>
    <row r="2321" spans="37:47" hidden="1">
      <c r="AK2321" s="181"/>
      <c r="AL2321" s="181"/>
      <c r="AM2321" s="181"/>
      <c r="AN2321" s="181"/>
      <c r="AO2321" s="181"/>
      <c r="AP2321" s="181"/>
      <c r="AQ2321" s="191" t="s">
        <v>7387</v>
      </c>
      <c r="AR2321" s="192" t="s">
        <v>6787</v>
      </c>
      <c r="AS2321" s="111" t="s">
        <v>562</v>
      </c>
      <c r="AT2321" s="193" t="s">
        <v>7388</v>
      </c>
      <c r="AU2321" s="111" t="s">
        <v>7389</v>
      </c>
    </row>
    <row r="2322" spans="37:47" hidden="1">
      <c r="AK2322" s="181"/>
      <c r="AL2322" s="181"/>
      <c r="AM2322" s="181"/>
      <c r="AN2322" s="181"/>
      <c r="AO2322" s="181"/>
      <c r="AP2322" s="181"/>
      <c r="AQ2322" s="191" t="s">
        <v>7390</v>
      </c>
      <c r="AR2322" s="192" t="s">
        <v>6787</v>
      </c>
      <c r="AS2322" s="111" t="s">
        <v>562</v>
      </c>
      <c r="AT2322" s="193" t="s">
        <v>7391</v>
      </c>
      <c r="AU2322" s="111" t="s">
        <v>7392</v>
      </c>
    </row>
    <row r="2323" spans="37:47" hidden="1">
      <c r="AK2323" s="181"/>
      <c r="AL2323" s="181"/>
      <c r="AM2323" s="181"/>
      <c r="AN2323" s="181"/>
      <c r="AO2323" s="181"/>
      <c r="AP2323" s="181"/>
      <c r="AQ2323" s="191" t="s">
        <v>7393</v>
      </c>
      <c r="AR2323" s="192" t="s">
        <v>6787</v>
      </c>
      <c r="AS2323" s="111" t="s">
        <v>562</v>
      </c>
      <c r="AT2323" s="193" t="s">
        <v>7394</v>
      </c>
      <c r="AU2323" s="111" t="s">
        <v>7395</v>
      </c>
    </row>
    <row r="2324" spans="37:47" hidden="1">
      <c r="AK2324" s="181"/>
      <c r="AL2324" s="181"/>
      <c r="AM2324" s="181"/>
      <c r="AN2324" s="181"/>
      <c r="AO2324" s="181"/>
      <c r="AP2324" s="181"/>
      <c r="AQ2324" s="191" t="s">
        <v>7396</v>
      </c>
      <c r="AR2324" s="192" t="s">
        <v>6787</v>
      </c>
      <c r="AS2324" s="111" t="s">
        <v>562</v>
      </c>
      <c r="AT2324" s="193" t="s">
        <v>7397</v>
      </c>
      <c r="AU2324" s="111" t="s">
        <v>7398</v>
      </c>
    </row>
    <row r="2325" spans="37:47" hidden="1">
      <c r="AK2325" s="181"/>
      <c r="AL2325" s="181"/>
      <c r="AM2325" s="181"/>
      <c r="AN2325" s="181"/>
      <c r="AO2325" s="181"/>
      <c r="AP2325" s="181"/>
      <c r="AQ2325" s="191" t="s">
        <v>7399</v>
      </c>
      <c r="AR2325" s="192" t="s">
        <v>6787</v>
      </c>
      <c r="AS2325" s="111" t="s">
        <v>562</v>
      </c>
      <c r="AT2325" s="193" t="s">
        <v>7400</v>
      </c>
      <c r="AU2325" s="111" t="s">
        <v>7401</v>
      </c>
    </row>
    <row r="2326" spans="37:47" hidden="1">
      <c r="AK2326" s="181"/>
      <c r="AL2326" s="181"/>
      <c r="AM2326" s="181"/>
      <c r="AN2326" s="181"/>
      <c r="AO2326" s="181"/>
      <c r="AP2326" s="181"/>
      <c r="AQ2326" s="191" t="s">
        <v>7402</v>
      </c>
      <c r="AR2326" s="192" t="s">
        <v>7403</v>
      </c>
      <c r="AS2326" s="111" t="s">
        <v>564</v>
      </c>
      <c r="AT2326" s="193" t="s">
        <v>7404</v>
      </c>
      <c r="AU2326" s="111" t="s">
        <v>7405</v>
      </c>
    </row>
    <row r="2327" spans="37:47" hidden="1">
      <c r="AK2327" s="181"/>
      <c r="AL2327" s="181"/>
      <c r="AM2327" s="181"/>
      <c r="AN2327" s="181"/>
      <c r="AO2327" s="181"/>
      <c r="AP2327" s="181"/>
      <c r="AQ2327" s="191" t="s">
        <v>7406</v>
      </c>
      <c r="AR2327" s="192" t="s">
        <v>7403</v>
      </c>
      <c r="AS2327" s="111" t="s">
        <v>564</v>
      </c>
      <c r="AT2327" s="193" t="s">
        <v>7407</v>
      </c>
      <c r="AU2327" s="111" t="s">
        <v>7408</v>
      </c>
    </row>
    <row r="2328" spans="37:47" hidden="1">
      <c r="AK2328" s="181"/>
      <c r="AL2328" s="181"/>
      <c r="AM2328" s="181"/>
      <c r="AN2328" s="181"/>
      <c r="AO2328" s="181"/>
      <c r="AP2328" s="181"/>
      <c r="AQ2328" s="191" t="s">
        <v>7409</v>
      </c>
      <c r="AR2328" s="192" t="s">
        <v>7403</v>
      </c>
      <c r="AS2328" s="111" t="s">
        <v>564</v>
      </c>
      <c r="AT2328" s="193" t="s">
        <v>7410</v>
      </c>
      <c r="AU2328" s="111" t="s">
        <v>7411</v>
      </c>
    </row>
    <row r="2329" spans="37:47" hidden="1">
      <c r="AK2329" s="181"/>
      <c r="AL2329" s="181"/>
      <c r="AM2329" s="181"/>
      <c r="AN2329" s="181"/>
      <c r="AO2329" s="181"/>
      <c r="AP2329" s="181"/>
      <c r="AQ2329" s="191" t="s">
        <v>7412</v>
      </c>
      <c r="AR2329" s="192" t="s">
        <v>7403</v>
      </c>
      <c r="AS2329" s="111" t="s">
        <v>564</v>
      </c>
      <c r="AT2329" s="193" t="s">
        <v>7413</v>
      </c>
      <c r="AU2329" s="111" t="s">
        <v>7414</v>
      </c>
    </row>
    <row r="2330" spans="37:47" hidden="1">
      <c r="AK2330" s="181"/>
      <c r="AL2330" s="181"/>
      <c r="AM2330" s="181"/>
      <c r="AN2330" s="181"/>
      <c r="AO2330" s="181"/>
      <c r="AP2330" s="181"/>
      <c r="AQ2330" s="191" t="s">
        <v>7415</v>
      </c>
      <c r="AR2330" s="192" t="s">
        <v>7403</v>
      </c>
      <c r="AS2330" s="111" t="s">
        <v>564</v>
      </c>
      <c r="AT2330" s="193" t="s">
        <v>7416</v>
      </c>
      <c r="AU2330" s="111" t="s">
        <v>7417</v>
      </c>
    </row>
    <row r="2331" spans="37:47" hidden="1">
      <c r="AK2331" s="181"/>
      <c r="AL2331" s="181"/>
      <c r="AM2331" s="181"/>
      <c r="AN2331" s="181"/>
      <c r="AO2331" s="181"/>
      <c r="AP2331" s="181"/>
      <c r="AQ2331" s="191" t="s">
        <v>7418</v>
      </c>
      <c r="AR2331" s="192" t="s">
        <v>7403</v>
      </c>
      <c r="AS2331" s="111" t="s">
        <v>564</v>
      </c>
      <c r="AT2331" s="193" t="s">
        <v>7419</v>
      </c>
      <c r="AU2331" s="111" t="s">
        <v>7420</v>
      </c>
    </row>
    <row r="2332" spans="37:47" hidden="1">
      <c r="AK2332" s="181"/>
      <c r="AL2332" s="181"/>
      <c r="AM2332" s="181"/>
      <c r="AN2332" s="181"/>
      <c r="AO2332" s="181"/>
      <c r="AP2332" s="181"/>
      <c r="AQ2332" s="191" t="s">
        <v>7421</v>
      </c>
      <c r="AR2332" s="192" t="s">
        <v>7403</v>
      </c>
      <c r="AS2332" s="111" t="s">
        <v>564</v>
      </c>
      <c r="AT2332" s="193" t="s">
        <v>7422</v>
      </c>
      <c r="AU2332" s="111" t="s">
        <v>7423</v>
      </c>
    </row>
    <row r="2333" spans="37:47" hidden="1">
      <c r="AK2333" s="181"/>
      <c r="AL2333" s="181"/>
      <c r="AM2333" s="181"/>
      <c r="AN2333" s="181"/>
      <c r="AO2333" s="181"/>
      <c r="AP2333" s="181"/>
      <c r="AQ2333" s="191" t="s">
        <v>7424</v>
      </c>
      <c r="AR2333" s="192" t="s">
        <v>7403</v>
      </c>
      <c r="AS2333" s="111" t="s">
        <v>564</v>
      </c>
      <c r="AT2333" s="193" t="s">
        <v>7425</v>
      </c>
      <c r="AU2333" s="111" t="s">
        <v>7426</v>
      </c>
    </row>
    <row r="2334" spans="37:47" hidden="1">
      <c r="AK2334" s="181"/>
      <c r="AL2334" s="181"/>
      <c r="AM2334" s="181"/>
      <c r="AN2334" s="181"/>
      <c r="AO2334" s="181"/>
      <c r="AP2334" s="181"/>
      <c r="AQ2334" s="191" t="s">
        <v>7427</v>
      </c>
      <c r="AR2334" s="192" t="s">
        <v>7403</v>
      </c>
      <c r="AS2334" s="111" t="s">
        <v>564</v>
      </c>
      <c r="AT2334" s="193" t="s">
        <v>7428</v>
      </c>
      <c r="AU2334" s="111" t="s">
        <v>7429</v>
      </c>
    </row>
    <row r="2335" spans="37:47" hidden="1">
      <c r="AK2335" s="181"/>
      <c r="AL2335" s="181"/>
      <c r="AM2335" s="181"/>
      <c r="AN2335" s="181"/>
      <c r="AO2335" s="181"/>
      <c r="AP2335" s="181"/>
      <c r="AQ2335" s="191" t="s">
        <v>7430</v>
      </c>
      <c r="AR2335" s="192" t="s">
        <v>7403</v>
      </c>
      <c r="AS2335" s="111" t="s">
        <v>564</v>
      </c>
      <c r="AT2335" s="193" t="s">
        <v>7431</v>
      </c>
      <c r="AU2335" s="111" t="s">
        <v>7432</v>
      </c>
    </row>
    <row r="2336" spans="37:47" hidden="1">
      <c r="AK2336" s="181"/>
      <c r="AL2336" s="181"/>
      <c r="AM2336" s="181"/>
      <c r="AN2336" s="181"/>
      <c r="AO2336" s="181"/>
      <c r="AP2336" s="181"/>
      <c r="AQ2336" s="191" t="s">
        <v>7433</v>
      </c>
      <c r="AR2336" s="192" t="s">
        <v>7403</v>
      </c>
      <c r="AS2336" s="111" t="s">
        <v>564</v>
      </c>
      <c r="AT2336" s="193" t="s">
        <v>7434</v>
      </c>
      <c r="AU2336" s="111" t="s">
        <v>7435</v>
      </c>
    </row>
    <row r="2337" spans="37:47" hidden="1">
      <c r="AK2337" s="181"/>
      <c r="AL2337" s="181"/>
      <c r="AM2337" s="181"/>
      <c r="AN2337" s="181"/>
      <c r="AO2337" s="181"/>
      <c r="AP2337" s="181"/>
      <c r="AQ2337" s="191" t="s">
        <v>7436</v>
      </c>
      <c r="AR2337" s="192" t="s">
        <v>7403</v>
      </c>
      <c r="AS2337" s="111" t="s">
        <v>564</v>
      </c>
      <c r="AT2337" s="193" t="s">
        <v>7437</v>
      </c>
      <c r="AU2337" s="111" t="s">
        <v>7438</v>
      </c>
    </row>
    <row r="2338" spans="37:47" hidden="1">
      <c r="AK2338" s="181"/>
      <c r="AL2338" s="181"/>
      <c r="AM2338" s="181"/>
      <c r="AN2338" s="181"/>
      <c r="AO2338" s="181"/>
      <c r="AP2338" s="181"/>
      <c r="AQ2338" s="191" t="s">
        <v>7439</v>
      </c>
      <c r="AR2338" s="192" t="s">
        <v>7403</v>
      </c>
      <c r="AS2338" s="111" t="s">
        <v>564</v>
      </c>
      <c r="AT2338" s="193" t="s">
        <v>7440</v>
      </c>
      <c r="AU2338" s="111" t="s">
        <v>7441</v>
      </c>
    </row>
    <row r="2339" spans="37:47" hidden="1">
      <c r="AK2339" s="181"/>
      <c r="AL2339" s="181"/>
      <c r="AM2339" s="181"/>
      <c r="AN2339" s="181"/>
      <c r="AO2339" s="181"/>
      <c r="AP2339" s="181"/>
      <c r="AQ2339" s="191" t="s">
        <v>7442</v>
      </c>
      <c r="AR2339" s="192" t="s">
        <v>7403</v>
      </c>
      <c r="AS2339" s="111" t="s">
        <v>564</v>
      </c>
      <c r="AT2339" s="193" t="s">
        <v>7443</v>
      </c>
      <c r="AU2339" s="111" t="s">
        <v>7444</v>
      </c>
    </row>
    <row r="2340" spans="37:47" hidden="1">
      <c r="AK2340" s="181"/>
      <c r="AL2340" s="181"/>
      <c r="AM2340" s="181"/>
      <c r="AN2340" s="181"/>
      <c r="AO2340" s="181"/>
      <c r="AP2340" s="181"/>
      <c r="AQ2340" s="191" t="s">
        <v>7445</v>
      </c>
      <c r="AR2340" s="192" t="s">
        <v>7403</v>
      </c>
      <c r="AS2340" s="111" t="s">
        <v>564</v>
      </c>
      <c r="AT2340" s="193" t="s">
        <v>7446</v>
      </c>
      <c r="AU2340" s="111" t="s">
        <v>7447</v>
      </c>
    </row>
    <row r="2341" spans="37:47" hidden="1">
      <c r="AK2341" s="181"/>
      <c r="AL2341" s="181"/>
      <c r="AM2341" s="181"/>
      <c r="AN2341" s="181"/>
      <c r="AO2341" s="181"/>
      <c r="AP2341" s="181"/>
      <c r="AQ2341" s="191" t="s">
        <v>7448</v>
      </c>
      <c r="AR2341" s="192" t="s">
        <v>7403</v>
      </c>
      <c r="AS2341" s="111" t="s">
        <v>564</v>
      </c>
      <c r="AT2341" s="193" t="s">
        <v>7449</v>
      </c>
      <c r="AU2341" s="111" t="s">
        <v>7450</v>
      </c>
    </row>
    <row r="2342" spans="37:47" hidden="1">
      <c r="AK2342" s="181"/>
      <c r="AL2342" s="181"/>
      <c r="AM2342" s="181"/>
      <c r="AN2342" s="181"/>
      <c r="AO2342" s="181"/>
      <c r="AP2342" s="181"/>
      <c r="AQ2342" s="191" t="s">
        <v>7451</v>
      </c>
      <c r="AR2342" s="192" t="s">
        <v>7403</v>
      </c>
      <c r="AS2342" s="111" t="s">
        <v>564</v>
      </c>
      <c r="AT2342" s="193" t="s">
        <v>7452</v>
      </c>
      <c r="AU2342" s="111" t="s">
        <v>7453</v>
      </c>
    </row>
    <row r="2343" spans="37:47" hidden="1">
      <c r="AK2343" s="181"/>
      <c r="AL2343" s="181"/>
      <c r="AM2343" s="181"/>
      <c r="AN2343" s="181"/>
      <c r="AO2343" s="181"/>
      <c r="AP2343" s="181"/>
      <c r="AQ2343" s="191" t="s">
        <v>7454</v>
      </c>
      <c r="AR2343" s="192" t="s">
        <v>7403</v>
      </c>
      <c r="AS2343" s="111" t="s">
        <v>564</v>
      </c>
      <c r="AT2343" s="193" t="s">
        <v>7455</v>
      </c>
      <c r="AU2343" s="111" t="s">
        <v>7456</v>
      </c>
    </row>
    <row r="2344" spans="37:47" hidden="1">
      <c r="AK2344" s="181"/>
      <c r="AL2344" s="181"/>
      <c r="AM2344" s="181"/>
      <c r="AN2344" s="181"/>
      <c r="AO2344" s="181"/>
      <c r="AP2344" s="181"/>
      <c r="AQ2344" s="191" t="s">
        <v>7457</v>
      </c>
      <c r="AR2344" s="192" t="s">
        <v>7403</v>
      </c>
      <c r="AS2344" s="111" t="s">
        <v>564</v>
      </c>
      <c r="AT2344" s="193" t="s">
        <v>7458</v>
      </c>
      <c r="AU2344" s="111" t="s">
        <v>7459</v>
      </c>
    </row>
    <row r="2345" spans="37:47" hidden="1">
      <c r="AK2345" s="181"/>
      <c r="AL2345" s="181"/>
      <c r="AM2345" s="181"/>
      <c r="AN2345" s="181"/>
      <c r="AO2345" s="181"/>
      <c r="AP2345" s="181"/>
      <c r="AQ2345" s="191" t="s">
        <v>7460</v>
      </c>
      <c r="AR2345" s="192" t="s">
        <v>7403</v>
      </c>
      <c r="AS2345" s="111" t="s">
        <v>564</v>
      </c>
      <c r="AT2345" s="193" t="s">
        <v>7461</v>
      </c>
      <c r="AU2345" s="111" t="s">
        <v>7462</v>
      </c>
    </row>
    <row r="2346" spans="37:47" hidden="1">
      <c r="AK2346" s="181"/>
      <c r="AL2346" s="181"/>
      <c r="AM2346" s="181"/>
      <c r="AN2346" s="181"/>
      <c r="AO2346" s="181"/>
      <c r="AP2346" s="181"/>
      <c r="AQ2346" s="191" t="s">
        <v>7463</v>
      </c>
      <c r="AR2346" s="192" t="s">
        <v>7403</v>
      </c>
      <c r="AS2346" s="111" t="s">
        <v>564</v>
      </c>
      <c r="AT2346" s="193" t="s">
        <v>7464</v>
      </c>
      <c r="AU2346" s="111" t="s">
        <v>7465</v>
      </c>
    </row>
    <row r="2347" spans="37:47" hidden="1">
      <c r="AK2347" s="181"/>
      <c r="AL2347" s="181"/>
      <c r="AM2347" s="181"/>
      <c r="AN2347" s="181"/>
      <c r="AO2347" s="181"/>
      <c r="AP2347" s="181"/>
      <c r="AQ2347" s="191" t="s">
        <v>7466</v>
      </c>
      <c r="AR2347" s="192" t="s">
        <v>7403</v>
      </c>
      <c r="AS2347" s="111" t="s">
        <v>564</v>
      </c>
      <c r="AT2347" s="193" t="s">
        <v>7467</v>
      </c>
      <c r="AU2347" s="111" t="s">
        <v>7468</v>
      </c>
    </row>
    <row r="2348" spans="37:47" hidden="1">
      <c r="AK2348" s="181"/>
      <c r="AL2348" s="181"/>
      <c r="AM2348" s="181"/>
      <c r="AN2348" s="181"/>
      <c r="AO2348" s="181"/>
      <c r="AP2348" s="181"/>
      <c r="AQ2348" s="191" t="s">
        <v>7469</v>
      </c>
      <c r="AR2348" s="192" t="s">
        <v>7403</v>
      </c>
      <c r="AS2348" s="111" t="s">
        <v>564</v>
      </c>
      <c r="AT2348" s="193" t="s">
        <v>7470</v>
      </c>
      <c r="AU2348" s="111" t="s">
        <v>7471</v>
      </c>
    </row>
    <row r="2349" spans="37:47" hidden="1">
      <c r="AK2349" s="181"/>
      <c r="AL2349" s="181"/>
      <c r="AM2349" s="181"/>
      <c r="AN2349" s="181"/>
      <c r="AO2349" s="181"/>
      <c r="AP2349" s="181"/>
      <c r="AQ2349" s="191" t="s">
        <v>7472</v>
      </c>
      <c r="AR2349" s="192" t="s">
        <v>7403</v>
      </c>
      <c r="AS2349" s="111" t="s">
        <v>564</v>
      </c>
      <c r="AT2349" s="193" t="s">
        <v>7473</v>
      </c>
      <c r="AU2349" s="111" t="s">
        <v>7474</v>
      </c>
    </row>
    <row r="2350" spans="37:47" hidden="1">
      <c r="AK2350" s="181"/>
      <c r="AL2350" s="181"/>
      <c r="AM2350" s="181"/>
      <c r="AN2350" s="181"/>
      <c r="AO2350" s="181"/>
      <c r="AP2350" s="181"/>
      <c r="AQ2350" s="191" t="s">
        <v>7475</v>
      </c>
      <c r="AR2350" s="192" t="s">
        <v>7403</v>
      </c>
      <c r="AS2350" s="111" t="s">
        <v>564</v>
      </c>
      <c r="AT2350" s="193" t="s">
        <v>7476</v>
      </c>
      <c r="AU2350" s="111" t="s">
        <v>7477</v>
      </c>
    </row>
    <row r="2351" spans="37:47" hidden="1">
      <c r="AK2351" s="181"/>
      <c r="AL2351" s="181"/>
      <c r="AM2351" s="181"/>
      <c r="AN2351" s="181"/>
      <c r="AO2351" s="181"/>
      <c r="AP2351" s="181"/>
      <c r="AQ2351" s="191" t="s">
        <v>7478</v>
      </c>
      <c r="AR2351" s="192" t="s">
        <v>7403</v>
      </c>
      <c r="AS2351" s="111" t="s">
        <v>564</v>
      </c>
      <c r="AT2351" s="193" t="s">
        <v>7479</v>
      </c>
      <c r="AU2351" s="111" t="s">
        <v>7480</v>
      </c>
    </row>
    <row r="2352" spans="37:47" hidden="1">
      <c r="AK2352" s="181"/>
      <c r="AL2352" s="181"/>
      <c r="AM2352" s="181"/>
      <c r="AN2352" s="181"/>
      <c r="AO2352" s="181"/>
      <c r="AP2352" s="181"/>
      <c r="AQ2352" s="191" t="s">
        <v>7481</v>
      </c>
      <c r="AR2352" s="192" t="s">
        <v>7403</v>
      </c>
      <c r="AS2352" s="111" t="s">
        <v>564</v>
      </c>
      <c r="AT2352" s="193" t="s">
        <v>7482</v>
      </c>
      <c r="AU2352" s="111" t="s">
        <v>7483</v>
      </c>
    </row>
    <row r="2353" spans="37:47" hidden="1">
      <c r="AK2353" s="181"/>
      <c r="AL2353" s="181"/>
      <c r="AM2353" s="181"/>
      <c r="AN2353" s="181"/>
      <c r="AO2353" s="181"/>
      <c r="AP2353" s="181"/>
      <c r="AQ2353" s="191" t="s">
        <v>7484</v>
      </c>
      <c r="AR2353" s="192" t="s">
        <v>7403</v>
      </c>
      <c r="AS2353" s="111" t="s">
        <v>564</v>
      </c>
      <c r="AT2353" s="193" t="s">
        <v>7485</v>
      </c>
      <c r="AU2353" s="111" t="s">
        <v>7486</v>
      </c>
    </row>
    <row r="2354" spans="37:47" hidden="1">
      <c r="AK2354" s="181"/>
      <c r="AL2354" s="181"/>
      <c r="AM2354" s="181"/>
      <c r="AN2354" s="181"/>
      <c r="AO2354" s="181"/>
      <c r="AP2354" s="181"/>
      <c r="AQ2354" s="191" t="s">
        <v>7487</v>
      </c>
      <c r="AR2354" s="192" t="s">
        <v>7403</v>
      </c>
      <c r="AS2354" s="111" t="s">
        <v>564</v>
      </c>
      <c r="AT2354" s="193" t="s">
        <v>7488</v>
      </c>
      <c r="AU2354" s="111" t="s">
        <v>7489</v>
      </c>
    </row>
    <row r="2355" spans="37:47" hidden="1">
      <c r="AK2355" s="181"/>
      <c r="AL2355" s="181"/>
      <c r="AM2355" s="181"/>
      <c r="AN2355" s="181"/>
      <c r="AO2355" s="181"/>
      <c r="AP2355" s="181"/>
      <c r="AQ2355" s="191" t="s">
        <v>7490</v>
      </c>
      <c r="AR2355" s="192" t="s">
        <v>7403</v>
      </c>
      <c r="AS2355" s="111" t="s">
        <v>564</v>
      </c>
      <c r="AT2355" s="193" t="s">
        <v>7491</v>
      </c>
      <c r="AU2355" s="111" t="s">
        <v>7492</v>
      </c>
    </row>
    <row r="2356" spans="37:47" hidden="1">
      <c r="AK2356" s="181"/>
      <c r="AL2356" s="181"/>
      <c r="AM2356" s="181"/>
      <c r="AN2356" s="181"/>
      <c r="AO2356" s="181"/>
      <c r="AP2356" s="181"/>
      <c r="AQ2356" s="191" t="s">
        <v>7493</v>
      </c>
      <c r="AR2356" s="192" t="s">
        <v>7403</v>
      </c>
      <c r="AS2356" s="111" t="s">
        <v>564</v>
      </c>
      <c r="AT2356" s="193" t="s">
        <v>7494</v>
      </c>
      <c r="AU2356" s="111" t="s">
        <v>7495</v>
      </c>
    </row>
    <row r="2357" spans="37:47" hidden="1">
      <c r="AK2357" s="181"/>
      <c r="AL2357" s="181"/>
      <c r="AM2357" s="181"/>
      <c r="AN2357" s="181"/>
      <c r="AO2357" s="181"/>
      <c r="AP2357" s="181"/>
      <c r="AQ2357" s="191" t="s">
        <v>7496</v>
      </c>
      <c r="AR2357" s="192" t="s">
        <v>7403</v>
      </c>
      <c r="AS2357" s="111" t="s">
        <v>564</v>
      </c>
      <c r="AT2357" s="193" t="s">
        <v>7497</v>
      </c>
      <c r="AU2357" s="111" t="s">
        <v>7498</v>
      </c>
    </row>
    <row r="2358" spans="37:47" hidden="1">
      <c r="AK2358" s="181"/>
      <c r="AL2358" s="181"/>
      <c r="AM2358" s="181"/>
      <c r="AN2358" s="181"/>
      <c r="AO2358" s="181"/>
      <c r="AP2358" s="181"/>
      <c r="AQ2358" s="191" t="s">
        <v>7499</v>
      </c>
      <c r="AR2358" s="192" t="s">
        <v>7403</v>
      </c>
      <c r="AS2358" s="111" t="s">
        <v>564</v>
      </c>
      <c r="AT2358" s="193" t="s">
        <v>7500</v>
      </c>
      <c r="AU2358" s="111" t="s">
        <v>7501</v>
      </c>
    </row>
    <row r="2359" spans="37:47" hidden="1">
      <c r="AK2359" s="181"/>
      <c r="AL2359" s="181"/>
      <c r="AM2359" s="181"/>
      <c r="AN2359" s="181"/>
      <c r="AO2359" s="181"/>
      <c r="AP2359" s="181"/>
      <c r="AQ2359" s="191" t="s">
        <v>7502</v>
      </c>
      <c r="AR2359" s="192" t="s">
        <v>7403</v>
      </c>
      <c r="AS2359" s="111" t="s">
        <v>564</v>
      </c>
      <c r="AT2359" s="193" t="s">
        <v>7503</v>
      </c>
      <c r="AU2359" s="111" t="s">
        <v>7504</v>
      </c>
    </row>
    <row r="2360" spans="37:47" hidden="1">
      <c r="AK2360" s="181"/>
      <c r="AL2360" s="181"/>
      <c r="AM2360" s="181"/>
      <c r="AN2360" s="181"/>
      <c r="AO2360" s="181"/>
      <c r="AP2360" s="181"/>
      <c r="AQ2360" s="191" t="s">
        <v>7505</v>
      </c>
      <c r="AR2360" s="192" t="s">
        <v>7403</v>
      </c>
      <c r="AS2360" s="111" t="s">
        <v>564</v>
      </c>
      <c r="AT2360" s="193" t="s">
        <v>7506</v>
      </c>
      <c r="AU2360" s="111" t="s">
        <v>7507</v>
      </c>
    </row>
    <row r="2361" spans="37:47" hidden="1">
      <c r="AK2361" s="181"/>
      <c r="AL2361" s="181"/>
      <c r="AM2361" s="181"/>
      <c r="AN2361" s="181"/>
      <c r="AO2361" s="181"/>
      <c r="AP2361" s="181"/>
      <c r="AQ2361" s="191" t="s">
        <v>7508</v>
      </c>
      <c r="AR2361" s="192" t="s">
        <v>7403</v>
      </c>
      <c r="AS2361" s="111" t="s">
        <v>564</v>
      </c>
      <c r="AT2361" s="193" t="s">
        <v>7509</v>
      </c>
      <c r="AU2361" s="111" t="s">
        <v>7510</v>
      </c>
    </row>
    <row r="2362" spans="37:47" hidden="1">
      <c r="AK2362" s="181"/>
      <c r="AL2362" s="181"/>
      <c r="AM2362" s="181"/>
      <c r="AN2362" s="181"/>
      <c r="AO2362" s="181"/>
      <c r="AP2362" s="181"/>
      <c r="AQ2362" s="191" t="s">
        <v>7511</v>
      </c>
      <c r="AR2362" s="192" t="s">
        <v>7403</v>
      </c>
      <c r="AS2362" s="111" t="s">
        <v>564</v>
      </c>
      <c r="AT2362" s="193" t="s">
        <v>7512</v>
      </c>
      <c r="AU2362" s="111" t="s">
        <v>7513</v>
      </c>
    </row>
    <row r="2363" spans="37:47" hidden="1">
      <c r="AK2363" s="181"/>
      <c r="AL2363" s="181"/>
      <c r="AM2363" s="181"/>
      <c r="AN2363" s="181"/>
      <c r="AO2363" s="181"/>
      <c r="AP2363" s="181"/>
      <c r="AQ2363" s="191" t="s">
        <v>7514</v>
      </c>
      <c r="AR2363" s="192" t="s">
        <v>7403</v>
      </c>
      <c r="AS2363" s="111" t="s">
        <v>564</v>
      </c>
      <c r="AT2363" s="193" t="s">
        <v>7515</v>
      </c>
      <c r="AU2363" s="111" t="s">
        <v>7516</v>
      </c>
    </row>
    <row r="2364" spans="37:47" hidden="1">
      <c r="AK2364" s="181"/>
      <c r="AL2364" s="181"/>
      <c r="AM2364" s="181"/>
      <c r="AN2364" s="181"/>
      <c r="AO2364" s="181"/>
      <c r="AP2364" s="181"/>
      <c r="AQ2364" s="191" t="s">
        <v>7517</v>
      </c>
      <c r="AR2364" s="192" t="s">
        <v>7403</v>
      </c>
      <c r="AS2364" s="111" t="s">
        <v>564</v>
      </c>
      <c r="AT2364" s="193" t="s">
        <v>7518</v>
      </c>
      <c r="AU2364" s="111" t="s">
        <v>7519</v>
      </c>
    </row>
    <row r="2365" spans="37:47" hidden="1">
      <c r="AK2365" s="181"/>
      <c r="AL2365" s="181"/>
      <c r="AM2365" s="181"/>
      <c r="AN2365" s="181"/>
      <c r="AO2365" s="181"/>
      <c r="AP2365" s="181"/>
      <c r="AQ2365" s="191" t="s">
        <v>7520</v>
      </c>
      <c r="AR2365" s="192" t="s">
        <v>7403</v>
      </c>
      <c r="AS2365" s="111" t="s">
        <v>564</v>
      </c>
      <c r="AT2365" s="193" t="s">
        <v>7521</v>
      </c>
      <c r="AU2365" s="111" t="s">
        <v>7522</v>
      </c>
    </row>
    <row r="2366" spans="37:47" hidden="1">
      <c r="AK2366" s="181"/>
      <c r="AL2366" s="181"/>
      <c r="AM2366" s="181"/>
      <c r="AN2366" s="181"/>
      <c r="AO2366" s="181"/>
      <c r="AP2366" s="181"/>
      <c r="AQ2366" s="191" t="s">
        <v>7523</v>
      </c>
      <c r="AR2366" s="192" t="s">
        <v>7403</v>
      </c>
      <c r="AS2366" s="111" t="s">
        <v>564</v>
      </c>
      <c r="AT2366" s="193" t="s">
        <v>7524</v>
      </c>
      <c r="AU2366" s="111" t="s">
        <v>7525</v>
      </c>
    </row>
    <row r="2367" spans="37:47" hidden="1">
      <c r="AK2367" s="181"/>
      <c r="AL2367" s="181"/>
      <c r="AM2367" s="181"/>
      <c r="AN2367" s="181"/>
      <c r="AO2367" s="181"/>
      <c r="AP2367" s="181"/>
      <c r="AQ2367" s="191" t="s">
        <v>7526</v>
      </c>
      <c r="AR2367" s="192" t="s">
        <v>7403</v>
      </c>
      <c r="AS2367" s="111" t="s">
        <v>564</v>
      </c>
      <c r="AT2367" s="193" t="s">
        <v>7527</v>
      </c>
      <c r="AU2367" s="111" t="s">
        <v>7528</v>
      </c>
    </row>
    <row r="2368" spans="37:47" hidden="1">
      <c r="AK2368" s="181"/>
      <c r="AL2368" s="181"/>
      <c r="AM2368" s="181"/>
      <c r="AN2368" s="181"/>
      <c r="AO2368" s="181"/>
      <c r="AP2368" s="181"/>
      <c r="AQ2368" s="191" t="s">
        <v>7529</v>
      </c>
      <c r="AR2368" s="192" t="s">
        <v>7403</v>
      </c>
      <c r="AS2368" s="111" t="s">
        <v>564</v>
      </c>
      <c r="AT2368" s="193" t="s">
        <v>7530</v>
      </c>
      <c r="AU2368" s="111" t="s">
        <v>7531</v>
      </c>
    </row>
    <row r="2369" spans="37:47" hidden="1">
      <c r="AK2369" s="181"/>
      <c r="AL2369" s="181"/>
      <c r="AM2369" s="181"/>
      <c r="AN2369" s="181"/>
      <c r="AO2369" s="181"/>
      <c r="AP2369" s="181"/>
      <c r="AQ2369" s="191" t="s">
        <v>7532</v>
      </c>
      <c r="AR2369" s="192" t="s">
        <v>7403</v>
      </c>
      <c r="AS2369" s="111" t="s">
        <v>564</v>
      </c>
      <c r="AT2369" s="193" t="s">
        <v>7533</v>
      </c>
      <c r="AU2369" s="111" t="s">
        <v>7534</v>
      </c>
    </row>
    <row r="2370" spans="37:47" hidden="1">
      <c r="AK2370" s="181"/>
      <c r="AL2370" s="181"/>
      <c r="AM2370" s="181"/>
      <c r="AN2370" s="181"/>
      <c r="AO2370" s="181"/>
      <c r="AP2370" s="181"/>
      <c r="AQ2370" s="191" t="s">
        <v>7535</v>
      </c>
      <c r="AR2370" s="192" t="s">
        <v>7403</v>
      </c>
      <c r="AS2370" s="111" t="s">
        <v>564</v>
      </c>
      <c r="AT2370" s="193" t="s">
        <v>7536</v>
      </c>
      <c r="AU2370" s="111" t="s">
        <v>7537</v>
      </c>
    </row>
    <row r="2371" spans="37:47" hidden="1">
      <c r="AK2371" s="181"/>
      <c r="AL2371" s="181"/>
      <c r="AM2371" s="181"/>
      <c r="AN2371" s="181"/>
      <c r="AO2371" s="181"/>
      <c r="AP2371" s="181"/>
      <c r="AQ2371" s="191" t="s">
        <v>7538</v>
      </c>
      <c r="AR2371" s="192" t="s">
        <v>7403</v>
      </c>
      <c r="AS2371" s="111" t="s">
        <v>564</v>
      </c>
      <c r="AT2371" s="193" t="s">
        <v>7539</v>
      </c>
      <c r="AU2371" s="111" t="s">
        <v>7540</v>
      </c>
    </row>
    <row r="2372" spans="37:47" hidden="1">
      <c r="AK2372" s="181"/>
      <c r="AL2372" s="181"/>
      <c r="AM2372" s="181"/>
      <c r="AN2372" s="181"/>
      <c r="AO2372" s="181"/>
      <c r="AP2372" s="181"/>
      <c r="AQ2372" s="191" t="s">
        <v>7541</v>
      </c>
      <c r="AR2372" s="192" t="s">
        <v>7403</v>
      </c>
      <c r="AS2372" s="111" t="s">
        <v>564</v>
      </c>
      <c r="AT2372" s="193" t="s">
        <v>7542</v>
      </c>
      <c r="AU2372" s="111" t="s">
        <v>7543</v>
      </c>
    </row>
    <row r="2373" spans="37:47" hidden="1">
      <c r="AK2373" s="181"/>
      <c r="AL2373" s="181"/>
      <c r="AM2373" s="181"/>
      <c r="AN2373" s="181"/>
      <c r="AO2373" s="181"/>
      <c r="AP2373" s="181"/>
      <c r="AQ2373" s="191" t="s">
        <v>7544</v>
      </c>
      <c r="AR2373" s="192" t="s">
        <v>7403</v>
      </c>
      <c r="AS2373" s="111" t="s">
        <v>564</v>
      </c>
      <c r="AT2373" s="193" t="s">
        <v>7545</v>
      </c>
      <c r="AU2373" s="111" t="s">
        <v>7546</v>
      </c>
    </row>
    <row r="2374" spans="37:47" hidden="1">
      <c r="AK2374" s="181"/>
      <c r="AL2374" s="181"/>
      <c r="AM2374" s="181"/>
      <c r="AN2374" s="181"/>
      <c r="AO2374" s="181"/>
      <c r="AP2374" s="181"/>
      <c r="AQ2374" s="191" t="s">
        <v>7547</v>
      </c>
      <c r="AR2374" s="192" t="s">
        <v>7403</v>
      </c>
      <c r="AS2374" s="111" t="s">
        <v>564</v>
      </c>
      <c r="AT2374" s="193" t="s">
        <v>7548</v>
      </c>
      <c r="AU2374" s="111" t="s">
        <v>7549</v>
      </c>
    </row>
    <row r="2375" spans="37:47" hidden="1">
      <c r="AK2375" s="181"/>
      <c r="AL2375" s="181"/>
      <c r="AM2375" s="181"/>
      <c r="AN2375" s="181"/>
      <c r="AO2375" s="181"/>
      <c r="AP2375" s="181"/>
      <c r="AQ2375" s="191" t="s">
        <v>7550</v>
      </c>
      <c r="AR2375" s="192" t="s">
        <v>7403</v>
      </c>
      <c r="AS2375" s="111" t="s">
        <v>564</v>
      </c>
      <c r="AT2375" s="193" t="s">
        <v>7551</v>
      </c>
      <c r="AU2375" s="111" t="s">
        <v>7552</v>
      </c>
    </row>
    <row r="2376" spans="37:47" hidden="1">
      <c r="AK2376" s="181"/>
      <c r="AL2376" s="181"/>
      <c r="AM2376" s="181"/>
      <c r="AN2376" s="181"/>
      <c r="AO2376" s="181"/>
      <c r="AP2376" s="181"/>
      <c r="AQ2376" s="191" t="s">
        <v>7553</v>
      </c>
      <c r="AR2376" s="192" t="s">
        <v>7403</v>
      </c>
      <c r="AS2376" s="111" t="s">
        <v>564</v>
      </c>
      <c r="AT2376" s="193" t="s">
        <v>7554</v>
      </c>
      <c r="AU2376" s="111" t="s">
        <v>7555</v>
      </c>
    </row>
    <row r="2377" spans="37:47" hidden="1">
      <c r="AK2377" s="181"/>
      <c r="AL2377" s="181"/>
      <c r="AM2377" s="181"/>
      <c r="AN2377" s="181"/>
      <c r="AO2377" s="181"/>
      <c r="AP2377" s="181"/>
      <c r="AQ2377" s="191" t="s">
        <v>7556</v>
      </c>
      <c r="AR2377" s="192" t="s">
        <v>7403</v>
      </c>
      <c r="AS2377" s="111" t="s">
        <v>564</v>
      </c>
      <c r="AT2377" s="193" t="s">
        <v>7557</v>
      </c>
      <c r="AU2377" s="111" t="s">
        <v>7558</v>
      </c>
    </row>
    <row r="2378" spans="37:47" hidden="1">
      <c r="AK2378" s="181"/>
      <c r="AL2378" s="181"/>
      <c r="AM2378" s="181"/>
      <c r="AN2378" s="181"/>
      <c r="AO2378" s="181"/>
      <c r="AP2378" s="181"/>
      <c r="AQ2378" s="191" t="s">
        <v>7559</v>
      </c>
      <c r="AR2378" s="192" t="s">
        <v>7403</v>
      </c>
      <c r="AS2378" s="111" t="s">
        <v>564</v>
      </c>
      <c r="AT2378" s="193" t="s">
        <v>7560</v>
      </c>
      <c r="AU2378" s="111" t="s">
        <v>7561</v>
      </c>
    </row>
    <row r="2379" spans="37:47" hidden="1">
      <c r="AK2379" s="181"/>
      <c r="AL2379" s="181"/>
      <c r="AM2379" s="181"/>
      <c r="AN2379" s="181"/>
      <c r="AO2379" s="181"/>
      <c r="AP2379" s="181"/>
      <c r="AQ2379" s="191" t="s">
        <v>7562</v>
      </c>
      <c r="AR2379" s="192" t="s">
        <v>7403</v>
      </c>
      <c r="AS2379" s="111" t="s">
        <v>564</v>
      </c>
      <c r="AT2379" s="193" t="s">
        <v>7563</v>
      </c>
      <c r="AU2379" s="111" t="s">
        <v>7564</v>
      </c>
    </row>
    <row r="2380" spans="37:47" hidden="1">
      <c r="AK2380" s="181"/>
      <c r="AL2380" s="181"/>
      <c r="AM2380" s="181"/>
      <c r="AN2380" s="181"/>
      <c r="AO2380" s="181"/>
      <c r="AP2380" s="181"/>
      <c r="AQ2380" s="191" t="s">
        <v>7565</v>
      </c>
      <c r="AR2380" s="192" t="s">
        <v>7403</v>
      </c>
      <c r="AS2380" s="111" t="s">
        <v>564</v>
      </c>
      <c r="AT2380" s="193" t="s">
        <v>7566</v>
      </c>
      <c r="AU2380" s="111" t="s">
        <v>7567</v>
      </c>
    </row>
    <row r="2381" spans="37:47" hidden="1">
      <c r="AK2381" s="181"/>
      <c r="AL2381" s="181"/>
      <c r="AM2381" s="181"/>
      <c r="AN2381" s="181"/>
      <c r="AO2381" s="181"/>
      <c r="AP2381" s="181"/>
      <c r="AQ2381" s="191" t="s">
        <v>7568</v>
      </c>
      <c r="AR2381" s="192" t="s">
        <v>7403</v>
      </c>
      <c r="AS2381" s="111" t="s">
        <v>564</v>
      </c>
      <c r="AT2381" s="193" t="s">
        <v>7569</v>
      </c>
      <c r="AU2381" s="111" t="s">
        <v>7570</v>
      </c>
    </row>
    <row r="2382" spans="37:47" hidden="1">
      <c r="AK2382" s="181"/>
      <c r="AL2382" s="181"/>
      <c r="AM2382" s="181"/>
      <c r="AN2382" s="181"/>
      <c r="AO2382" s="181"/>
      <c r="AP2382" s="181"/>
      <c r="AQ2382" s="191" t="s">
        <v>7571</v>
      </c>
      <c r="AR2382" s="192" t="s">
        <v>7403</v>
      </c>
      <c r="AS2382" s="111" t="s">
        <v>564</v>
      </c>
      <c r="AT2382" s="193" t="s">
        <v>7572</v>
      </c>
      <c r="AU2382" s="111" t="s">
        <v>7573</v>
      </c>
    </row>
    <row r="2383" spans="37:47" hidden="1">
      <c r="AK2383" s="181"/>
      <c r="AL2383" s="181"/>
      <c r="AM2383" s="181"/>
      <c r="AN2383" s="181"/>
      <c r="AO2383" s="181"/>
      <c r="AP2383" s="181"/>
      <c r="AQ2383" s="191" t="s">
        <v>7574</v>
      </c>
      <c r="AR2383" s="192" t="s">
        <v>7403</v>
      </c>
      <c r="AS2383" s="111" t="s">
        <v>564</v>
      </c>
      <c r="AT2383" s="193" t="s">
        <v>7575</v>
      </c>
      <c r="AU2383" s="111" t="s">
        <v>7576</v>
      </c>
    </row>
    <row r="2384" spans="37:47" hidden="1">
      <c r="AK2384" s="181"/>
      <c r="AL2384" s="181"/>
      <c r="AM2384" s="181"/>
      <c r="AN2384" s="181"/>
      <c r="AO2384" s="181"/>
      <c r="AP2384" s="181"/>
      <c r="AQ2384" s="191" t="s">
        <v>7577</v>
      </c>
      <c r="AR2384" s="192" t="s">
        <v>7403</v>
      </c>
      <c r="AS2384" s="111" t="s">
        <v>564</v>
      </c>
      <c r="AT2384" s="193" t="s">
        <v>7578</v>
      </c>
      <c r="AU2384" s="111" t="s">
        <v>783</v>
      </c>
    </row>
    <row r="2385" spans="37:47" hidden="1">
      <c r="AK2385" s="181"/>
      <c r="AL2385" s="181"/>
      <c r="AM2385" s="181"/>
      <c r="AN2385" s="181"/>
      <c r="AO2385" s="181"/>
      <c r="AP2385" s="181"/>
      <c r="AQ2385" s="191" t="s">
        <v>7579</v>
      </c>
      <c r="AR2385" s="192" t="s">
        <v>7403</v>
      </c>
      <c r="AS2385" s="111" t="s">
        <v>564</v>
      </c>
      <c r="AT2385" s="193" t="s">
        <v>7580</v>
      </c>
      <c r="AU2385" s="111" t="s">
        <v>548</v>
      </c>
    </row>
    <row r="2386" spans="37:47" hidden="1">
      <c r="AK2386" s="181"/>
      <c r="AL2386" s="181"/>
      <c r="AM2386" s="181"/>
      <c r="AN2386" s="181"/>
      <c r="AO2386" s="181"/>
      <c r="AP2386" s="181"/>
      <c r="AQ2386" s="191" t="s">
        <v>7581</v>
      </c>
      <c r="AR2386" s="192" t="s">
        <v>7403</v>
      </c>
      <c r="AS2386" s="111" t="s">
        <v>564</v>
      </c>
      <c r="AT2386" s="193" t="s">
        <v>7582</v>
      </c>
      <c r="AU2386" s="111" t="s">
        <v>7583</v>
      </c>
    </row>
    <row r="2387" spans="37:47" hidden="1">
      <c r="AK2387" s="181"/>
      <c r="AL2387" s="181"/>
      <c r="AM2387" s="181"/>
      <c r="AN2387" s="181"/>
      <c r="AO2387" s="181"/>
      <c r="AP2387" s="181"/>
      <c r="AQ2387" s="191" t="s">
        <v>7584</v>
      </c>
      <c r="AR2387" s="192" t="s">
        <v>7403</v>
      </c>
      <c r="AS2387" s="111" t="s">
        <v>564</v>
      </c>
      <c r="AT2387" s="193" t="s">
        <v>7585</v>
      </c>
      <c r="AU2387" s="111" t="s">
        <v>7586</v>
      </c>
    </row>
    <row r="2388" spans="37:47" hidden="1">
      <c r="AK2388" s="181"/>
      <c r="AL2388" s="181"/>
      <c r="AM2388" s="181"/>
      <c r="AN2388" s="181"/>
      <c r="AO2388" s="181"/>
      <c r="AP2388" s="181"/>
      <c r="AQ2388" s="191" t="s">
        <v>7587</v>
      </c>
      <c r="AR2388" s="192" t="s">
        <v>7403</v>
      </c>
      <c r="AS2388" s="111" t="s">
        <v>564</v>
      </c>
      <c r="AT2388" s="193" t="s">
        <v>7588</v>
      </c>
      <c r="AU2388" s="111" t="s">
        <v>7589</v>
      </c>
    </row>
    <row r="2389" spans="37:47" hidden="1">
      <c r="AK2389" s="181"/>
      <c r="AL2389" s="181"/>
      <c r="AM2389" s="181"/>
      <c r="AN2389" s="181"/>
      <c r="AO2389" s="181"/>
      <c r="AP2389" s="181"/>
      <c r="AQ2389" s="191" t="s">
        <v>7590</v>
      </c>
      <c r="AR2389" s="192" t="s">
        <v>7403</v>
      </c>
      <c r="AS2389" s="111" t="s">
        <v>564</v>
      </c>
      <c r="AT2389" s="193" t="s">
        <v>7591</v>
      </c>
      <c r="AU2389" s="111" t="s">
        <v>7592</v>
      </c>
    </row>
    <row r="2390" spans="37:47" hidden="1">
      <c r="AK2390" s="181"/>
      <c r="AL2390" s="181"/>
      <c r="AM2390" s="181"/>
      <c r="AN2390" s="181"/>
      <c r="AO2390" s="181"/>
      <c r="AP2390" s="181"/>
      <c r="AQ2390" s="191" t="s">
        <v>7593</v>
      </c>
      <c r="AR2390" s="192" t="s">
        <v>7403</v>
      </c>
      <c r="AS2390" s="111" t="s">
        <v>564</v>
      </c>
      <c r="AT2390" s="193" t="s">
        <v>7594</v>
      </c>
      <c r="AU2390" s="111" t="s">
        <v>1662</v>
      </c>
    </row>
    <row r="2391" spans="37:47" hidden="1">
      <c r="AK2391" s="181"/>
      <c r="AL2391" s="181"/>
      <c r="AM2391" s="181"/>
      <c r="AN2391" s="181"/>
      <c r="AO2391" s="181"/>
      <c r="AP2391" s="181"/>
      <c r="AQ2391" s="191" t="s">
        <v>7595</v>
      </c>
      <c r="AR2391" s="192" t="s">
        <v>7403</v>
      </c>
      <c r="AS2391" s="111" t="s">
        <v>564</v>
      </c>
      <c r="AT2391" s="193" t="s">
        <v>7596</v>
      </c>
      <c r="AU2391" s="111" t="s">
        <v>7597</v>
      </c>
    </row>
    <row r="2392" spans="37:47" hidden="1">
      <c r="AK2392" s="181"/>
      <c r="AL2392" s="181"/>
      <c r="AM2392" s="181"/>
      <c r="AN2392" s="181"/>
      <c r="AO2392" s="181"/>
      <c r="AP2392" s="181"/>
      <c r="AQ2392" s="191" t="s">
        <v>7598</v>
      </c>
      <c r="AR2392" s="192" t="s">
        <v>7403</v>
      </c>
      <c r="AS2392" s="111" t="s">
        <v>564</v>
      </c>
      <c r="AT2392" s="193" t="s">
        <v>7599</v>
      </c>
      <c r="AU2392" s="111" t="s">
        <v>7600</v>
      </c>
    </row>
    <row r="2393" spans="37:47" hidden="1">
      <c r="AK2393" s="181"/>
      <c r="AL2393" s="181"/>
      <c r="AM2393" s="181"/>
      <c r="AN2393" s="181"/>
      <c r="AO2393" s="181"/>
      <c r="AP2393" s="181"/>
      <c r="AQ2393" s="191" t="s">
        <v>7601</v>
      </c>
      <c r="AR2393" s="192" t="s">
        <v>7403</v>
      </c>
      <c r="AS2393" s="111" t="s">
        <v>564</v>
      </c>
      <c r="AT2393" s="193" t="s">
        <v>7602</v>
      </c>
      <c r="AU2393" s="111" t="s">
        <v>7603</v>
      </c>
    </row>
    <row r="2394" spans="37:47" hidden="1">
      <c r="AK2394" s="181"/>
      <c r="AL2394" s="181"/>
      <c r="AM2394" s="181"/>
      <c r="AN2394" s="181"/>
      <c r="AO2394" s="181"/>
      <c r="AP2394" s="181"/>
      <c r="AQ2394" s="191" t="s">
        <v>7604</v>
      </c>
      <c r="AR2394" s="192" t="s">
        <v>7403</v>
      </c>
      <c r="AS2394" s="111" t="s">
        <v>564</v>
      </c>
      <c r="AT2394" s="193" t="s">
        <v>7605</v>
      </c>
      <c r="AU2394" s="111" t="s">
        <v>7606</v>
      </c>
    </row>
    <row r="2395" spans="37:47" hidden="1">
      <c r="AK2395" s="181"/>
      <c r="AL2395" s="181"/>
      <c r="AM2395" s="181"/>
      <c r="AN2395" s="181"/>
      <c r="AO2395" s="181"/>
      <c r="AP2395" s="181"/>
      <c r="AQ2395" s="191" t="s">
        <v>7607</v>
      </c>
      <c r="AR2395" s="192" t="s">
        <v>7403</v>
      </c>
      <c r="AS2395" s="111" t="s">
        <v>564</v>
      </c>
      <c r="AT2395" s="193" t="s">
        <v>7608</v>
      </c>
      <c r="AU2395" s="111" t="s">
        <v>7609</v>
      </c>
    </row>
    <row r="2396" spans="37:47" hidden="1">
      <c r="AK2396" s="181"/>
      <c r="AL2396" s="181"/>
      <c r="AM2396" s="181"/>
      <c r="AN2396" s="181"/>
      <c r="AO2396" s="181"/>
      <c r="AP2396" s="181"/>
      <c r="AQ2396" s="191" t="s">
        <v>7610</v>
      </c>
      <c r="AR2396" s="192" t="s">
        <v>7403</v>
      </c>
      <c r="AS2396" s="111" t="s">
        <v>564</v>
      </c>
      <c r="AT2396" s="193" t="s">
        <v>7611</v>
      </c>
      <c r="AU2396" s="111" t="s">
        <v>7612</v>
      </c>
    </row>
    <row r="2397" spans="37:47" hidden="1">
      <c r="AK2397" s="181"/>
      <c r="AL2397" s="181"/>
      <c r="AM2397" s="181"/>
      <c r="AN2397" s="181"/>
      <c r="AO2397" s="181"/>
      <c r="AP2397" s="181"/>
      <c r="AQ2397" s="191" t="s">
        <v>7613</v>
      </c>
      <c r="AR2397" s="192" t="s">
        <v>7403</v>
      </c>
      <c r="AS2397" s="111" t="s">
        <v>564</v>
      </c>
      <c r="AT2397" s="193" t="s">
        <v>7614</v>
      </c>
      <c r="AU2397" s="111" t="s">
        <v>7615</v>
      </c>
    </row>
    <row r="2398" spans="37:47" hidden="1">
      <c r="AK2398" s="181"/>
      <c r="AL2398" s="181"/>
      <c r="AM2398" s="181"/>
      <c r="AN2398" s="181"/>
      <c r="AO2398" s="181"/>
      <c r="AP2398" s="181"/>
      <c r="AQ2398" s="191" t="s">
        <v>7616</v>
      </c>
      <c r="AR2398" s="192" t="s">
        <v>7403</v>
      </c>
      <c r="AS2398" s="111" t="s">
        <v>564</v>
      </c>
      <c r="AT2398" s="193" t="s">
        <v>7617</v>
      </c>
      <c r="AU2398" s="111" t="s">
        <v>7618</v>
      </c>
    </row>
    <row r="2399" spans="37:47" hidden="1">
      <c r="AK2399" s="181"/>
      <c r="AL2399" s="181"/>
      <c r="AM2399" s="181"/>
      <c r="AN2399" s="181"/>
      <c r="AO2399" s="181"/>
      <c r="AP2399" s="181"/>
      <c r="AQ2399" s="191" t="s">
        <v>7619</v>
      </c>
      <c r="AR2399" s="192" t="s">
        <v>7403</v>
      </c>
      <c r="AS2399" s="111" t="s">
        <v>564</v>
      </c>
      <c r="AT2399" s="193" t="s">
        <v>7620</v>
      </c>
      <c r="AU2399" s="111" t="s">
        <v>7621</v>
      </c>
    </row>
    <row r="2400" spans="37:47" hidden="1">
      <c r="AK2400" s="181"/>
      <c r="AL2400" s="181"/>
      <c r="AM2400" s="181"/>
      <c r="AN2400" s="181"/>
      <c r="AO2400" s="181"/>
      <c r="AP2400" s="181"/>
      <c r="AQ2400" s="191" t="s">
        <v>7622</v>
      </c>
      <c r="AR2400" s="192" t="s">
        <v>7403</v>
      </c>
      <c r="AS2400" s="111" t="s">
        <v>564</v>
      </c>
      <c r="AT2400" s="193" t="s">
        <v>7623</v>
      </c>
      <c r="AU2400" s="111" t="s">
        <v>7624</v>
      </c>
    </row>
    <row r="2401" spans="37:47" hidden="1">
      <c r="AK2401" s="181"/>
      <c r="AL2401" s="181"/>
      <c r="AM2401" s="181"/>
      <c r="AN2401" s="181"/>
      <c r="AO2401" s="181"/>
      <c r="AP2401" s="181"/>
      <c r="AQ2401" s="191" t="s">
        <v>7625</v>
      </c>
      <c r="AR2401" s="192" t="s">
        <v>7403</v>
      </c>
      <c r="AS2401" s="111" t="s">
        <v>564</v>
      </c>
      <c r="AT2401" s="193" t="s">
        <v>7626</v>
      </c>
      <c r="AU2401" s="111" t="s">
        <v>7627</v>
      </c>
    </row>
    <row r="2402" spans="37:47" hidden="1">
      <c r="AK2402" s="181"/>
      <c r="AL2402" s="181"/>
      <c r="AM2402" s="181"/>
      <c r="AN2402" s="181"/>
      <c r="AO2402" s="181"/>
      <c r="AP2402" s="181"/>
      <c r="AQ2402" s="191" t="s">
        <v>7628</v>
      </c>
      <c r="AR2402" s="192" t="s">
        <v>7403</v>
      </c>
      <c r="AS2402" s="111" t="s">
        <v>564</v>
      </c>
      <c r="AT2402" s="193" t="s">
        <v>7629</v>
      </c>
      <c r="AU2402" s="111" t="s">
        <v>7630</v>
      </c>
    </row>
    <row r="2403" spans="37:47" hidden="1">
      <c r="AK2403" s="181"/>
      <c r="AL2403" s="181"/>
      <c r="AM2403" s="181"/>
      <c r="AN2403" s="181"/>
      <c r="AO2403" s="181"/>
      <c r="AP2403" s="181"/>
      <c r="AQ2403" s="191" t="s">
        <v>7631</v>
      </c>
      <c r="AR2403" s="192" t="s">
        <v>7403</v>
      </c>
      <c r="AS2403" s="111" t="s">
        <v>564</v>
      </c>
      <c r="AT2403" s="193" t="s">
        <v>7632</v>
      </c>
      <c r="AU2403" s="111" t="s">
        <v>7633</v>
      </c>
    </row>
    <row r="2404" spans="37:47" hidden="1">
      <c r="AK2404" s="181"/>
      <c r="AL2404" s="181"/>
      <c r="AM2404" s="181"/>
      <c r="AN2404" s="181"/>
      <c r="AO2404" s="181"/>
      <c r="AP2404" s="181"/>
      <c r="AQ2404" s="191" t="s">
        <v>7634</v>
      </c>
      <c r="AR2404" s="192" t="s">
        <v>7403</v>
      </c>
      <c r="AS2404" s="111" t="s">
        <v>564</v>
      </c>
      <c r="AT2404" s="193" t="s">
        <v>7635</v>
      </c>
      <c r="AU2404" s="111" t="s">
        <v>7636</v>
      </c>
    </row>
    <row r="2405" spans="37:47" hidden="1">
      <c r="AK2405" s="181"/>
      <c r="AL2405" s="181"/>
      <c r="AM2405" s="181"/>
      <c r="AN2405" s="181"/>
      <c r="AO2405" s="181"/>
      <c r="AP2405" s="181"/>
      <c r="AQ2405" s="191" t="s">
        <v>7637</v>
      </c>
      <c r="AR2405" s="192" t="s">
        <v>7403</v>
      </c>
      <c r="AS2405" s="111" t="s">
        <v>564</v>
      </c>
      <c r="AT2405" s="193" t="s">
        <v>7638</v>
      </c>
      <c r="AU2405" s="111" t="s">
        <v>7639</v>
      </c>
    </row>
    <row r="2406" spans="37:47" hidden="1">
      <c r="AK2406" s="181"/>
      <c r="AL2406" s="181"/>
      <c r="AM2406" s="181"/>
      <c r="AN2406" s="181"/>
      <c r="AO2406" s="181"/>
      <c r="AP2406" s="181"/>
      <c r="AQ2406" s="191" t="s">
        <v>7640</v>
      </c>
      <c r="AR2406" s="192" t="s">
        <v>7403</v>
      </c>
      <c r="AS2406" s="111" t="s">
        <v>564</v>
      </c>
      <c r="AT2406" s="193" t="s">
        <v>7641</v>
      </c>
      <c r="AU2406" s="111" t="s">
        <v>7642</v>
      </c>
    </row>
    <row r="2407" spans="37:47" hidden="1">
      <c r="AK2407" s="181"/>
      <c r="AL2407" s="181"/>
      <c r="AM2407" s="181"/>
      <c r="AN2407" s="181"/>
      <c r="AO2407" s="181"/>
      <c r="AP2407" s="181"/>
      <c r="AQ2407" s="191" t="s">
        <v>7643</v>
      </c>
      <c r="AR2407" s="192" t="s">
        <v>7403</v>
      </c>
      <c r="AS2407" s="111" t="s">
        <v>564</v>
      </c>
      <c r="AT2407" s="193" t="s">
        <v>7644</v>
      </c>
      <c r="AU2407" s="111" t="s">
        <v>7645</v>
      </c>
    </row>
    <row r="2408" spans="37:47" hidden="1">
      <c r="AK2408" s="181"/>
      <c r="AL2408" s="181"/>
      <c r="AM2408" s="181"/>
      <c r="AN2408" s="181"/>
      <c r="AO2408" s="181"/>
      <c r="AP2408" s="181"/>
      <c r="AQ2408" s="191" t="s">
        <v>7646</v>
      </c>
      <c r="AR2408" s="192" t="s">
        <v>7403</v>
      </c>
      <c r="AS2408" s="111" t="s">
        <v>564</v>
      </c>
      <c r="AT2408" s="193" t="s">
        <v>7647</v>
      </c>
      <c r="AU2408" s="111" t="s">
        <v>7648</v>
      </c>
    </row>
    <row r="2409" spans="37:47" hidden="1">
      <c r="AK2409" s="181"/>
      <c r="AL2409" s="181"/>
      <c r="AM2409" s="181"/>
      <c r="AN2409" s="181"/>
      <c r="AO2409" s="181"/>
      <c r="AP2409" s="181"/>
      <c r="AQ2409" s="191" t="s">
        <v>7649</v>
      </c>
      <c r="AR2409" s="192" t="s">
        <v>7403</v>
      </c>
      <c r="AS2409" s="111" t="s">
        <v>564</v>
      </c>
      <c r="AT2409" s="193" t="s">
        <v>7650</v>
      </c>
      <c r="AU2409" s="111" t="s">
        <v>7651</v>
      </c>
    </row>
    <row r="2410" spans="37:47" hidden="1">
      <c r="AK2410" s="181"/>
      <c r="AL2410" s="181"/>
      <c r="AM2410" s="181"/>
      <c r="AN2410" s="181"/>
      <c r="AO2410" s="181"/>
      <c r="AP2410" s="181"/>
      <c r="AQ2410" s="191" t="s">
        <v>7652</v>
      </c>
      <c r="AR2410" s="192" t="s">
        <v>7403</v>
      </c>
      <c r="AS2410" s="111" t="s">
        <v>564</v>
      </c>
      <c r="AT2410" s="193" t="s">
        <v>7653</v>
      </c>
      <c r="AU2410" s="111" t="s">
        <v>7654</v>
      </c>
    </row>
    <row r="2411" spans="37:47" hidden="1">
      <c r="AK2411" s="181"/>
      <c r="AL2411" s="181"/>
      <c r="AM2411" s="181"/>
      <c r="AN2411" s="181"/>
      <c r="AO2411" s="181"/>
      <c r="AP2411" s="181"/>
      <c r="AQ2411" s="191" t="s">
        <v>7655</v>
      </c>
      <c r="AR2411" s="192" t="s">
        <v>7403</v>
      </c>
      <c r="AS2411" s="111" t="s">
        <v>564</v>
      </c>
      <c r="AT2411" s="193" t="s">
        <v>7656</v>
      </c>
      <c r="AU2411" s="111" t="s">
        <v>7657</v>
      </c>
    </row>
    <row r="2412" spans="37:47" hidden="1">
      <c r="AK2412" s="181"/>
      <c r="AL2412" s="181"/>
      <c r="AM2412" s="181"/>
      <c r="AN2412" s="181"/>
      <c r="AO2412" s="181"/>
      <c r="AP2412" s="181"/>
      <c r="AQ2412" s="191" t="s">
        <v>7658</v>
      </c>
      <c r="AR2412" s="192" t="s">
        <v>7403</v>
      </c>
      <c r="AS2412" s="111" t="s">
        <v>564</v>
      </c>
      <c r="AT2412" s="193" t="s">
        <v>7659</v>
      </c>
      <c r="AU2412" s="111" t="s">
        <v>7660</v>
      </c>
    </row>
    <row r="2413" spans="37:47" hidden="1">
      <c r="AK2413" s="181"/>
      <c r="AL2413" s="181"/>
      <c r="AM2413" s="181"/>
      <c r="AN2413" s="181"/>
      <c r="AO2413" s="181"/>
      <c r="AP2413" s="181"/>
      <c r="AQ2413" s="191" t="s">
        <v>7661</v>
      </c>
      <c r="AR2413" s="192" t="s">
        <v>7403</v>
      </c>
      <c r="AS2413" s="111" t="s">
        <v>564</v>
      </c>
      <c r="AT2413" s="193" t="s">
        <v>7662</v>
      </c>
      <c r="AU2413" s="111" t="s">
        <v>7663</v>
      </c>
    </row>
    <row r="2414" spans="37:47" hidden="1">
      <c r="AK2414" s="181"/>
      <c r="AL2414" s="181"/>
      <c r="AM2414" s="181"/>
      <c r="AN2414" s="181"/>
      <c r="AO2414" s="181"/>
      <c r="AP2414" s="181"/>
      <c r="AQ2414" s="191" t="s">
        <v>7664</v>
      </c>
      <c r="AR2414" s="192" t="s">
        <v>7403</v>
      </c>
      <c r="AS2414" s="111" t="s">
        <v>564</v>
      </c>
      <c r="AT2414" s="193" t="s">
        <v>7665</v>
      </c>
      <c r="AU2414" s="111" t="s">
        <v>7666</v>
      </c>
    </row>
    <row r="2415" spans="37:47" hidden="1">
      <c r="AK2415" s="181"/>
      <c r="AL2415" s="181"/>
      <c r="AM2415" s="181"/>
      <c r="AN2415" s="181"/>
      <c r="AO2415" s="181"/>
      <c r="AP2415" s="181"/>
      <c r="AQ2415" s="191" t="s">
        <v>7667</v>
      </c>
      <c r="AR2415" s="192" t="s">
        <v>7403</v>
      </c>
      <c r="AS2415" s="111" t="s">
        <v>564</v>
      </c>
      <c r="AT2415" s="193" t="s">
        <v>7668</v>
      </c>
      <c r="AU2415" s="111" t="s">
        <v>7669</v>
      </c>
    </row>
    <row r="2416" spans="37:47" hidden="1">
      <c r="AK2416" s="181"/>
      <c r="AL2416" s="181"/>
      <c r="AM2416" s="181"/>
      <c r="AN2416" s="181"/>
      <c r="AO2416" s="181"/>
      <c r="AP2416" s="181"/>
      <c r="AQ2416" s="191" t="s">
        <v>7670</v>
      </c>
      <c r="AR2416" s="192" t="s">
        <v>7403</v>
      </c>
      <c r="AS2416" s="111" t="s">
        <v>564</v>
      </c>
      <c r="AT2416" s="193" t="s">
        <v>7671</v>
      </c>
      <c r="AU2416" s="111" t="s">
        <v>7672</v>
      </c>
    </row>
    <row r="2417" spans="37:47" hidden="1">
      <c r="AK2417" s="181"/>
      <c r="AL2417" s="181"/>
      <c r="AM2417" s="181"/>
      <c r="AN2417" s="181"/>
      <c r="AO2417" s="181"/>
      <c r="AP2417" s="181"/>
      <c r="AQ2417" s="191" t="s">
        <v>7673</v>
      </c>
      <c r="AR2417" s="192" t="s">
        <v>7403</v>
      </c>
      <c r="AS2417" s="111" t="s">
        <v>564</v>
      </c>
      <c r="AT2417" s="193" t="s">
        <v>7674</v>
      </c>
      <c r="AU2417" s="111" t="s">
        <v>7675</v>
      </c>
    </row>
    <row r="2418" spans="37:47" hidden="1">
      <c r="AK2418" s="181"/>
      <c r="AL2418" s="181"/>
      <c r="AM2418" s="181"/>
      <c r="AN2418" s="181"/>
      <c r="AO2418" s="181"/>
      <c r="AP2418" s="181"/>
      <c r="AQ2418" s="191" t="s">
        <v>7676</v>
      </c>
      <c r="AR2418" s="192" t="s">
        <v>7403</v>
      </c>
      <c r="AS2418" s="111" t="s">
        <v>564</v>
      </c>
      <c r="AT2418" s="193" t="s">
        <v>7677</v>
      </c>
      <c r="AU2418" s="111" t="s">
        <v>7678</v>
      </c>
    </row>
    <row r="2419" spans="37:47" hidden="1">
      <c r="AK2419" s="181"/>
      <c r="AL2419" s="181"/>
      <c r="AM2419" s="181"/>
      <c r="AN2419" s="181"/>
      <c r="AO2419" s="181"/>
      <c r="AP2419" s="181"/>
      <c r="AQ2419" s="191" t="s">
        <v>7679</v>
      </c>
      <c r="AR2419" s="192" t="s">
        <v>7403</v>
      </c>
      <c r="AS2419" s="111" t="s">
        <v>564</v>
      </c>
      <c r="AT2419" s="193" t="s">
        <v>7680</v>
      </c>
      <c r="AU2419" s="111" t="s">
        <v>7681</v>
      </c>
    </row>
    <row r="2420" spans="37:47" hidden="1">
      <c r="AK2420" s="181"/>
      <c r="AL2420" s="181"/>
      <c r="AM2420" s="181"/>
      <c r="AN2420" s="181"/>
      <c r="AO2420" s="181"/>
      <c r="AP2420" s="181"/>
      <c r="AQ2420" s="191" t="s">
        <v>7682</v>
      </c>
      <c r="AR2420" s="192" t="s">
        <v>7403</v>
      </c>
      <c r="AS2420" s="111" t="s">
        <v>564</v>
      </c>
      <c r="AT2420" s="193" t="s">
        <v>7683</v>
      </c>
      <c r="AU2420" s="111" t="s">
        <v>7684</v>
      </c>
    </row>
    <row r="2421" spans="37:47" hidden="1">
      <c r="AK2421" s="181"/>
      <c r="AL2421" s="181"/>
      <c r="AM2421" s="181"/>
      <c r="AN2421" s="181"/>
      <c r="AO2421" s="181"/>
      <c r="AP2421" s="181"/>
      <c r="AQ2421" s="191" t="s">
        <v>7685</v>
      </c>
      <c r="AR2421" s="192" t="s">
        <v>7403</v>
      </c>
      <c r="AS2421" s="111" t="s">
        <v>564</v>
      </c>
      <c r="AT2421" s="193" t="s">
        <v>7686</v>
      </c>
      <c r="AU2421" s="111" t="s">
        <v>7687</v>
      </c>
    </row>
    <row r="2422" spans="37:47" hidden="1">
      <c r="AK2422" s="181"/>
      <c r="AL2422" s="181"/>
      <c r="AM2422" s="181"/>
      <c r="AN2422" s="181"/>
      <c r="AO2422" s="181"/>
      <c r="AP2422" s="181"/>
      <c r="AQ2422" s="191" t="s">
        <v>7688</v>
      </c>
      <c r="AR2422" s="192" t="s">
        <v>7403</v>
      </c>
      <c r="AS2422" s="111" t="s">
        <v>564</v>
      </c>
      <c r="AT2422" s="193" t="s">
        <v>7689</v>
      </c>
      <c r="AU2422" s="111" t="s">
        <v>7690</v>
      </c>
    </row>
    <row r="2423" spans="37:47" hidden="1">
      <c r="AK2423" s="181"/>
      <c r="AL2423" s="181"/>
      <c r="AM2423" s="181"/>
      <c r="AN2423" s="181"/>
      <c r="AO2423" s="181"/>
      <c r="AP2423" s="181"/>
      <c r="AQ2423" s="191" t="s">
        <v>7691</v>
      </c>
      <c r="AR2423" s="192" t="s">
        <v>7403</v>
      </c>
      <c r="AS2423" s="111" t="s">
        <v>564</v>
      </c>
      <c r="AT2423" s="193" t="s">
        <v>7692</v>
      </c>
      <c r="AU2423" s="111" t="s">
        <v>7693</v>
      </c>
    </row>
    <row r="2424" spans="37:47" hidden="1">
      <c r="AK2424" s="181"/>
      <c r="AL2424" s="181"/>
      <c r="AM2424" s="181"/>
      <c r="AN2424" s="181"/>
      <c r="AO2424" s="181"/>
      <c r="AP2424" s="181"/>
      <c r="AQ2424" s="191" t="s">
        <v>7694</v>
      </c>
      <c r="AR2424" s="192" t="s">
        <v>7403</v>
      </c>
      <c r="AS2424" s="111" t="s">
        <v>564</v>
      </c>
      <c r="AT2424" s="193" t="s">
        <v>7695</v>
      </c>
      <c r="AU2424" s="111" t="s">
        <v>7696</v>
      </c>
    </row>
    <row r="2425" spans="37:47" hidden="1">
      <c r="AK2425" s="181"/>
      <c r="AL2425" s="181"/>
      <c r="AM2425" s="181"/>
      <c r="AN2425" s="181"/>
      <c r="AO2425" s="181"/>
      <c r="AP2425" s="181"/>
      <c r="AQ2425" s="191" t="s">
        <v>7697</v>
      </c>
      <c r="AR2425" s="192" t="s">
        <v>7403</v>
      </c>
      <c r="AS2425" s="111" t="s">
        <v>564</v>
      </c>
      <c r="AT2425" s="193" t="s">
        <v>7698</v>
      </c>
      <c r="AU2425" s="111" t="s">
        <v>7699</v>
      </c>
    </row>
    <row r="2426" spans="37:47" hidden="1">
      <c r="AK2426" s="181"/>
      <c r="AL2426" s="181"/>
      <c r="AM2426" s="181"/>
      <c r="AN2426" s="181"/>
      <c r="AO2426" s="181"/>
      <c r="AP2426" s="181"/>
      <c r="AQ2426" s="191" t="s">
        <v>7700</v>
      </c>
      <c r="AR2426" s="192" t="s">
        <v>7403</v>
      </c>
      <c r="AS2426" s="111" t="s">
        <v>564</v>
      </c>
      <c r="AT2426" s="193" t="s">
        <v>7701</v>
      </c>
      <c r="AU2426" s="111" t="s">
        <v>7702</v>
      </c>
    </row>
    <row r="2427" spans="37:47" hidden="1">
      <c r="AK2427" s="181"/>
      <c r="AL2427" s="181"/>
      <c r="AM2427" s="181"/>
      <c r="AN2427" s="181"/>
      <c r="AO2427" s="181"/>
      <c r="AP2427" s="181"/>
      <c r="AQ2427" s="191" t="s">
        <v>7703</v>
      </c>
      <c r="AR2427" s="192" t="s">
        <v>7403</v>
      </c>
      <c r="AS2427" s="111" t="s">
        <v>564</v>
      </c>
      <c r="AT2427" s="193" t="s">
        <v>7704</v>
      </c>
      <c r="AU2427" s="111" t="s">
        <v>7705</v>
      </c>
    </row>
    <row r="2428" spans="37:47" hidden="1">
      <c r="AK2428" s="181"/>
      <c r="AL2428" s="181"/>
      <c r="AM2428" s="181"/>
      <c r="AN2428" s="181"/>
      <c r="AO2428" s="181"/>
      <c r="AP2428" s="181"/>
      <c r="AQ2428" s="191" t="s">
        <v>7706</v>
      </c>
      <c r="AR2428" s="192" t="s">
        <v>7403</v>
      </c>
      <c r="AS2428" s="111" t="s">
        <v>564</v>
      </c>
      <c r="AT2428" s="193" t="s">
        <v>7707</v>
      </c>
      <c r="AU2428" s="111" t="s">
        <v>7708</v>
      </c>
    </row>
    <row r="2429" spans="37:47" hidden="1">
      <c r="AK2429" s="181"/>
      <c r="AL2429" s="181"/>
      <c r="AM2429" s="181"/>
      <c r="AN2429" s="181"/>
      <c r="AO2429" s="181"/>
      <c r="AP2429" s="181"/>
      <c r="AQ2429" s="191" t="s">
        <v>7709</v>
      </c>
      <c r="AR2429" s="192" t="s">
        <v>7403</v>
      </c>
      <c r="AS2429" s="111" t="s">
        <v>564</v>
      </c>
      <c r="AT2429" s="193" t="s">
        <v>7710</v>
      </c>
      <c r="AU2429" s="111" t="s">
        <v>7711</v>
      </c>
    </row>
    <row r="2430" spans="37:47" hidden="1">
      <c r="AK2430" s="181"/>
      <c r="AL2430" s="181"/>
      <c r="AM2430" s="181"/>
      <c r="AN2430" s="181"/>
      <c r="AO2430" s="181"/>
      <c r="AP2430" s="181"/>
      <c r="AQ2430" s="191" t="s">
        <v>7712</v>
      </c>
      <c r="AR2430" s="192" t="s">
        <v>7403</v>
      </c>
      <c r="AS2430" s="111" t="s">
        <v>564</v>
      </c>
      <c r="AT2430" s="193" t="s">
        <v>7713</v>
      </c>
      <c r="AU2430" s="111" t="s">
        <v>7714</v>
      </c>
    </row>
    <row r="2431" spans="37:47" hidden="1">
      <c r="AK2431" s="181"/>
      <c r="AL2431" s="181"/>
      <c r="AM2431" s="181"/>
      <c r="AN2431" s="181"/>
      <c r="AO2431" s="181"/>
      <c r="AP2431" s="181"/>
      <c r="AQ2431" s="191" t="s">
        <v>7715</v>
      </c>
      <c r="AR2431" s="192" t="s">
        <v>7403</v>
      </c>
      <c r="AS2431" s="111" t="s">
        <v>564</v>
      </c>
      <c r="AT2431" s="193" t="s">
        <v>7716</v>
      </c>
      <c r="AU2431" s="111" t="s">
        <v>7717</v>
      </c>
    </row>
    <row r="2432" spans="37:47" hidden="1">
      <c r="AK2432" s="181"/>
      <c r="AL2432" s="181"/>
      <c r="AM2432" s="181"/>
      <c r="AN2432" s="181"/>
      <c r="AO2432" s="181"/>
      <c r="AP2432" s="181"/>
      <c r="AQ2432" s="191" t="s">
        <v>7718</v>
      </c>
      <c r="AR2432" s="192" t="s">
        <v>7719</v>
      </c>
      <c r="AS2432" s="111" t="s">
        <v>566</v>
      </c>
      <c r="AT2432" s="193" t="s">
        <v>7720</v>
      </c>
      <c r="AU2432" s="111" t="s">
        <v>7721</v>
      </c>
    </row>
    <row r="2433" spans="37:47" hidden="1">
      <c r="AK2433" s="181"/>
      <c r="AL2433" s="181"/>
      <c r="AM2433" s="181"/>
      <c r="AN2433" s="181"/>
      <c r="AO2433" s="181"/>
      <c r="AP2433" s="181"/>
      <c r="AQ2433" s="191" t="s">
        <v>7722</v>
      </c>
      <c r="AR2433" s="192" t="s">
        <v>7719</v>
      </c>
      <c r="AS2433" s="111" t="s">
        <v>566</v>
      </c>
      <c r="AT2433" s="193" t="s">
        <v>7723</v>
      </c>
      <c r="AU2433" s="111" t="s">
        <v>7724</v>
      </c>
    </row>
    <row r="2434" spans="37:47" hidden="1">
      <c r="AK2434" s="181"/>
      <c r="AL2434" s="181"/>
      <c r="AM2434" s="181"/>
      <c r="AN2434" s="181"/>
      <c r="AO2434" s="181"/>
      <c r="AP2434" s="181"/>
      <c r="AQ2434" s="191" t="s">
        <v>7725</v>
      </c>
      <c r="AR2434" s="192" t="s">
        <v>7719</v>
      </c>
      <c r="AS2434" s="111" t="s">
        <v>566</v>
      </c>
      <c r="AT2434" s="193" t="s">
        <v>7726</v>
      </c>
      <c r="AU2434" s="111" t="s">
        <v>7727</v>
      </c>
    </row>
    <row r="2435" spans="37:47" hidden="1">
      <c r="AK2435" s="181"/>
      <c r="AL2435" s="181"/>
      <c r="AM2435" s="181"/>
      <c r="AN2435" s="181"/>
      <c r="AO2435" s="181"/>
      <c r="AP2435" s="181"/>
      <c r="AQ2435" s="191" t="s">
        <v>7728</v>
      </c>
      <c r="AR2435" s="192" t="s">
        <v>7719</v>
      </c>
      <c r="AS2435" s="111" t="s">
        <v>566</v>
      </c>
      <c r="AT2435" s="193" t="s">
        <v>7729</v>
      </c>
      <c r="AU2435" s="111" t="s">
        <v>1453</v>
      </c>
    </row>
    <row r="2436" spans="37:47" hidden="1">
      <c r="AK2436" s="181"/>
      <c r="AL2436" s="181"/>
      <c r="AM2436" s="181"/>
      <c r="AN2436" s="181"/>
      <c r="AO2436" s="181"/>
      <c r="AP2436" s="181"/>
      <c r="AQ2436" s="191" t="s">
        <v>7730</v>
      </c>
      <c r="AR2436" s="192" t="s">
        <v>7719</v>
      </c>
      <c r="AS2436" s="111" t="s">
        <v>566</v>
      </c>
      <c r="AT2436" s="193" t="s">
        <v>7731</v>
      </c>
      <c r="AU2436" s="111" t="s">
        <v>7732</v>
      </c>
    </row>
    <row r="2437" spans="37:47" hidden="1">
      <c r="AK2437" s="181"/>
      <c r="AL2437" s="181"/>
      <c r="AM2437" s="181"/>
      <c r="AN2437" s="181"/>
      <c r="AO2437" s="181"/>
      <c r="AP2437" s="181"/>
      <c r="AQ2437" s="191" t="s">
        <v>7733</v>
      </c>
      <c r="AR2437" s="192" t="s">
        <v>7719</v>
      </c>
      <c r="AS2437" s="111" t="s">
        <v>566</v>
      </c>
      <c r="AT2437" s="193" t="s">
        <v>7734</v>
      </c>
      <c r="AU2437" s="111" t="s">
        <v>7735</v>
      </c>
    </row>
    <row r="2438" spans="37:47" hidden="1">
      <c r="AK2438" s="181"/>
      <c r="AL2438" s="181"/>
      <c r="AM2438" s="181"/>
      <c r="AN2438" s="181"/>
      <c r="AO2438" s="181"/>
      <c r="AP2438" s="181"/>
      <c r="AQ2438" s="191" t="s">
        <v>7736</v>
      </c>
      <c r="AR2438" s="192" t="s">
        <v>7719</v>
      </c>
      <c r="AS2438" s="111" t="s">
        <v>566</v>
      </c>
      <c r="AT2438" s="193" t="s">
        <v>7737</v>
      </c>
      <c r="AU2438" s="111" t="s">
        <v>7738</v>
      </c>
    </row>
    <row r="2439" spans="37:47" hidden="1">
      <c r="AK2439" s="181"/>
      <c r="AL2439" s="181"/>
      <c r="AM2439" s="181"/>
      <c r="AN2439" s="181"/>
      <c r="AO2439" s="181"/>
      <c r="AP2439" s="181"/>
      <c r="AQ2439" s="191" t="s">
        <v>7739</v>
      </c>
      <c r="AR2439" s="192" t="s">
        <v>7719</v>
      </c>
      <c r="AS2439" s="111" t="s">
        <v>566</v>
      </c>
      <c r="AT2439" s="193" t="s">
        <v>7740</v>
      </c>
      <c r="AU2439" s="111" t="s">
        <v>834</v>
      </c>
    </row>
    <row r="2440" spans="37:47" hidden="1">
      <c r="AK2440" s="181"/>
      <c r="AL2440" s="181"/>
      <c r="AM2440" s="181"/>
      <c r="AN2440" s="181"/>
      <c r="AO2440" s="181"/>
      <c r="AP2440" s="181"/>
      <c r="AQ2440" s="191" t="s">
        <v>7741</v>
      </c>
      <c r="AR2440" s="192" t="s">
        <v>7719</v>
      </c>
      <c r="AS2440" s="111" t="s">
        <v>566</v>
      </c>
      <c r="AT2440" s="193" t="s">
        <v>7742</v>
      </c>
      <c r="AU2440" s="111" t="s">
        <v>7743</v>
      </c>
    </row>
    <row r="2441" spans="37:47" hidden="1">
      <c r="AK2441" s="181"/>
      <c r="AL2441" s="181"/>
      <c r="AM2441" s="181"/>
      <c r="AN2441" s="181"/>
      <c r="AO2441" s="181"/>
      <c r="AP2441" s="181"/>
      <c r="AQ2441" s="191" t="s">
        <v>7744</v>
      </c>
      <c r="AR2441" s="192" t="s">
        <v>7719</v>
      </c>
      <c r="AS2441" s="111" t="s">
        <v>566</v>
      </c>
      <c r="AT2441" s="193" t="s">
        <v>7745</v>
      </c>
      <c r="AU2441" s="111" t="s">
        <v>7746</v>
      </c>
    </row>
    <row r="2442" spans="37:47" hidden="1">
      <c r="AK2442" s="181"/>
      <c r="AL2442" s="181"/>
      <c r="AM2442" s="181"/>
      <c r="AN2442" s="181"/>
      <c r="AO2442" s="181"/>
      <c r="AP2442" s="181"/>
      <c r="AQ2442" s="191" t="s">
        <v>7747</v>
      </c>
      <c r="AR2442" s="192" t="s">
        <v>7719</v>
      </c>
      <c r="AS2442" s="111" t="s">
        <v>566</v>
      </c>
      <c r="AT2442" s="193" t="s">
        <v>7748</v>
      </c>
      <c r="AU2442" s="111" t="s">
        <v>7749</v>
      </c>
    </row>
    <row r="2443" spans="37:47" hidden="1">
      <c r="AK2443" s="181"/>
      <c r="AL2443" s="181"/>
      <c r="AM2443" s="181"/>
      <c r="AN2443" s="181"/>
      <c r="AO2443" s="181"/>
      <c r="AP2443" s="181"/>
      <c r="AQ2443" s="191" t="s">
        <v>7750</v>
      </c>
      <c r="AR2443" s="192" t="s">
        <v>7719</v>
      </c>
      <c r="AS2443" s="111" t="s">
        <v>566</v>
      </c>
      <c r="AT2443" s="193" t="s">
        <v>7751</v>
      </c>
      <c r="AU2443" s="111" t="s">
        <v>7752</v>
      </c>
    </row>
    <row r="2444" spans="37:47" hidden="1">
      <c r="AK2444" s="181"/>
      <c r="AL2444" s="181"/>
      <c r="AM2444" s="181"/>
      <c r="AN2444" s="181"/>
      <c r="AO2444" s="181"/>
      <c r="AP2444" s="181"/>
      <c r="AQ2444" s="191" t="s">
        <v>7753</v>
      </c>
      <c r="AR2444" s="192" t="s">
        <v>7719</v>
      </c>
      <c r="AS2444" s="111" t="s">
        <v>566</v>
      </c>
      <c r="AT2444" s="193" t="s">
        <v>7754</v>
      </c>
      <c r="AU2444" s="111" t="s">
        <v>7755</v>
      </c>
    </row>
    <row r="2445" spans="37:47" hidden="1">
      <c r="AK2445" s="181"/>
      <c r="AL2445" s="181"/>
      <c r="AM2445" s="181"/>
      <c r="AN2445" s="181"/>
      <c r="AO2445" s="181"/>
      <c r="AP2445" s="181"/>
      <c r="AQ2445" s="191" t="s">
        <v>7756</v>
      </c>
      <c r="AR2445" s="192" t="s">
        <v>7719</v>
      </c>
      <c r="AS2445" s="111" t="s">
        <v>566</v>
      </c>
      <c r="AT2445" s="193" t="s">
        <v>7757</v>
      </c>
      <c r="AU2445" s="111" t="s">
        <v>7758</v>
      </c>
    </row>
    <row r="2446" spans="37:47" hidden="1">
      <c r="AK2446" s="181"/>
      <c r="AL2446" s="181"/>
      <c r="AM2446" s="181"/>
      <c r="AN2446" s="181"/>
      <c r="AO2446" s="181"/>
      <c r="AP2446" s="181"/>
      <c r="AQ2446" s="191" t="s">
        <v>7759</v>
      </c>
      <c r="AR2446" s="192" t="s">
        <v>7719</v>
      </c>
      <c r="AS2446" s="111" t="s">
        <v>566</v>
      </c>
      <c r="AT2446" s="193" t="s">
        <v>7760</v>
      </c>
      <c r="AU2446" s="111" t="s">
        <v>7761</v>
      </c>
    </row>
    <row r="2447" spans="37:47" hidden="1">
      <c r="AK2447" s="181"/>
      <c r="AL2447" s="181"/>
      <c r="AM2447" s="181"/>
      <c r="AN2447" s="181"/>
      <c r="AO2447" s="181"/>
      <c r="AP2447" s="181"/>
      <c r="AQ2447" s="191" t="s">
        <v>7762</v>
      </c>
      <c r="AR2447" s="192" t="s">
        <v>7719</v>
      </c>
      <c r="AS2447" s="111" t="s">
        <v>566</v>
      </c>
      <c r="AT2447" s="193" t="s">
        <v>7763</v>
      </c>
      <c r="AU2447" s="111" t="s">
        <v>7764</v>
      </c>
    </row>
    <row r="2448" spans="37:47" hidden="1">
      <c r="AK2448" s="181"/>
      <c r="AL2448" s="181"/>
      <c r="AM2448" s="181"/>
      <c r="AN2448" s="181"/>
      <c r="AO2448" s="181"/>
      <c r="AP2448" s="181"/>
      <c r="AQ2448" s="191" t="s">
        <v>7765</v>
      </c>
      <c r="AR2448" s="192" t="s">
        <v>7719</v>
      </c>
      <c r="AS2448" s="111" t="s">
        <v>566</v>
      </c>
      <c r="AT2448" s="193" t="s">
        <v>7766</v>
      </c>
      <c r="AU2448" s="111" t="s">
        <v>1302</v>
      </c>
    </row>
    <row r="2449" spans="37:47" hidden="1">
      <c r="AK2449" s="181"/>
      <c r="AL2449" s="181"/>
      <c r="AM2449" s="181"/>
      <c r="AN2449" s="181"/>
      <c r="AO2449" s="181"/>
      <c r="AP2449" s="181"/>
      <c r="AQ2449" s="191" t="s">
        <v>7767</v>
      </c>
      <c r="AR2449" s="192" t="s">
        <v>7719</v>
      </c>
      <c r="AS2449" s="111" t="s">
        <v>566</v>
      </c>
      <c r="AT2449" s="193" t="s">
        <v>7768</v>
      </c>
      <c r="AU2449" s="111" t="s">
        <v>7769</v>
      </c>
    </row>
    <row r="2450" spans="37:47" hidden="1">
      <c r="AK2450" s="181"/>
      <c r="AL2450" s="181"/>
      <c r="AM2450" s="181"/>
      <c r="AN2450" s="181"/>
      <c r="AO2450" s="181"/>
      <c r="AP2450" s="181"/>
      <c r="AQ2450" s="191" t="s">
        <v>7770</v>
      </c>
      <c r="AR2450" s="192" t="s">
        <v>7719</v>
      </c>
      <c r="AS2450" s="111" t="s">
        <v>566</v>
      </c>
      <c r="AT2450" s="193" t="s">
        <v>7771</v>
      </c>
      <c r="AU2450" s="111" t="s">
        <v>7772</v>
      </c>
    </row>
    <row r="2451" spans="37:47" hidden="1">
      <c r="AK2451" s="181"/>
      <c r="AL2451" s="181"/>
      <c r="AM2451" s="181"/>
      <c r="AN2451" s="181"/>
      <c r="AO2451" s="181"/>
      <c r="AP2451" s="181"/>
      <c r="AQ2451" s="191" t="s">
        <v>7773</v>
      </c>
      <c r="AR2451" s="192" t="s">
        <v>7719</v>
      </c>
      <c r="AS2451" s="111" t="s">
        <v>566</v>
      </c>
      <c r="AT2451" s="193" t="s">
        <v>7774</v>
      </c>
      <c r="AU2451" s="111" t="s">
        <v>7775</v>
      </c>
    </row>
    <row r="2452" spans="37:47" hidden="1">
      <c r="AK2452" s="181"/>
      <c r="AL2452" s="181"/>
      <c r="AM2452" s="181"/>
      <c r="AN2452" s="181"/>
      <c r="AO2452" s="181"/>
      <c r="AP2452" s="181"/>
      <c r="AQ2452" s="191" t="s">
        <v>7776</v>
      </c>
      <c r="AR2452" s="192" t="s">
        <v>7719</v>
      </c>
      <c r="AS2452" s="111" t="s">
        <v>566</v>
      </c>
      <c r="AT2452" s="193" t="s">
        <v>7777</v>
      </c>
      <c r="AU2452" s="111" t="s">
        <v>7778</v>
      </c>
    </row>
    <row r="2453" spans="37:47" hidden="1">
      <c r="AK2453" s="181"/>
      <c r="AL2453" s="181"/>
      <c r="AM2453" s="181"/>
      <c r="AN2453" s="181"/>
      <c r="AO2453" s="181"/>
      <c r="AP2453" s="181"/>
      <c r="AQ2453" s="191" t="s">
        <v>7779</v>
      </c>
      <c r="AR2453" s="192" t="s">
        <v>7719</v>
      </c>
      <c r="AS2453" s="111" t="s">
        <v>566</v>
      </c>
      <c r="AT2453" s="193" t="s">
        <v>7780</v>
      </c>
      <c r="AU2453" s="111" t="s">
        <v>7781</v>
      </c>
    </row>
    <row r="2454" spans="37:47" hidden="1">
      <c r="AK2454" s="181"/>
      <c r="AL2454" s="181"/>
      <c r="AM2454" s="181"/>
      <c r="AN2454" s="181"/>
      <c r="AO2454" s="181"/>
      <c r="AP2454" s="181"/>
      <c r="AQ2454" s="191" t="s">
        <v>7782</v>
      </c>
      <c r="AR2454" s="192" t="s">
        <v>7719</v>
      </c>
      <c r="AS2454" s="111" t="s">
        <v>566</v>
      </c>
      <c r="AT2454" s="193" t="s">
        <v>7783</v>
      </c>
      <c r="AU2454" s="111" t="s">
        <v>7784</v>
      </c>
    </row>
    <row r="2455" spans="37:47" hidden="1">
      <c r="AK2455" s="181"/>
      <c r="AL2455" s="181"/>
      <c r="AM2455" s="181"/>
      <c r="AN2455" s="181"/>
      <c r="AO2455" s="181"/>
      <c r="AP2455" s="181"/>
      <c r="AQ2455" s="191" t="s">
        <v>7785</v>
      </c>
      <c r="AR2455" s="192" t="s">
        <v>7719</v>
      </c>
      <c r="AS2455" s="111" t="s">
        <v>566</v>
      </c>
      <c r="AT2455" s="193" t="s">
        <v>7786</v>
      </c>
      <c r="AU2455" s="111" t="s">
        <v>674</v>
      </c>
    </row>
    <row r="2456" spans="37:47" hidden="1">
      <c r="AK2456" s="181"/>
      <c r="AL2456" s="181"/>
      <c r="AM2456" s="181"/>
      <c r="AN2456" s="181"/>
      <c r="AO2456" s="181"/>
      <c r="AP2456" s="181"/>
      <c r="AQ2456" s="191" t="s">
        <v>7787</v>
      </c>
      <c r="AR2456" s="192" t="s">
        <v>7719</v>
      </c>
      <c r="AS2456" s="111" t="s">
        <v>566</v>
      </c>
      <c r="AT2456" s="193" t="s">
        <v>7788</v>
      </c>
      <c r="AU2456" s="111" t="s">
        <v>7789</v>
      </c>
    </row>
    <row r="2457" spans="37:47" hidden="1">
      <c r="AK2457" s="181"/>
      <c r="AL2457" s="181"/>
      <c r="AM2457" s="181"/>
      <c r="AN2457" s="181"/>
      <c r="AO2457" s="181"/>
      <c r="AP2457" s="181"/>
      <c r="AQ2457" s="191" t="s">
        <v>7790</v>
      </c>
      <c r="AR2457" s="192" t="s">
        <v>7719</v>
      </c>
      <c r="AS2457" s="111" t="s">
        <v>566</v>
      </c>
      <c r="AT2457" s="193" t="s">
        <v>7791</v>
      </c>
      <c r="AU2457" s="111" t="s">
        <v>7792</v>
      </c>
    </row>
    <row r="2458" spans="37:47" hidden="1">
      <c r="AK2458" s="181"/>
      <c r="AL2458" s="181"/>
      <c r="AM2458" s="181"/>
      <c r="AN2458" s="181"/>
      <c r="AO2458" s="181"/>
      <c r="AP2458" s="181"/>
      <c r="AQ2458" s="191" t="s">
        <v>7793</v>
      </c>
      <c r="AR2458" s="192" t="s">
        <v>7719</v>
      </c>
      <c r="AS2458" s="111" t="s">
        <v>566</v>
      </c>
      <c r="AT2458" s="193" t="s">
        <v>7794</v>
      </c>
      <c r="AU2458" s="111" t="s">
        <v>3538</v>
      </c>
    </row>
    <row r="2459" spans="37:47" hidden="1">
      <c r="AK2459" s="181"/>
      <c r="AL2459" s="181"/>
      <c r="AM2459" s="181"/>
      <c r="AN2459" s="181"/>
      <c r="AO2459" s="181"/>
      <c r="AP2459" s="181"/>
      <c r="AQ2459" s="191" t="s">
        <v>7795</v>
      </c>
      <c r="AR2459" s="192" t="s">
        <v>7719</v>
      </c>
      <c r="AS2459" s="111" t="s">
        <v>566</v>
      </c>
      <c r="AT2459" s="193" t="s">
        <v>7796</v>
      </c>
      <c r="AU2459" s="111" t="s">
        <v>7797</v>
      </c>
    </row>
    <row r="2460" spans="37:47" hidden="1">
      <c r="AK2460" s="181"/>
      <c r="AL2460" s="181"/>
      <c r="AM2460" s="181"/>
      <c r="AN2460" s="181"/>
      <c r="AO2460" s="181"/>
      <c r="AP2460" s="181"/>
      <c r="AQ2460" s="191" t="s">
        <v>7798</v>
      </c>
      <c r="AR2460" s="192" t="s">
        <v>7719</v>
      </c>
      <c r="AS2460" s="111" t="s">
        <v>566</v>
      </c>
      <c r="AT2460" s="193" t="s">
        <v>7799</v>
      </c>
      <c r="AU2460" s="111" t="s">
        <v>7800</v>
      </c>
    </row>
    <row r="2461" spans="37:47" hidden="1">
      <c r="AK2461" s="181"/>
      <c r="AL2461" s="181"/>
      <c r="AM2461" s="181"/>
      <c r="AN2461" s="181"/>
      <c r="AO2461" s="181"/>
      <c r="AP2461" s="181"/>
      <c r="AQ2461" s="191" t="s">
        <v>7801</v>
      </c>
      <c r="AR2461" s="192" t="s">
        <v>7719</v>
      </c>
      <c r="AS2461" s="111" t="s">
        <v>566</v>
      </c>
      <c r="AT2461" s="193" t="s">
        <v>7802</v>
      </c>
      <c r="AU2461" s="111" t="s">
        <v>7803</v>
      </c>
    </row>
    <row r="2462" spans="37:47" hidden="1">
      <c r="AK2462" s="181"/>
      <c r="AL2462" s="181"/>
      <c r="AM2462" s="181"/>
      <c r="AN2462" s="181"/>
      <c r="AO2462" s="181"/>
      <c r="AP2462" s="181"/>
      <c r="AQ2462" s="191" t="s">
        <v>7804</v>
      </c>
      <c r="AR2462" s="192" t="s">
        <v>7719</v>
      </c>
      <c r="AS2462" s="111" t="s">
        <v>566</v>
      </c>
      <c r="AT2462" s="193" t="s">
        <v>7805</v>
      </c>
      <c r="AU2462" s="111" t="s">
        <v>7806</v>
      </c>
    </row>
    <row r="2463" spans="37:47" hidden="1">
      <c r="AK2463" s="181"/>
      <c r="AL2463" s="181"/>
      <c r="AM2463" s="181"/>
      <c r="AN2463" s="181"/>
      <c r="AO2463" s="181"/>
      <c r="AP2463" s="181"/>
      <c r="AQ2463" s="191" t="s">
        <v>7807</v>
      </c>
      <c r="AR2463" s="192" t="s">
        <v>7719</v>
      </c>
      <c r="AS2463" s="111" t="s">
        <v>566</v>
      </c>
      <c r="AT2463" s="193" t="s">
        <v>7808</v>
      </c>
      <c r="AU2463" s="111" t="s">
        <v>536</v>
      </c>
    </row>
    <row r="2464" spans="37:47" hidden="1">
      <c r="AK2464" s="181"/>
      <c r="AL2464" s="181"/>
      <c r="AM2464" s="181"/>
      <c r="AN2464" s="181"/>
      <c r="AO2464" s="181"/>
      <c r="AP2464" s="181"/>
      <c r="AQ2464" s="191" t="s">
        <v>7809</v>
      </c>
      <c r="AR2464" s="192" t="s">
        <v>7719</v>
      </c>
      <c r="AS2464" s="111" t="s">
        <v>566</v>
      </c>
      <c r="AT2464" s="193" t="s">
        <v>7810</v>
      </c>
      <c r="AU2464" s="111" t="s">
        <v>7811</v>
      </c>
    </row>
    <row r="2465" spans="37:47" hidden="1">
      <c r="AK2465" s="181"/>
      <c r="AL2465" s="181"/>
      <c r="AM2465" s="181"/>
      <c r="AN2465" s="181"/>
      <c r="AO2465" s="181"/>
      <c r="AP2465" s="181"/>
      <c r="AQ2465" s="191" t="s">
        <v>7812</v>
      </c>
      <c r="AR2465" s="192" t="s">
        <v>7719</v>
      </c>
      <c r="AS2465" s="111" t="s">
        <v>566</v>
      </c>
      <c r="AT2465" s="193" t="s">
        <v>7813</v>
      </c>
      <c r="AU2465" s="111" t="s">
        <v>7814</v>
      </c>
    </row>
    <row r="2466" spans="37:47" hidden="1">
      <c r="AK2466" s="181"/>
      <c r="AL2466" s="181"/>
      <c r="AM2466" s="181"/>
      <c r="AN2466" s="181"/>
      <c r="AO2466" s="181"/>
      <c r="AP2466" s="181"/>
      <c r="AQ2466" s="191" t="s">
        <v>7815</v>
      </c>
      <c r="AR2466" s="192" t="s">
        <v>7719</v>
      </c>
      <c r="AS2466" s="111" t="s">
        <v>566</v>
      </c>
      <c r="AT2466" s="193" t="s">
        <v>7816</v>
      </c>
      <c r="AU2466" s="111" t="s">
        <v>7817</v>
      </c>
    </row>
    <row r="2467" spans="37:47" hidden="1">
      <c r="AK2467" s="181"/>
      <c r="AL2467" s="181"/>
      <c r="AM2467" s="181"/>
      <c r="AN2467" s="181"/>
      <c r="AO2467" s="181"/>
      <c r="AP2467" s="181"/>
      <c r="AQ2467" s="191" t="s">
        <v>7818</v>
      </c>
      <c r="AR2467" s="192" t="s">
        <v>7719</v>
      </c>
      <c r="AS2467" s="111" t="s">
        <v>566</v>
      </c>
      <c r="AT2467" s="193" t="s">
        <v>7819</v>
      </c>
      <c r="AU2467" s="111" t="s">
        <v>7820</v>
      </c>
    </row>
    <row r="2468" spans="37:47" hidden="1">
      <c r="AK2468" s="181"/>
      <c r="AL2468" s="181"/>
      <c r="AM2468" s="181"/>
      <c r="AN2468" s="181"/>
      <c r="AO2468" s="181"/>
      <c r="AP2468" s="181"/>
      <c r="AQ2468" s="191" t="s">
        <v>7821</v>
      </c>
      <c r="AR2468" s="192" t="s">
        <v>7719</v>
      </c>
      <c r="AS2468" s="111" t="s">
        <v>566</v>
      </c>
      <c r="AT2468" s="193" t="s">
        <v>7822</v>
      </c>
      <c r="AU2468" s="111" t="s">
        <v>7143</v>
      </c>
    </row>
    <row r="2469" spans="37:47" hidden="1">
      <c r="AK2469" s="181"/>
      <c r="AL2469" s="181"/>
      <c r="AM2469" s="181"/>
      <c r="AN2469" s="181"/>
      <c r="AO2469" s="181"/>
      <c r="AP2469" s="181"/>
      <c r="AQ2469" s="191" t="s">
        <v>7823</v>
      </c>
      <c r="AR2469" s="192" t="s">
        <v>7719</v>
      </c>
      <c r="AS2469" s="111" t="s">
        <v>566</v>
      </c>
      <c r="AT2469" s="193" t="s">
        <v>7824</v>
      </c>
      <c r="AU2469" s="111" t="s">
        <v>7825</v>
      </c>
    </row>
    <row r="2470" spans="37:47" hidden="1">
      <c r="AK2470" s="181"/>
      <c r="AL2470" s="181"/>
      <c r="AM2470" s="181"/>
      <c r="AN2470" s="181"/>
      <c r="AO2470" s="181"/>
      <c r="AP2470" s="181"/>
      <c r="AQ2470" s="191" t="s">
        <v>7826</v>
      </c>
      <c r="AR2470" s="192" t="s">
        <v>7719</v>
      </c>
      <c r="AS2470" s="111" t="s">
        <v>566</v>
      </c>
      <c r="AT2470" s="193" t="s">
        <v>7827</v>
      </c>
      <c r="AU2470" s="111" t="s">
        <v>7828</v>
      </c>
    </row>
    <row r="2471" spans="37:47" hidden="1">
      <c r="AK2471" s="181"/>
      <c r="AL2471" s="181"/>
      <c r="AM2471" s="181"/>
      <c r="AN2471" s="181"/>
      <c r="AO2471" s="181"/>
      <c r="AP2471" s="181"/>
      <c r="AQ2471" s="191" t="s">
        <v>7829</v>
      </c>
      <c r="AR2471" s="192" t="s">
        <v>7719</v>
      </c>
      <c r="AS2471" s="111" t="s">
        <v>566</v>
      </c>
      <c r="AT2471" s="193" t="s">
        <v>7830</v>
      </c>
      <c r="AU2471" s="111" t="s">
        <v>7831</v>
      </c>
    </row>
    <row r="2472" spans="37:47" hidden="1">
      <c r="AK2472" s="181"/>
      <c r="AL2472" s="181"/>
      <c r="AM2472" s="181"/>
      <c r="AN2472" s="181"/>
      <c r="AO2472" s="181"/>
      <c r="AP2472" s="181"/>
      <c r="AQ2472" s="191" t="s">
        <v>7832</v>
      </c>
      <c r="AR2472" s="192" t="s">
        <v>7719</v>
      </c>
      <c r="AS2472" s="111" t="s">
        <v>566</v>
      </c>
      <c r="AT2472" s="193" t="s">
        <v>7833</v>
      </c>
      <c r="AU2472" s="111" t="s">
        <v>7834</v>
      </c>
    </row>
    <row r="2473" spans="37:47" hidden="1">
      <c r="AK2473" s="181"/>
      <c r="AL2473" s="181"/>
      <c r="AM2473" s="181"/>
      <c r="AN2473" s="181"/>
      <c r="AO2473" s="181"/>
      <c r="AP2473" s="181"/>
      <c r="AQ2473" s="191" t="s">
        <v>7835</v>
      </c>
      <c r="AR2473" s="192" t="s">
        <v>7719</v>
      </c>
      <c r="AS2473" s="111" t="s">
        <v>566</v>
      </c>
      <c r="AT2473" s="193" t="s">
        <v>7836</v>
      </c>
      <c r="AU2473" s="111" t="s">
        <v>7837</v>
      </c>
    </row>
    <row r="2474" spans="37:47" hidden="1">
      <c r="AK2474" s="181"/>
      <c r="AL2474" s="181"/>
      <c r="AM2474" s="181"/>
      <c r="AN2474" s="181"/>
      <c r="AO2474" s="181"/>
      <c r="AP2474" s="181"/>
      <c r="AQ2474" s="191" t="s">
        <v>7838</v>
      </c>
      <c r="AR2474" s="192" t="s">
        <v>7719</v>
      </c>
      <c r="AS2474" s="111" t="s">
        <v>566</v>
      </c>
      <c r="AT2474" s="193" t="s">
        <v>7839</v>
      </c>
      <c r="AU2474" s="111" t="s">
        <v>7840</v>
      </c>
    </row>
    <row r="2475" spans="37:47" hidden="1">
      <c r="AK2475" s="181"/>
      <c r="AL2475" s="181"/>
      <c r="AM2475" s="181"/>
      <c r="AN2475" s="181"/>
      <c r="AO2475" s="181"/>
      <c r="AP2475" s="181"/>
      <c r="AQ2475" s="191" t="s">
        <v>7841</v>
      </c>
      <c r="AR2475" s="192" t="s">
        <v>7719</v>
      </c>
      <c r="AS2475" s="111" t="s">
        <v>566</v>
      </c>
      <c r="AT2475" s="193" t="s">
        <v>7842</v>
      </c>
      <c r="AU2475" s="111" t="s">
        <v>556</v>
      </c>
    </row>
    <row r="2476" spans="37:47" hidden="1">
      <c r="AK2476" s="181"/>
      <c r="AL2476" s="181"/>
      <c r="AM2476" s="181"/>
      <c r="AN2476" s="181"/>
      <c r="AO2476" s="181"/>
      <c r="AP2476" s="181"/>
      <c r="AQ2476" s="191" t="s">
        <v>7843</v>
      </c>
      <c r="AR2476" s="192" t="s">
        <v>7719</v>
      </c>
      <c r="AS2476" s="111" t="s">
        <v>566</v>
      </c>
      <c r="AT2476" s="193" t="s">
        <v>7844</v>
      </c>
      <c r="AU2476" s="111" t="s">
        <v>7845</v>
      </c>
    </row>
    <row r="2477" spans="37:47" hidden="1">
      <c r="AK2477" s="181"/>
      <c r="AL2477" s="181"/>
      <c r="AM2477" s="181"/>
      <c r="AN2477" s="181"/>
      <c r="AO2477" s="181"/>
      <c r="AP2477" s="181"/>
      <c r="AQ2477" s="191" t="s">
        <v>7846</v>
      </c>
      <c r="AR2477" s="192" t="s">
        <v>7719</v>
      </c>
      <c r="AS2477" s="111" t="s">
        <v>566</v>
      </c>
      <c r="AT2477" s="193" t="s">
        <v>7847</v>
      </c>
      <c r="AU2477" s="111" t="s">
        <v>7848</v>
      </c>
    </row>
    <row r="2478" spans="37:47" hidden="1">
      <c r="AK2478" s="181"/>
      <c r="AL2478" s="181"/>
      <c r="AM2478" s="181"/>
      <c r="AN2478" s="181"/>
      <c r="AO2478" s="181"/>
      <c r="AP2478" s="181"/>
      <c r="AQ2478" s="191" t="s">
        <v>7849</v>
      </c>
      <c r="AR2478" s="192" t="s">
        <v>7719</v>
      </c>
      <c r="AS2478" s="111" t="s">
        <v>566</v>
      </c>
      <c r="AT2478" s="193" t="s">
        <v>7850</v>
      </c>
      <c r="AU2478" s="111" t="s">
        <v>7851</v>
      </c>
    </row>
    <row r="2479" spans="37:47" hidden="1">
      <c r="AK2479" s="181"/>
      <c r="AL2479" s="181"/>
      <c r="AM2479" s="181"/>
      <c r="AN2479" s="181"/>
      <c r="AO2479" s="181"/>
      <c r="AP2479" s="181"/>
      <c r="AQ2479" s="191" t="s">
        <v>7852</v>
      </c>
      <c r="AR2479" s="192" t="s">
        <v>7719</v>
      </c>
      <c r="AS2479" s="111" t="s">
        <v>566</v>
      </c>
      <c r="AT2479" s="193" t="s">
        <v>7853</v>
      </c>
      <c r="AU2479" s="111" t="s">
        <v>7854</v>
      </c>
    </row>
    <row r="2480" spans="37:47" hidden="1">
      <c r="AK2480" s="181"/>
      <c r="AL2480" s="181"/>
      <c r="AM2480" s="181"/>
      <c r="AN2480" s="181"/>
      <c r="AO2480" s="181"/>
      <c r="AP2480" s="181"/>
      <c r="AQ2480" s="191" t="s">
        <v>7855</v>
      </c>
      <c r="AR2480" s="192" t="s">
        <v>7719</v>
      </c>
      <c r="AS2480" s="111" t="s">
        <v>566</v>
      </c>
      <c r="AT2480" s="193" t="s">
        <v>7856</v>
      </c>
      <c r="AU2480" s="111" t="s">
        <v>7857</v>
      </c>
    </row>
    <row r="2481" spans="37:47" hidden="1">
      <c r="AK2481" s="181"/>
      <c r="AL2481" s="181"/>
      <c r="AM2481" s="181"/>
      <c r="AN2481" s="181"/>
      <c r="AO2481" s="181"/>
      <c r="AP2481" s="181"/>
      <c r="AQ2481" s="191" t="s">
        <v>7858</v>
      </c>
      <c r="AR2481" s="192" t="s">
        <v>7719</v>
      </c>
      <c r="AS2481" s="111" t="s">
        <v>566</v>
      </c>
      <c r="AT2481" s="193" t="s">
        <v>7859</v>
      </c>
      <c r="AU2481" s="111" t="s">
        <v>7860</v>
      </c>
    </row>
    <row r="2482" spans="37:47" hidden="1">
      <c r="AK2482" s="181"/>
      <c r="AL2482" s="181"/>
      <c r="AM2482" s="181"/>
      <c r="AN2482" s="181"/>
      <c r="AO2482" s="181"/>
      <c r="AP2482" s="181"/>
      <c r="AQ2482" s="191" t="s">
        <v>7861</v>
      </c>
      <c r="AR2482" s="192" t="s">
        <v>7719</v>
      </c>
      <c r="AS2482" s="111" t="s">
        <v>566</v>
      </c>
      <c r="AT2482" s="193" t="s">
        <v>7862</v>
      </c>
      <c r="AU2482" s="111" t="s">
        <v>7863</v>
      </c>
    </row>
    <row r="2483" spans="37:47" hidden="1">
      <c r="AK2483" s="181"/>
      <c r="AL2483" s="181"/>
      <c r="AM2483" s="181"/>
      <c r="AN2483" s="181"/>
      <c r="AO2483" s="181"/>
      <c r="AP2483" s="181"/>
      <c r="AQ2483" s="191" t="s">
        <v>7864</v>
      </c>
      <c r="AR2483" s="192" t="s">
        <v>7719</v>
      </c>
      <c r="AS2483" s="111" t="s">
        <v>566</v>
      </c>
      <c r="AT2483" s="193" t="s">
        <v>7865</v>
      </c>
      <c r="AU2483" s="111" t="s">
        <v>7866</v>
      </c>
    </row>
    <row r="2484" spans="37:47" hidden="1">
      <c r="AK2484" s="181"/>
      <c r="AL2484" s="181"/>
      <c r="AM2484" s="181"/>
      <c r="AN2484" s="181"/>
      <c r="AO2484" s="181"/>
      <c r="AP2484" s="181"/>
      <c r="AQ2484" s="191" t="s">
        <v>7867</v>
      </c>
      <c r="AR2484" s="192" t="s">
        <v>7719</v>
      </c>
      <c r="AS2484" s="111" t="s">
        <v>566</v>
      </c>
      <c r="AT2484" s="193" t="s">
        <v>7868</v>
      </c>
      <c r="AU2484" s="111" t="s">
        <v>7869</v>
      </c>
    </row>
    <row r="2485" spans="37:47" hidden="1">
      <c r="AK2485" s="181"/>
      <c r="AL2485" s="181"/>
      <c r="AM2485" s="181"/>
      <c r="AN2485" s="181"/>
      <c r="AO2485" s="181"/>
      <c r="AP2485" s="181"/>
      <c r="AQ2485" s="191" t="s">
        <v>7870</v>
      </c>
      <c r="AR2485" s="192" t="s">
        <v>7719</v>
      </c>
      <c r="AS2485" s="111" t="s">
        <v>566</v>
      </c>
      <c r="AT2485" s="193" t="s">
        <v>7871</v>
      </c>
      <c r="AU2485" s="111" t="s">
        <v>2548</v>
      </c>
    </row>
    <row r="2486" spans="37:47" hidden="1">
      <c r="AK2486" s="181"/>
      <c r="AL2486" s="181"/>
      <c r="AM2486" s="181"/>
      <c r="AN2486" s="181"/>
      <c r="AO2486" s="181"/>
      <c r="AP2486" s="181"/>
      <c r="AQ2486" s="191" t="s">
        <v>7872</v>
      </c>
      <c r="AR2486" s="192" t="s">
        <v>7719</v>
      </c>
      <c r="AS2486" s="111" t="s">
        <v>566</v>
      </c>
      <c r="AT2486" s="193" t="s">
        <v>7873</v>
      </c>
      <c r="AU2486" s="111" t="s">
        <v>7874</v>
      </c>
    </row>
    <row r="2487" spans="37:47" hidden="1">
      <c r="AK2487" s="181"/>
      <c r="AL2487" s="181"/>
      <c r="AM2487" s="181"/>
      <c r="AN2487" s="181"/>
      <c r="AO2487" s="181"/>
      <c r="AP2487" s="181"/>
      <c r="AQ2487" s="191" t="s">
        <v>7875</v>
      </c>
      <c r="AR2487" s="192" t="s">
        <v>7719</v>
      </c>
      <c r="AS2487" s="111" t="s">
        <v>566</v>
      </c>
      <c r="AT2487" s="193" t="s">
        <v>7876</v>
      </c>
      <c r="AU2487" s="111" t="s">
        <v>566</v>
      </c>
    </row>
    <row r="2488" spans="37:47" hidden="1">
      <c r="AK2488" s="181"/>
      <c r="AL2488" s="181"/>
      <c r="AM2488" s="181"/>
      <c r="AN2488" s="181"/>
      <c r="AO2488" s="181"/>
      <c r="AP2488" s="181"/>
      <c r="AQ2488" s="191" t="s">
        <v>7877</v>
      </c>
      <c r="AR2488" s="192" t="s">
        <v>7719</v>
      </c>
      <c r="AS2488" s="111" t="s">
        <v>566</v>
      </c>
      <c r="AT2488" s="193" t="s">
        <v>7878</v>
      </c>
      <c r="AU2488" s="111" t="s">
        <v>7879</v>
      </c>
    </row>
    <row r="2489" spans="37:47" hidden="1">
      <c r="AK2489" s="181"/>
      <c r="AL2489" s="181"/>
      <c r="AM2489" s="181"/>
      <c r="AN2489" s="181"/>
      <c r="AO2489" s="181"/>
      <c r="AP2489" s="181"/>
      <c r="AQ2489" s="191" t="s">
        <v>7880</v>
      </c>
      <c r="AR2489" s="192" t="s">
        <v>7719</v>
      </c>
      <c r="AS2489" s="111" t="s">
        <v>566</v>
      </c>
      <c r="AT2489" s="193" t="s">
        <v>7881</v>
      </c>
      <c r="AU2489" s="111" t="s">
        <v>7882</v>
      </c>
    </row>
  </sheetData>
  <sheetProtection algorithmName="SHA-512" hashValue="OtxxeVQvuz9s5Bitp+npdjtPvmkHTWN3cZgp6yRXLKrZoz3gY38RooNB/WkliOMmrIE5Y0E+4tmTgOTpZyFYtg==" saltValue="FZmBmrGYQTGmKcNI4Xs0Dg==" spinCount="100000" sheet="1" objects="1" scenarios="1"/>
  <mergeCells count="385">
    <mergeCell ref="B146:AD146"/>
    <mergeCell ref="B147:AD147"/>
    <mergeCell ref="C144:AD144"/>
    <mergeCell ref="C145:AD145"/>
    <mergeCell ref="E22:F22"/>
    <mergeCell ref="E23:F23"/>
    <mergeCell ref="E24:F24"/>
    <mergeCell ref="E25:F25"/>
    <mergeCell ref="E26:F26"/>
    <mergeCell ref="E27:F27"/>
    <mergeCell ref="E28:F28"/>
    <mergeCell ref="G141:H141"/>
    <mergeCell ref="I141:J141"/>
    <mergeCell ref="G142:H142"/>
    <mergeCell ref="I142:J142"/>
    <mergeCell ref="E141:F141"/>
    <mergeCell ref="E142:F142"/>
    <mergeCell ref="G139:H139"/>
    <mergeCell ref="I139:J139"/>
    <mergeCell ref="G140:H140"/>
    <mergeCell ref="I140:J140"/>
    <mergeCell ref="E139:F139"/>
    <mergeCell ref="E140:F140"/>
    <mergeCell ref="G137:H137"/>
    <mergeCell ref="I137:J137"/>
    <mergeCell ref="G138:H138"/>
    <mergeCell ref="I138:J138"/>
    <mergeCell ref="E137:F137"/>
    <mergeCell ref="E138:F138"/>
    <mergeCell ref="G135:H135"/>
    <mergeCell ref="I135:J135"/>
    <mergeCell ref="G136:H136"/>
    <mergeCell ref="I136:J136"/>
    <mergeCell ref="E135:F135"/>
    <mergeCell ref="E136:F136"/>
    <mergeCell ref="G133:H133"/>
    <mergeCell ref="I133:J133"/>
    <mergeCell ref="G134:H134"/>
    <mergeCell ref="I134:J134"/>
    <mergeCell ref="E133:F133"/>
    <mergeCell ref="E134:F134"/>
    <mergeCell ref="G131:H131"/>
    <mergeCell ref="I131:J131"/>
    <mergeCell ref="G132:H132"/>
    <mergeCell ref="I132:J132"/>
    <mergeCell ref="E131:F131"/>
    <mergeCell ref="E132:F132"/>
    <mergeCell ref="G129:H129"/>
    <mergeCell ref="I129:J129"/>
    <mergeCell ref="G130:H130"/>
    <mergeCell ref="I130:J130"/>
    <mergeCell ref="E129:F129"/>
    <mergeCell ref="E130:F130"/>
    <mergeCell ref="G127:H127"/>
    <mergeCell ref="I127:J127"/>
    <mergeCell ref="G128:H128"/>
    <mergeCell ref="I128:J128"/>
    <mergeCell ref="E127:F127"/>
    <mergeCell ref="E128:F128"/>
    <mergeCell ref="G125:H125"/>
    <mergeCell ref="I125:J125"/>
    <mergeCell ref="G126:H126"/>
    <mergeCell ref="I126:J126"/>
    <mergeCell ref="E125:F125"/>
    <mergeCell ref="E126:F126"/>
    <mergeCell ref="G123:H123"/>
    <mergeCell ref="I123:J123"/>
    <mergeCell ref="G124:H124"/>
    <mergeCell ref="I124:J124"/>
    <mergeCell ref="E123:F123"/>
    <mergeCell ref="E124:F124"/>
    <mergeCell ref="G121:H121"/>
    <mergeCell ref="I121:J121"/>
    <mergeCell ref="G122:H122"/>
    <mergeCell ref="I122:J122"/>
    <mergeCell ref="E121:F121"/>
    <mergeCell ref="E122:F122"/>
    <mergeCell ref="G119:H119"/>
    <mergeCell ref="I119:J119"/>
    <mergeCell ref="G120:H120"/>
    <mergeCell ref="I120:J120"/>
    <mergeCell ref="E119:F119"/>
    <mergeCell ref="E120:F120"/>
    <mergeCell ref="G117:H117"/>
    <mergeCell ref="I117:J117"/>
    <mergeCell ref="G118:H118"/>
    <mergeCell ref="I118:J118"/>
    <mergeCell ref="E117:F117"/>
    <mergeCell ref="E118:F118"/>
    <mergeCell ref="G115:H115"/>
    <mergeCell ref="I115:J115"/>
    <mergeCell ref="G116:H116"/>
    <mergeCell ref="I116:J116"/>
    <mergeCell ref="E115:F115"/>
    <mergeCell ref="E116:F116"/>
    <mergeCell ref="G113:H113"/>
    <mergeCell ref="I113:J113"/>
    <mergeCell ref="G114:H114"/>
    <mergeCell ref="I114:J114"/>
    <mergeCell ref="E113:F113"/>
    <mergeCell ref="E114:F114"/>
    <mergeCell ref="G111:H111"/>
    <mergeCell ref="I111:J111"/>
    <mergeCell ref="G112:H112"/>
    <mergeCell ref="I112:J112"/>
    <mergeCell ref="E111:F111"/>
    <mergeCell ref="E112:F112"/>
    <mergeCell ref="G109:H109"/>
    <mergeCell ref="I109:J109"/>
    <mergeCell ref="G110:H110"/>
    <mergeCell ref="I110:J110"/>
    <mergeCell ref="E109:F109"/>
    <mergeCell ref="E110:F110"/>
    <mergeCell ref="G107:H107"/>
    <mergeCell ref="I107:J107"/>
    <mergeCell ref="G108:H108"/>
    <mergeCell ref="I108:J108"/>
    <mergeCell ref="E107:F107"/>
    <mergeCell ref="E108:F108"/>
    <mergeCell ref="G105:H105"/>
    <mergeCell ref="I105:J105"/>
    <mergeCell ref="G106:H106"/>
    <mergeCell ref="I106:J106"/>
    <mergeCell ref="E105:F105"/>
    <mergeCell ref="E106:F106"/>
    <mergeCell ref="G103:H103"/>
    <mergeCell ref="I103:J103"/>
    <mergeCell ref="G104:H104"/>
    <mergeCell ref="I104:J104"/>
    <mergeCell ref="E103:F103"/>
    <mergeCell ref="E104:F104"/>
    <mergeCell ref="G101:H101"/>
    <mergeCell ref="I101:J101"/>
    <mergeCell ref="G102:H102"/>
    <mergeCell ref="I102:J102"/>
    <mergeCell ref="E101:F101"/>
    <mergeCell ref="E102:F102"/>
    <mergeCell ref="G99:H99"/>
    <mergeCell ref="I99:J99"/>
    <mergeCell ref="G100:H100"/>
    <mergeCell ref="I100:J100"/>
    <mergeCell ref="E99:F99"/>
    <mergeCell ref="E100:F100"/>
    <mergeCell ref="G97:H97"/>
    <mergeCell ref="I97:J97"/>
    <mergeCell ref="G98:H98"/>
    <mergeCell ref="I98:J98"/>
    <mergeCell ref="E97:F97"/>
    <mergeCell ref="E98:F98"/>
    <mergeCell ref="G95:H95"/>
    <mergeCell ref="I95:J95"/>
    <mergeCell ref="G96:H96"/>
    <mergeCell ref="I96:J96"/>
    <mergeCell ref="E95:F95"/>
    <mergeCell ref="E96:F96"/>
    <mergeCell ref="G93:H93"/>
    <mergeCell ref="I93:J93"/>
    <mergeCell ref="G94:H94"/>
    <mergeCell ref="I94:J94"/>
    <mergeCell ref="E93:F93"/>
    <mergeCell ref="E94:F94"/>
    <mergeCell ref="G91:H91"/>
    <mergeCell ref="I91:J91"/>
    <mergeCell ref="G92:H92"/>
    <mergeCell ref="I92:J92"/>
    <mergeCell ref="E91:F91"/>
    <mergeCell ref="E92:F92"/>
    <mergeCell ref="G89:H89"/>
    <mergeCell ref="I89:J89"/>
    <mergeCell ref="G90:H90"/>
    <mergeCell ref="I90:J90"/>
    <mergeCell ref="E89:F89"/>
    <mergeCell ref="E90:F90"/>
    <mergeCell ref="G87:H87"/>
    <mergeCell ref="I87:J87"/>
    <mergeCell ref="G88:H88"/>
    <mergeCell ref="I88:J88"/>
    <mergeCell ref="E87:F87"/>
    <mergeCell ref="E88:F88"/>
    <mergeCell ref="G85:H85"/>
    <mergeCell ref="I85:J85"/>
    <mergeCell ref="G86:H86"/>
    <mergeCell ref="I86:J86"/>
    <mergeCell ref="E85:F85"/>
    <mergeCell ref="E86:F86"/>
    <mergeCell ref="G83:H83"/>
    <mergeCell ref="I83:J83"/>
    <mergeCell ref="G84:H84"/>
    <mergeCell ref="I84:J84"/>
    <mergeCell ref="E83:F83"/>
    <mergeCell ref="E84:F84"/>
    <mergeCell ref="G81:H81"/>
    <mergeCell ref="I81:J81"/>
    <mergeCell ref="G82:H82"/>
    <mergeCell ref="I82:J82"/>
    <mergeCell ref="E81:F81"/>
    <mergeCell ref="E82:F82"/>
    <mergeCell ref="G79:H79"/>
    <mergeCell ref="I79:J79"/>
    <mergeCell ref="G80:H80"/>
    <mergeCell ref="I80:J80"/>
    <mergeCell ref="E79:F79"/>
    <mergeCell ref="E80:F80"/>
    <mergeCell ref="G77:H77"/>
    <mergeCell ref="I77:J77"/>
    <mergeCell ref="G78:H78"/>
    <mergeCell ref="I78:J78"/>
    <mergeCell ref="E77:F77"/>
    <mergeCell ref="E78:F78"/>
    <mergeCell ref="G75:H75"/>
    <mergeCell ref="I75:J75"/>
    <mergeCell ref="G76:H76"/>
    <mergeCell ref="I76:J76"/>
    <mergeCell ref="E75:F75"/>
    <mergeCell ref="E76:F76"/>
    <mergeCell ref="G73:H73"/>
    <mergeCell ref="I73:J73"/>
    <mergeCell ref="G74:H74"/>
    <mergeCell ref="I74:J74"/>
    <mergeCell ref="E73:F73"/>
    <mergeCell ref="E74:F74"/>
    <mergeCell ref="G71:H71"/>
    <mergeCell ref="I71:J71"/>
    <mergeCell ref="G72:H72"/>
    <mergeCell ref="I72:J72"/>
    <mergeCell ref="E71:F71"/>
    <mergeCell ref="E72:F72"/>
    <mergeCell ref="G69:H69"/>
    <mergeCell ref="I69:J69"/>
    <mergeCell ref="G70:H70"/>
    <mergeCell ref="I70:J70"/>
    <mergeCell ref="E69:F69"/>
    <mergeCell ref="E70:F70"/>
    <mergeCell ref="G67:H67"/>
    <mergeCell ref="I67:J67"/>
    <mergeCell ref="G68:H68"/>
    <mergeCell ref="I68:J68"/>
    <mergeCell ref="E67:F67"/>
    <mergeCell ref="E68:F68"/>
    <mergeCell ref="G65:H65"/>
    <mergeCell ref="I65:J65"/>
    <mergeCell ref="G66:H66"/>
    <mergeCell ref="I66:J66"/>
    <mergeCell ref="E65:F65"/>
    <mergeCell ref="E66:F66"/>
    <mergeCell ref="G63:H63"/>
    <mergeCell ref="I63:J63"/>
    <mergeCell ref="G64:H64"/>
    <mergeCell ref="I64:J64"/>
    <mergeCell ref="E63:F63"/>
    <mergeCell ref="E64:F64"/>
    <mergeCell ref="G61:H61"/>
    <mergeCell ref="I61:J61"/>
    <mergeCell ref="G62:H62"/>
    <mergeCell ref="I62:J62"/>
    <mergeCell ref="E61:F61"/>
    <mergeCell ref="E62:F62"/>
    <mergeCell ref="G59:H59"/>
    <mergeCell ref="I59:J59"/>
    <mergeCell ref="G60:H60"/>
    <mergeCell ref="I60:J60"/>
    <mergeCell ref="E59:F59"/>
    <mergeCell ref="E60:F60"/>
    <mergeCell ref="G57:H57"/>
    <mergeCell ref="I57:J57"/>
    <mergeCell ref="G58:H58"/>
    <mergeCell ref="I58:J58"/>
    <mergeCell ref="E57:F57"/>
    <mergeCell ref="E58:F58"/>
    <mergeCell ref="G55:H55"/>
    <mergeCell ref="I55:J55"/>
    <mergeCell ref="G56:H56"/>
    <mergeCell ref="I56:J56"/>
    <mergeCell ref="E55:F55"/>
    <mergeCell ref="E56:F56"/>
    <mergeCell ref="G53:H53"/>
    <mergeCell ref="I53:J53"/>
    <mergeCell ref="G54:H54"/>
    <mergeCell ref="I54:J54"/>
    <mergeCell ref="E53:F53"/>
    <mergeCell ref="E54:F54"/>
    <mergeCell ref="G51:H51"/>
    <mergeCell ref="I51:J51"/>
    <mergeCell ref="G52:H52"/>
    <mergeCell ref="I52:J52"/>
    <mergeCell ref="E51:F51"/>
    <mergeCell ref="E52:F52"/>
    <mergeCell ref="G49:H49"/>
    <mergeCell ref="I49:J49"/>
    <mergeCell ref="G50:H50"/>
    <mergeCell ref="I50:J50"/>
    <mergeCell ref="E49:F49"/>
    <mergeCell ref="E50:F50"/>
    <mergeCell ref="G47:H47"/>
    <mergeCell ref="I47:J47"/>
    <mergeCell ref="G48:H48"/>
    <mergeCell ref="I48:J48"/>
    <mergeCell ref="E47:F47"/>
    <mergeCell ref="E48:F48"/>
    <mergeCell ref="G45:H45"/>
    <mergeCell ref="I45:J45"/>
    <mergeCell ref="G46:H46"/>
    <mergeCell ref="I46:J46"/>
    <mergeCell ref="E45:F45"/>
    <mergeCell ref="E46:F46"/>
    <mergeCell ref="G43:H43"/>
    <mergeCell ref="I43:J43"/>
    <mergeCell ref="G44:H44"/>
    <mergeCell ref="I44:J44"/>
    <mergeCell ref="E43:F43"/>
    <mergeCell ref="E44:F44"/>
    <mergeCell ref="G41:H41"/>
    <mergeCell ref="I41:J41"/>
    <mergeCell ref="G42:H42"/>
    <mergeCell ref="I42:J42"/>
    <mergeCell ref="E41:F41"/>
    <mergeCell ref="E42:F42"/>
    <mergeCell ref="G39:H39"/>
    <mergeCell ref="I39:J39"/>
    <mergeCell ref="G40:H40"/>
    <mergeCell ref="I40:J40"/>
    <mergeCell ref="E39:F39"/>
    <mergeCell ref="E40:F40"/>
    <mergeCell ref="G37:H37"/>
    <mergeCell ref="I37:J37"/>
    <mergeCell ref="G38:H38"/>
    <mergeCell ref="I38:J38"/>
    <mergeCell ref="E37:F37"/>
    <mergeCell ref="E38:F38"/>
    <mergeCell ref="G35:H35"/>
    <mergeCell ref="I35:J35"/>
    <mergeCell ref="G36:H36"/>
    <mergeCell ref="I36:J36"/>
    <mergeCell ref="E35:F35"/>
    <mergeCell ref="E36:F36"/>
    <mergeCell ref="G33:H33"/>
    <mergeCell ref="I33:J33"/>
    <mergeCell ref="G34:H34"/>
    <mergeCell ref="I34:J34"/>
    <mergeCell ref="E33:F33"/>
    <mergeCell ref="E34:F34"/>
    <mergeCell ref="G31:H31"/>
    <mergeCell ref="I31:J31"/>
    <mergeCell ref="G32:H32"/>
    <mergeCell ref="I32:J32"/>
    <mergeCell ref="E31:F31"/>
    <mergeCell ref="E32:F32"/>
    <mergeCell ref="G29:H29"/>
    <mergeCell ref="I29:J29"/>
    <mergeCell ref="G30:H30"/>
    <mergeCell ref="I30:J30"/>
    <mergeCell ref="E29:F29"/>
    <mergeCell ref="E30:F30"/>
    <mergeCell ref="G27:H27"/>
    <mergeCell ref="I27:J27"/>
    <mergeCell ref="G28:H28"/>
    <mergeCell ref="I28:J28"/>
    <mergeCell ref="G25:H25"/>
    <mergeCell ref="I25:J25"/>
    <mergeCell ref="G26:H26"/>
    <mergeCell ref="I26:J26"/>
    <mergeCell ref="G23:H23"/>
    <mergeCell ref="I23:J23"/>
    <mergeCell ref="G24:H24"/>
    <mergeCell ref="I24:J24"/>
    <mergeCell ref="G22:H22"/>
    <mergeCell ref="I22:J22"/>
    <mergeCell ref="B1:AD1"/>
    <mergeCell ref="B3:AD3"/>
    <mergeCell ref="B5:AD5"/>
    <mergeCell ref="B7:AD7"/>
    <mergeCell ref="AA9:AD9"/>
    <mergeCell ref="B10:L10"/>
    <mergeCell ref="N10:O10"/>
    <mergeCell ref="K22:S22"/>
    <mergeCell ref="U22:AD22"/>
    <mergeCell ref="B22:C22"/>
    <mergeCell ref="AA12:AD12"/>
    <mergeCell ref="B14:AD14"/>
    <mergeCell ref="C16:AD16"/>
    <mergeCell ref="C18:AD18"/>
    <mergeCell ref="C19:AD19"/>
    <mergeCell ref="C20:AD20"/>
    <mergeCell ref="C17:AD17"/>
    <mergeCell ref="C15:AD15"/>
  </mergeCells>
  <conditionalFormatting sqref="E23:AD142">
    <cfRule type="expression" dxfId="5" priority="4">
      <formula>$D23="X"</formula>
    </cfRule>
  </conditionalFormatting>
  <conditionalFormatting sqref="AH143">
    <cfRule type="cellIs" dxfId="4" priority="2" operator="greaterThan">
      <formula>0</formula>
    </cfRule>
  </conditionalFormatting>
  <conditionalFormatting sqref="AI143">
    <cfRule type="cellIs" dxfId="3" priority="1" operator="greaterThan">
      <formula>0</formula>
    </cfRule>
  </conditionalFormatting>
  <dataValidations disablePrompts="1" count="2">
    <dataValidation type="list" allowBlank="1" showInputMessage="1" showErrorMessage="1" sqref="E23:F142">
      <formula1>$AG$2:$AG$5</formula1>
    </dataValidation>
    <dataValidation type="list" allowBlank="1" showInputMessage="1" showErrorMessage="1" sqref="G23:H142">
      <formula1>$AK$23:$AK$622</formula1>
    </dataValidation>
  </dataValidations>
  <hyperlinks>
    <hyperlink ref="AA12:AD12" location="CNGE_2021_M1_Secc15!A170" display="Pregunta 2"/>
    <hyperlink ref="AA9:AD9" location="Índice!B19" display="Índice"/>
  </hyperlinks>
  <pageMargins left="0.70866141732283472" right="0.70866141732283472" top="0.74803149606299213" bottom="0.74803149606299213" header="0.31496062992125984" footer="0.31496062992125984"/>
  <pageSetup scale="75" orientation="portrait" r:id="rId1"/>
  <headerFooter>
    <oddHeader>&amp;CMódulo 1 Sección XV
Complemento 1</oddHeader>
    <oddFooter>&amp;LCenso Nacional de Gobiernos Estatales 2021&amp;R&amp;P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I151"/>
  <sheetViews>
    <sheetView showGridLines="0" view="pageBreakPreview" zoomScale="120" zoomScaleNormal="100" zoomScaleSheetLayoutView="120" workbookViewId="0"/>
  </sheetViews>
  <sheetFormatPr baseColWidth="10" defaultColWidth="0" defaultRowHeight="0" customHeight="1" zeroHeight="1"/>
  <cols>
    <col min="1" max="1" width="5.6640625" style="7" customWidth="1"/>
    <col min="2" max="30" width="3.6640625" style="7" customWidth="1"/>
    <col min="31" max="31" width="5.6640625" style="7" customWidth="1"/>
    <col min="32" max="32" width="0.44140625" style="8" hidden="1" customWidth="1"/>
    <col min="33" max="16384" width="5.6640625" style="110" hidden="1"/>
  </cols>
  <sheetData>
    <row r="1" spans="1:33" ht="173.3" customHeight="1">
      <c r="B1" s="212" t="s">
        <v>188</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row>
    <row r="2" spans="1:33" ht="15.05">
      <c r="AG2" s="88"/>
    </row>
    <row r="3" spans="1:33" ht="45.2" customHeight="1">
      <c r="B3" s="265" t="s">
        <v>0</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G3" s="88">
        <v>1</v>
      </c>
    </row>
    <row r="4" spans="1:33" ht="15.05">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G4" s="88">
        <v>2</v>
      </c>
    </row>
    <row r="5" spans="1:33" ht="45.2" customHeight="1">
      <c r="B5" s="214" t="s">
        <v>187</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G5" s="88">
        <v>3</v>
      </c>
    </row>
    <row r="6" spans="1:33" ht="15.05"/>
    <row r="7" spans="1:33" ht="45.2" customHeight="1">
      <c r="B7" s="450" t="s">
        <v>481</v>
      </c>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row>
    <row r="8" spans="1:33" ht="15.05" customHeight="1">
      <c r="D8" s="208"/>
    </row>
    <row r="9" spans="1:33" ht="15.05" customHeight="1" thickBot="1">
      <c r="B9" s="10" t="s">
        <v>189</v>
      </c>
      <c r="C9" s="11"/>
      <c r="D9" s="11"/>
      <c r="E9" s="11"/>
      <c r="F9" s="11"/>
      <c r="G9" s="11"/>
      <c r="H9" s="11"/>
      <c r="I9" s="11"/>
      <c r="J9" s="11"/>
      <c r="K9" s="11"/>
      <c r="L9" s="11"/>
      <c r="M9" s="11"/>
      <c r="N9" s="10" t="s">
        <v>190</v>
      </c>
      <c r="O9" s="11"/>
      <c r="AA9" s="238" t="s">
        <v>1</v>
      </c>
      <c r="AB9" s="238"/>
      <c r="AC9" s="238"/>
      <c r="AD9" s="238"/>
    </row>
    <row r="10" spans="1:33" ht="15.05" customHeight="1" thickBot="1">
      <c r="B10" s="219" t="str">
        <f>IF(Índice!$B$9="", "", Índice!$B$9)</f>
        <v>Veracruz de Ignacio de la Llave</v>
      </c>
      <c r="C10" s="239"/>
      <c r="D10" s="239"/>
      <c r="E10" s="239"/>
      <c r="F10" s="239"/>
      <c r="G10" s="239"/>
      <c r="H10" s="239"/>
      <c r="I10" s="239"/>
      <c r="J10" s="239"/>
      <c r="K10" s="239"/>
      <c r="L10" s="220"/>
      <c r="M10" s="12"/>
      <c r="N10" s="219" t="str">
        <f>IF(Índice!$N$9="", "", Índice!$N$9)</f>
        <v>230</v>
      </c>
      <c r="O10" s="220"/>
    </row>
    <row r="11" spans="1:33" ht="15.05" customHeight="1"/>
    <row r="12" spans="1:33" ht="15.05" customHeight="1">
      <c r="AA12" s="437" t="s">
        <v>415</v>
      </c>
      <c r="AB12" s="437"/>
      <c r="AC12" s="437"/>
      <c r="AD12" s="437"/>
    </row>
    <row r="13" spans="1:33" ht="15.05" customHeight="1"/>
    <row r="14" spans="1:33" ht="15.05" customHeight="1">
      <c r="A14" s="177"/>
      <c r="B14" s="438" t="s">
        <v>407</v>
      </c>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40"/>
      <c r="AE14" s="144"/>
      <c r="AF14" s="125"/>
    </row>
    <row r="15" spans="1:33" ht="24.05" customHeight="1">
      <c r="A15" s="177"/>
      <c r="B15" s="159"/>
      <c r="C15" s="444" t="s">
        <v>484</v>
      </c>
      <c r="D15" s="444"/>
      <c r="E15" s="444"/>
      <c r="F15" s="444"/>
      <c r="G15" s="444"/>
      <c r="H15" s="444"/>
      <c r="I15" s="444"/>
      <c r="J15" s="444"/>
      <c r="K15" s="444"/>
      <c r="L15" s="444"/>
      <c r="M15" s="444"/>
      <c r="N15" s="444"/>
      <c r="O15" s="444"/>
      <c r="P15" s="444"/>
      <c r="Q15" s="444"/>
      <c r="R15" s="444"/>
      <c r="S15" s="444"/>
      <c r="T15" s="444"/>
      <c r="U15" s="444"/>
      <c r="V15" s="444"/>
      <c r="W15" s="444"/>
      <c r="X15" s="444"/>
      <c r="Y15" s="444"/>
      <c r="Z15" s="444"/>
      <c r="AA15" s="444"/>
      <c r="AB15" s="444"/>
      <c r="AC15" s="444"/>
      <c r="AD15" s="350"/>
      <c r="AE15" s="144"/>
      <c r="AF15" s="125"/>
    </row>
    <row r="16" spans="1:33" ht="24.05" customHeight="1">
      <c r="A16" s="177"/>
      <c r="B16" s="178"/>
      <c r="C16" s="441" t="s">
        <v>490</v>
      </c>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312"/>
      <c r="AE16" s="144"/>
      <c r="AF16" s="125"/>
    </row>
    <row r="17" spans="1:35" ht="15.05" customHeight="1">
      <c r="A17" s="177"/>
      <c r="B17" s="178"/>
      <c r="C17" s="441" t="s">
        <v>486</v>
      </c>
      <c r="D17" s="442"/>
      <c r="E17" s="442"/>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312"/>
      <c r="AE17" s="144"/>
      <c r="AF17" s="125"/>
    </row>
    <row r="18" spans="1:35" ht="24.05" customHeight="1">
      <c r="A18" s="177"/>
      <c r="B18" s="178"/>
      <c r="C18" s="443" t="s">
        <v>491</v>
      </c>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44"/>
      <c r="AD18" s="350"/>
      <c r="AE18" s="144"/>
      <c r="AF18" s="125"/>
    </row>
    <row r="19" spans="1:35" ht="24.05" customHeight="1">
      <c r="A19" s="177"/>
      <c r="B19" s="179"/>
      <c r="C19" s="443" t="s">
        <v>492</v>
      </c>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350"/>
      <c r="AE19" s="144"/>
      <c r="AF19" s="125"/>
    </row>
    <row r="20" spans="1:35" ht="36" customHeight="1">
      <c r="A20" s="177"/>
      <c r="B20" s="180"/>
      <c r="C20" s="319" t="s">
        <v>493</v>
      </c>
      <c r="D20" s="320"/>
      <c r="E20" s="320"/>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1"/>
      <c r="AE20" s="144"/>
      <c r="AF20" s="125"/>
      <c r="AG20" s="94" t="s">
        <v>574</v>
      </c>
      <c r="AH20" s="110" t="s">
        <v>576</v>
      </c>
    </row>
    <row r="21" spans="1:35" ht="15.05" customHeight="1">
      <c r="A21" s="177"/>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25"/>
      <c r="AG21" s="110">
        <v>23</v>
      </c>
      <c r="AH21" s="110">
        <v>3</v>
      </c>
    </row>
    <row r="22" spans="1:35" ht="119.95" customHeight="1">
      <c r="A22" s="182"/>
      <c r="B22" s="419" t="s">
        <v>58</v>
      </c>
      <c r="C22" s="419"/>
      <c r="D22" s="172" t="s">
        <v>289</v>
      </c>
      <c r="E22" s="448" t="s">
        <v>469</v>
      </c>
      <c r="F22" s="449"/>
      <c r="G22" s="446" t="s">
        <v>474</v>
      </c>
      <c r="H22" s="383"/>
      <c r="I22" s="371" t="s">
        <v>408</v>
      </c>
      <c r="J22" s="372"/>
      <c r="K22" s="434" t="s">
        <v>409</v>
      </c>
      <c r="L22" s="435"/>
      <c r="M22" s="435"/>
      <c r="N22" s="435"/>
      <c r="O22" s="435"/>
      <c r="P22" s="435"/>
      <c r="Q22" s="435"/>
      <c r="R22" s="435"/>
      <c r="S22" s="435"/>
      <c r="T22" s="183" t="s">
        <v>410</v>
      </c>
      <c r="U22" s="434" t="s">
        <v>411</v>
      </c>
      <c r="V22" s="435"/>
      <c r="W22" s="435"/>
      <c r="X22" s="435"/>
      <c r="Y22" s="435"/>
      <c r="Z22" s="435"/>
      <c r="AA22" s="435"/>
      <c r="AB22" s="435"/>
      <c r="AC22" s="435"/>
      <c r="AD22" s="436"/>
      <c r="AE22" s="12"/>
      <c r="AF22" s="125"/>
      <c r="AG22" s="93" t="s">
        <v>573</v>
      </c>
      <c r="AH22" s="110" t="s">
        <v>581</v>
      </c>
      <c r="AI22" s="110" t="s">
        <v>575</v>
      </c>
    </row>
    <row r="23" spans="1:35" ht="15.05" customHeight="1">
      <c r="A23" s="182"/>
      <c r="B23" s="187" t="s">
        <v>60</v>
      </c>
      <c r="C23" s="196" t="str">
        <f>IF(CNGE_2021_M1_Secc15!D33="", "", CNGE_2021_M1_Secc15!D33)</f>
        <v/>
      </c>
      <c r="D23" s="197" t="str">
        <f>IF(OR(CNGE_2021_M1_Secc15!Z185=2, CNGE_2021_M1_Secc15!Z185=9), "X", "")</f>
        <v/>
      </c>
      <c r="E23" s="445"/>
      <c r="F23" s="445"/>
      <c r="G23" s="445"/>
      <c r="H23" s="445"/>
      <c r="I23" s="445"/>
      <c r="J23" s="445"/>
      <c r="K23" s="175"/>
      <c r="L23" s="176"/>
      <c r="M23" s="188" t="s">
        <v>412</v>
      </c>
      <c r="N23" s="176"/>
      <c r="O23" s="176"/>
      <c r="P23" s="176"/>
      <c r="Q23" s="176"/>
      <c r="R23" s="176"/>
      <c r="S23" s="176"/>
      <c r="T23" s="188" t="s">
        <v>410</v>
      </c>
      <c r="U23" s="176"/>
      <c r="V23" s="176"/>
      <c r="W23" s="176"/>
      <c r="X23" s="188" t="s">
        <v>412</v>
      </c>
      <c r="Y23" s="176"/>
      <c r="Z23" s="176"/>
      <c r="AA23" s="176"/>
      <c r="AB23" s="176"/>
      <c r="AC23" s="176"/>
      <c r="AD23" s="176"/>
      <c r="AE23" s="12"/>
      <c r="AF23" s="125"/>
      <c r="AG23" s="110">
        <f>COUNTBLANK(E23:AD23)</f>
        <v>23</v>
      </c>
      <c r="AH23" s="110">
        <f>IF(
AND(D23="X", AG23&lt;$AG$21), 1, 0
)</f>
        <v>0</v>
      </c>
      <c r="AI23" s="110">
        <f>IF(
OR(
AND(C23="", OR(D23&lt;&gt;"", AG23&lt;$AG$21)),
AND(C23&lt;&gt;"", D23="", OR(AG23=$AG$21, AG23&gt;$AH$21))
), 1, 0)</f>
        <v>0</v>
      </c>
    </row>
    <row r="24" spans="1:35" ht="15.05" customHeight="1">
      <c r="A24" s="182"/>
      <c r="B24" s="195" t="s">
        <v>61</v>
      </c>
      <c r="C24" s="196" t="str">
        <f>IF(CNGE_2021_M1_Secc15!D34="", "", CNGE_2021_M1_Secc15!D34)</f>
        <v/>
      </c>
      <c r="D24" s="197" t="str">
        <f>IF(OR(CNGE_2021_M1_Secc15!Z186=2, CNGE_2021_M1_Secc15!Z186=9), "X", "")</f>
        <v/>
      </c>
      <c r="E24" s="445"/>
      <c r="F24" s="445"/>
      <c r="G24" s="445"/>
      <c r="H24" s="445"/>
      <c r="I24" s="445"/>
      <c r="J24" s="445"/>
      <c r="K24" s="175"/>
      <c r="L24" s="176"/>
      <c r="M24" s="188" t="s">
        <v>412</v>
      </c>
      <c r="N24" s="176"/>
      <c r="O24" s="176"/>
      <c r="P24" s="176"/>
      <c r="Q24" s="176"/>
      <c r="R24" s="176"/>
      <c r="S24" s="176"/>
      <c r="T24" s="188" t="s">
        <v>410</v>
      </c>
      <c r="U24" s="176"/>
      <c r="V24" s="176"/>
      <c r="W24" s="176"/>
      <c r="X24" s="188" t="s">
        <v>412</v>
      </c>
      <c r="Y24" s="176"/>
      <c r="Z24" s="176"/>
      <c r="AA24" s="176"/>
      <c r="AB24" s="176"/>
      <c r="AC24" s="176"/>
      <c r="AD24" s="176"/>
      <c r="AE24" s="12"/>
      <c r="AF24" s="125"/>
      <c r="AG24" s="110">
        <f t="shared" ref="AG24:AG87" si="0">COUNTBLANK(E24:AD24)</f>
        <v>23</v>
      </c>
      <c r="AH24" s="110">
        <f t="shared" ref="AH24:AH87" si="1">IF(
AND(D24="X", AG24&lt;$AG$21), 1, 0
)</f>
        <v>0</v>
      </c>
      <c r="AI24" s="110">
        <f t="shared" ref="AI24:AI87" si="2">IF(
OR(
AND(C24="", OR(D24&lt;&gt;"", AG24&lt;$AG$21)),
AND(C24&lt;&gt;"", D24="", OR(AG24=$AG$21, AG24&gt;$AH$21))
), 1, 0)</f>
        <v>0</v>
      </c>
    </row>
    <row r="25" spans="1:35" ht="15.05" customHeight="1">
      <c r="A25" s="182"/>
      <c r="B25" s="195" t="s">
        <v>62</v>
      </c>
      <c r="C25" s="196" t="str">
        <f>IF(CNGE_2021_M1_Secc15!D35="", "", CNGE_2021_M1_Secc15!D35)</f>
        <v/>
      </c>
      <c r="D25" s="197" t="str">
        <f>IF(OR(CNGE_2021_M1_Secc15!Z187=2, CNGE_2021_M1_Secc15!Z187=9), "X", "")</f>
        <v/>
      </c>
      <c r="E25" s="445"/>
      <c r="F25" s="445"/>
      <c r="G25" s="445"/>
      <c r="H25" s="445"/>
      <c r="I25" s="445"/>
      <c r="J25" s="445"/>
      <c r="K25" s="175"/>
      <c r="L25" s="176"/>
      <c r="M25" s="188" t="s">
        <v>412</v>
      </c>
      <c r="N25" s="176"/>
      <c r="O25" s="176"/>
      <c r="P25" s="176"/>
      <c r="Q25" s="176"/>
      <c r="R25" s="176"/>
      <c r="S25" s="176"/>
      <c r="T25" s="188" t="s">
        <v>410</v>
      </c>
      <c r="U25" s="176"/>
      <c r="V25" s="176"/>
      <c r="W25" s="176"/>
      <c r="X25" s="188" t="s">
        <v>412</v>
      </c>
      <c r="Y25" s="176"/>
      <c r="Z25" s="176"/>
      <c r="AA25" s="176"/>
      <c r="AB25" s="176"/>
      <c r="AC25" s="176"/>
      <c r="AD25" s="176"/>
      <c r="AE25" s="12"/>
      <c r="AF25" s="125"/>
      <c r="AG25" s="110">
        <f t="shared" si="0"/>
        <v>23</v>
      </c>
      <c r="AH25" s="110">
        <f t="shared" si="1"/>
        <v>0</v>
      </c>
      <c r="AI25" s="110">
        <f t="shared" si="2"/>
        <v>0</v>
      </c>
    </row>
    <row r="26" spans="1:35" ht="15.05" customHeight="1">
      <c r="A26" s="182"/>
      <c r="B26" s="195" t="s">
        <v>63</v>
      </c>
      <c r="C26" s="196" t="str">
        <f>IF(CNGE_2021_M1_Secc15!D36="", "", CNGE_2021_M1_Secc15!D36)</f>
        <v/>
      </c>
      <c r="D26" s="197" t="str">
        <f>IF(OR(CNGE_2021_M1_Secc15!Z188=2, CNGE_2021_M1_Secc15!Z188=9), "X", "")</f>
        <v/>
      </c>
      <c r="E26" s="445"/>
      <c r="F26" s="445"/>
      <c r="G26" s="445"/>
      <c r="H26" s="445"/>
      <c r="I26" s="445"/>
      <c r="J26" s="445"/>
      <c r="K26" s="175"/>
      <c r="L26" s="176"/>
      <c r="M26" s="188" t="s">
        <v>412</v>
      </c>
      <c r="N26" s="176"/>
      <c r="O26" s="176"/>
      <c r="P26" s="176"/>
      <c r="Q26" s="176"/>
      <c r="R26" s="176"/>
      <c r="S26" s="176"/>
      <c r="T26" s="188" t="s">
        <v>410</v>
      </c>
      <c r="U26" s="176"/>
      <c r="V26" s="176"/>
      <c r="W26" s="176"/>
      <c r="X26" s="188" t="s">
        <v>412</v>
      </c>
      <c r="Y26" s="176"/>
      <c r="Z26" s="176"/>
      <c r="AA26" s="176"/>
      <c r="AB26" s="176"/>
      <c r="AC26" s="176"/>
      <c r="AD26" s="176"/>
      <c r="AE26" s="12"/>
      <c r="AF26" s="125"/>
      <c r="AG26" s="110">
        <f t="shared" si="0"/>
        <v>23</v>
      </c>
      <c r="AH26" s="110">
        <f t="shared" si="1"/>
        <v>0</v>
      </c>
      <c r="AI26" s="110">
        <f t="shared" si="2"/>
        <v>0</v>
      </c>
    </row>
    <row r="27" spans="1:35" ht="15.05" customHeight="1">
      <c r="A27" s="182"/>
      <c r="B27" s="195" t="s">
        <v>64</v>
      </c>
      <c r="C27" s="196" t="str">
        <f>IF(CNGE_2021_M1_Secc15!D37="", "", CNGE_2021_M1_Secc15!D37)</f>
        <v/>
      </c>
      <c r="D27" s="197" t="str">
        <f>IF(OR(CNGE_2021_M1_Secc15!Z189=2, CNGE_2021_M1_Secc15!Z189=9), "X", "")</f>
        <v/>
      </c>
      <c r="E27" s="445"/>
      <c r="F27" s="445"/>
      <c r="G27" s="445"/>
      <c r="H27" s="445"/>
      <c r="I27" s="445"/>
      <c r="J27" s="445"/>
      <c r="K27" s="175"/>
      <c r="L27" s="176"/>
      <c r="M27" s="188" t="s">
        <v>412</v>
      </c>
      <c r="N27" s="176"/>
      <c r="O27" s="176"/>
      <c r="P27" s="176"/>
      <c r="Q27" s="176"/>
      <c r="R27" s="176"/>
      <c r="S27" s="176"/>
      <c r="T27" s="188" t="s">
        <v>410</v>
      </c>
      <c r="U27" s="176"/>
      <c r="V27" s="176"/>
      <c r="W27" s="176"/>
      <c r="X27" s="188" t="s">
        <v>412</v>
      </c>
      <c r="Y27" s="176"/>
      <c r="Z27" s="176"/>
      <c r="AA27" s="176"/>
      <c r="AB27" s="176"/>
      <c r="AC27" s="176"/>
      <c r="AD27" s="176"/>
      <c r="AE27" s="12"/>
      <c r="AF27" s="125"/>
      <c r="AG27" s="110">
        <f t="shared" si="0"/>
        <v>23</v>
      </c>
      <c r="AH27" s="110">
        <f t="shared" si="1"/>
        <v>0</v>
      </c>
      <c r="AI27" s="110">
        <f t="shared" si="2"/>
        <v>0</v>
      </c>
    </row>
    <row r="28" spans="1:35" ht="15.05" customHeight="1">
      <c r="A28" s="182"/>
      <c r="B28" s="195" t="s">
        <v>65</v>
      </c>
      <c r="C28" s="196" t="str">
        <f>IF(CNGE_2021_M1_Secc15!D38="", "", CNGE_2021_M1_Secc15!D38)</f>
        <v/>
      </c>
      <c r="D28" s="197" t="str">
        <f>IF(OR(CNGE_2021_M1_Secc15!Z190=2, CNGE_2021_M1_Secc15!Z190=9), "X", "")</f>
        <v/>
      </c>
      <c r="E28" s="445"/>
      <c r="F28" s="445"/>
      <c r="G28" s="445"/>
      <c r="H28" s="445"/>
      <c r="I28" s="445"/>
      <c r="J28" s="445"/>
      <c r="K28" s="175"/>
      <c r="L28" s="176"/>
      <c r="M28" s="188" t="s">
        <v>412</v>
      </c>
      <c r="N28" s="176"/>
      <c r="O28" s="176"/>
      <c r="P28" s="176"/>
      <c r="Q28" s="176"/>
      <c r="R28" s="176"/>
      <c r="S28" s="176"/>
      <c r="T28" s="188" t="s">
        <v>410</v>
      </c>
      <c r="U28" s="176"/>
      <c r="V28" s="176"/>
      <c r="W28" s="176"/>
      <c r="X28" s="188" t="s">
        <v>412</v>
      </c>
      <c r="Y28" s="176"/>
      <c r="Z28" s="176"/>
      <c r="AA28" s="176"/>
      <c r="AB28" s="176"/>
      <c r="AC28" s="176"/>
      <c r="AD28" s="176"/>
      <c r="AE28" s="12"/>
      <c r="AF28" s="125"/>
      <c r="AG28" s="110">
        <f t="shared" si="0"/>
        <v>23</v>
      </c>
      <c r="AH28" s="110">
        <f t="shared" si="1"/>
        <v>0</v>
      </c>
      <c r="AI28" s="110">
        <f t="shared" si="2"/>
        <v>0</v>
      </c>
    </row>
    <row r="29" spans="1:35" ht="15.05" customHeight="1">
      <c r="A29" s="182"/>
      <c r="B29" s="195" t="s">
        <v>66</v>
      </c>
      <c r="C29" s="196" t="str">
        <f>IF(CNGE_2021_M1_Secc15!D39="", "", CNGE_2021_M1_Secc15!D39)</f>
        <v/>
      </c>
      <c r="D29" s="197" t="str">
        <f>IF(OR(CNGE_2021_M1_Secc15!Z191=2, CNGE_2021_M1_Secc15!Z191=9), "X", "")</f>
        <v/>
      </c>
      <c r="E29" s="445"/>
      <c r="F29" s="445"/>
      <c r="G29" s="445"/>
      <c r="H29" s="445"/>
      <c r="I29" s="445"/>
      <c r="J29" s="445"/>
      <c r="K29" s="175"/>
      <c r="L29" s="176"/>
      <c r="M29" s="188" t="s">
        <v>412</v>
      </c>
      <c r="N29" s="176"/>
      <c r="O29" s="176"/>
      <c r="P29" s="176"/>
      <c r="Q29" s="176"/>
      <c r="R29" s="176"/>
      <c r="S29" s="176"/>
      <c r="T29" s="188" t="s">
        <v>410</v>
      </c>
      <c r="U29" s="176"/>
      <c r="V29" s="176"/>
      <c r="W29" s="176"/>
      <c r="X29" s="188" t="s">
        <v>412</v>
      </c>
      <c r="Y29" s="176"/>
      <c r="Z29" s="176"/>
      <c r="AA29" s="176"/>
      <c r="AB29" s="176"/>
      <c r="AC29" s="176"/>
      <c r="AD29" s="176"/>
      <c r="AE29" s="12"/>
      <c r="AF29" s="125"/>
      <c r="AG29" s="110">
        <f t="shared" si="0"/>
        <v>23</v>
      </c>
      <c r="AH29" s="110">
        <f t="shared" si="1"/>
        <v>0</v>
      </c>
      <c r="AI29" s="110">
        <f t="shared" si="2"/>
        <v>0</v>
      </c>
    </row>
    <row r="30" spans="1:35" ht="15.05" customHeight="1">
      <c r="A30" s="182"/>
      <c r="B30" s="195" t="s">
        <v>67</v>
      </c>
      <c r="C30" s="196" t="str">
        <f>IF(CNGE_2021_M1_Secc15!D40="", "", CNGE_2021_M1_Secc15!D40)</f>
        <v/>
      </c>
      <c r="D30" s="197" t="str">
        <f>IF(OR(CNGE_2021_M1_Secc15!Z192=2, CNGE_2021_M1_Secc15!Z192=9), "X", "")</f>
        <v/>
      </c>
      <c r="E30" s="445"/>
      <c r="F30" s="445"/>
      <c r="G30" s="445"/>
      <c r="H30" s="445"/>
      <c r="I30" s="445"/>
      <c r="J30" s="445"/>
      <c r="K30" s="175"/>
      <c r="L30" s="176"/>
      <c r="M30" s="188" t="s">
        <v>412</v>
      </c>
      <c r="N30" s="176"/>
      <c r="O30" s="176"/>
      <c r="P30" s="176"/>
      <c r="Q30" s="176"/>
      <c r="R30" s="176"/>
      <c r="S30" s="176"/>
      <c r="T30" s="188" t="s">
        <v>410</v>
      </c>
      <c r="U30" s="176"/>
      <c r="V30" s="176"/>
      <c r="W30" s="176"/>
      <c r="X30" s="188" t="s">
        <v>412</v>
      </c>
      <c r="Y30" s="176"/>
      <c r="Z30" s="176"/>
      <c r="AA30" s="176"/>
      <c r="AB30" s="176"/>
      <c r="AC30" s="176"/>
      <c r="AD30" s="176"/>
      <c r="AE30" s="12"/>
      <c r="AF30" s="125"/>
      <c r="AG30" s="110">
        <f t="shared" si="0"/>
        <v>23</v>
      </c>
      <c r="AH30" s="110">
        <f t="shared" si="1"/>
        <v>0</v>
      </c>
      <c r="AI30" s="110">
        <f t="shared" si="2"/>
        <v>0</v>
      </c>
    </row>
    <row r="31" spans="1:35" ht="15.05" customHeight="1">
      <c r="A31" s="182"/>
      <c r="B31" s="195" t="s">
        <v>68</v>
      </c>
      <c r="C31" s="196" t="str">
        <f>IF(CNGE_2021_M1_Secc15!D41="", "", CNGE_2021_M1_Secc15!D41)</f>
        <v/>
      </c>
      <c r="D31" s="197" t="str">
        <f>IF(OR(CNGE_2021_M1_Secc15!Z193=2, CNGE_2021_M1_Secc15!Z193=9), "X", "")</f>
        <v/>
      </c>
      <c r="E31" s="445"/>
      <c r="F31" s="445"/>
      <c r="G31" s="445"/>
      <c r="H31" s="445"/>
      <c r="I31" s="445"/>
      <c r="J31" s="445"/>
      <c r="K31" s="175"/>
      <c r="L31" s="176"/>
      <c r="M31" s="188" t="s">
        <v>412</v>
      </c>
      <c r="N31" s="176"/>
      <c r="O31" s="176"/>
      <c r="P31" s="176"/>
      <c r="Q31" s="176"/>
      <c r="R31" s="176"/>
      <c r="S31" s="176"/>
      <c r="T31" s="188" t="s">
        <v>410</v>
      </c>
      <c r="U31" s="176"/>
      <c r="V31" s="176"/>
      <c r="W31" s="176"/>
      <c r="X31" s="188" t="s">
        <v>412</v>
      </c>
      <c r="Y31" s="176"/>
      <c r="Z31" s="176"/>
      <c r="AA31" s="176"/>
      <c r="AB31" s="176"/>
      <c r="AC31" s="176"/>
      <c r="AD31" s="176"/>
      <c r="AE31" s="12"/>
      <c r="AF31" s="125"/>
      <c r="AG31" s="110">
        <f t="shared" si="0"/>
        <v>23</v>
      </c>
      <c r="AH31" s="110">
        <f t="shared" si="1"/>
        <v>0</v>
      </c>
      <c r="AI31" s="110">
        <f t="shared" si="2"/>
        <v>0</v>
      </c>
    </row>
    <row r="32" spans="1:35" ht="15.05" customHeight="1">
      <c r="A32" s="182"/>
      <c r="B32" s="195" t="s">
        <v>69</v>
      </c>
      <c r="C32" s="196" t="str">
        <f>IF(CNGE_2021_M1_Secc15!D42="", "", CNGE_2021_M1_Secc15!D42)</f>
        <v/>
      </c>
      <c r="D32" s="197" t="str">
        <f>IF(OR(CNGE_2021_M1_Secc15!Z194=2, CNGE_2021_M1_Secc15!Z194=9), "X", "")</f>
        <v/>
      </c>
      <c r="E32" s="445"/>
      <c r="F32" s="445"/>
      <c r="G32" s="445"/>
      <c r="H32" s="445"/>
      <c r="I32" s="445"/>
      <c r="J32" s="445"/>
      <c r="K32" s="175"/>
      <c r="L32" s="176"/>
      <c r="M32" s="188" t="s">
        <v>412</v>
      </c>
      <c r="N32" s="176"/>
      <c r="O32" s="176"/>
      <c r="P32" s="176"/>
      <c r="Q32" s="176"/>
      <c r="R32" s="176"/>
      <c r="S32" s="176"/>
      <c r="T32" s="188" t="s">
        <v>410</v>
      </c>
      <c r="U32" s="176"/>
      <c r="V32" s="176"/>
      <c r="W32" s="176"/>
      <c r="X32" s="188" t="s">
        <v>412</v>
      </c>
      <c r="Y32" s="176"/>
      <c r="Z32" s="176"/>
      <c r="AA32" s="176"/>
      <c r="AB32" s="176"/>
      <c r="AC32" s="176"/>
      <c r="AD32" s="176"/>
      <c r="AE32" s="12"/>
      <c r="AF32" s="125"/>
      <c r="AG32" s="110">
        <f t="shared" si="0"/>
        <v>23</v>
      </c>
      <c r="AH32" s="110">
        <f t="shared" si="1"/>
        <v>0</v>
      </c>
      <c r="AI32" s="110">
        <f t="shared" si="2"/>
        <v>0</v>
      </c>
    </row>
    <row r="33" spans="1:35" ht="15.05" customHeight="1">
      <c r="A33" s="182"/>
      <c r="B33" s="195" t="s">
        <v>70</v>
      </c>
      <c r="C33" s="196" t="str">
        <f>IF(CNGE_2021_M1_Secc15!D43="", "", CNGE_2021_M1_Secc15!D43)</f>
        <v/>
      </c>
      <c r="D33" s="197" t="str">
        <f>IF(OR(CNGE_2021_M1_Secc15!Z195=2, CNGE_2021_M1_Secc15!Z195=9), "X", "")</f>
        <v/>
      </c>
      <c r="E33" s="445"/>
      <c r="F33" s="445"/>
      <c r="G33" s="445"/>
      <c r="H33" s="445"/>
      <c r="I33" s="445"/>
      <c r="J33" s="445"/>
      <c r="K33" s="175"/>
      <c r="L33" s="176"/>
      <c r="M33" s="188" t="s">
        <v>412</v>
      </c>
      <c r="N33" s="176"/>
      <c r="O33" s="176"/>
      <c r="P33" s="176"/>
      <c r="Q33" s="176"/>
      <c r="R33" s="176"/>
      <c r="S33" s="176"/>
      <c r="T33" s="188" t="s">
        <v>410</v>
      </c>
      <c r="U33" s="176"/>
      <c r="V33" s="176"/>
      <c r="W33" s="176"/>
      <c r="X33" s="188" t="s">
        <v>412</v>
      </c>
      <c r="Y33" s="176"/>
      <c r="Z33" s="176"/>
      <c r="AA33" s="176"/>
      <c r="AB33" s="176"/>
      <c r="AC33" s="176"/>
      <c r="AD33" s="176"/>
      <c r="AE33" s="12"/>
      <c r="AF33" s="125"/>
      <c r="AG33" s="110">
        <f t="shared" si="0"/>
        <v>23</v>
      </c>
      <c r="AH33" s="110">
        <f t="shared" si="1"/>
        <v>0</v>
      </c>
      <c r="AI33" s="110">
        <f t="shared" si="2"/>
        <v>0</v>
      </c>
    </row>
    <row r="34" spans="1:35" ht="15.05" customHeight="1">
      <c r="A34" s="182"/>
      <c r="B34" s="195" t="s">
        <v>71</v>
      </c>
      <c r="C34" s="196" t="str">
        <f>IF(CNGE_2021_M1_Secc15!D44="", "", CNGE_2021_M1_Secc15!D44)</f>
        <v/>
      </c>
      <c r="D34" s="197" t="str">
        <f>IF(OR(CNGE_2021_M1_Secc15!Z196=2, CNGE_2021_M1_Secc15!Z196=9), "X", "")</f>
        <v/>
      </c>
      <c r="E34" s="445"/>
      <c r="F34" s="445"/>
      <c r="G34" s="445"/>
      <c r="H34" s="445"/>
      <c r="I34" s="445"/>
      <c r="J34" s="445"/>
      <c r="K34" s="175"/>
      <c r="L34" s="176"/>
      <c r="M34" s="188" t="s">
        <v>412</v>
      </c>
      <c r="N34" s="176"/>
      <c r="O34" s="176"/>
      <c r="P34" s="176"/>
      <c r="Q34" s="176"/>
      <c r="R34" s="176"/>
      <c r="S34" s="176"/>
      <c r="T34" s="188" t="s">
        <v>410</v>
      </c>
      <c r="U34" s="176"/>
      <c r="V34" s="176"/>
      <c r="W34" s="176"/>
      <c r="X34" s="188" t="s">
        <v>412</v>
      </c>
      <c r="Y34" s="176"/>
      <c r="Z34" s="176"/>
      <c r="AA34" s="176"/>
      <c r="AB34" s="176"/>
      <c r="AC34" s="176"/>
      <c r="AD34" s="176"/>
      <c r="AE34" s="12"/>
      <c r="AF34" s="125"/>
      <c r="AG34" s="110">
        <f t="shared" si="0"/>
        <v>23</v>
      </c>
      <c r="AH34" s="110">
        <f t="shared" si="1"/>
        <v>0</v>
      </c>
      <c r="AI34" s="110">
        <f t="shared" si="2"/>
        <v>0</v>
      </c>
    </row>
    <row r="35" spans="1:35" ht="15.05" customHeight="1">
      <c r="A35" s="182"/>
      <c r="B35" s="195" t="s">
        <v>72</v>
      </c>
      <c r="C35" s="196" t="str">
        <f>IF(CNGE_2021_M1_Secc15!D45="", "", CNGE_2021_M1_Secc15!D45)</f>
        <v/>
      </c>
      <c r="D35" s="197" t="str">
        <f>IF(OR(CNGE_2021_M1_Secc15!Z197=2, CNGE_2021_M1_Secc15!Z197=9), "X", "")</f>
        <v/>
      </c>
      <c r="E35" s="445"/>
      <c r="F35" s="445"/>
      <c r="G35" s="445"/>
      <c r="H35" s="445"/>
      <c r="I35" s="445"/>
      <c r="J35" s="445"/>
      <c r="K35" s="175"/>
      <c r="L35" s="176"/>
      <c r="M35" s="188" t="s">
        <v>412</v>
      </c>
      <c r="N35" s="176"/>
      <c r="O35" s="176"/>
      <c r="P35" s="176"/>
      <c r="Q35" s="176"/>
      <c r="R35" s="176"/>
      <c r="S35" s="176"/>
      <c r="T35" s="188" t="s">
        <v>410</v>
      </c>
      <c r="U35" s="176"/>
      <c r="V35" s="176"/>
      <c r="W35" s="176"/>
      <c r="X35" s="188" t="s">
        <v>412</v>
      </c>
      <c r="Y35" s="176"/>
      <c r="Z35" s="176"/>
      <c r="AA35" s="176"/>
      <c r="AB35" s="176"/>
      <c r="AC35" s="176"/>
      <c r="AD35" s="176"/>
      <c r="AE35" s="12"/>
      <c r="AF35" s="125"/>
      <c r="AG35" s="110">
        <f t="shared" si="0"/>
        <v>23</v>
      </c>
      <c r="AH35" s="110">
        <f t="shared" si="1"/>
        <v>0</v>
      </c>
      <c r="AI35" s="110">
        <f t="shared" si="2"/>
        <v>0</v>
      </c>
    </row>
    <row r="36" spans="1:35" ht="15.05" customHeight="1">
      <c r="A36" s="182"/>
      <c r="B36" s="195" t="s">
        <v>73</v>
      </c>
      <c r="C36" s="196" t="str">
        <f>IF(CNGE_2021_M1_Secc15!D46="", "", CNGE_2021_M1_Secc15!D46)</f>
        <v/>
      </c>
      <c r="D36" s="197" t="str">
        <f>IF(OR(CNGE_2021_M1_Secc15!Z198=2, CNGE_2021_M1_Secc15!Z198=9), "X", "")</f>
        <v/>
      </c>
      <c r="E36" s="445"/>
      <c r="F36" s="445"/>
      <c r="G36" s="445"/>
      <c r="H36" s="445"/>
      <c r="I36" s="445"/>
      <c r="J36" s="445"/>
      <c r="K36" s="175"/>
      <c r="L36" s="176"/>
      <c r="M36" s="188" t="s">
        <v>412</v>
      </c>
      <c r="N36" s="176"/>
      <c r="O36" s="176"/>
      <c r="P36" s="176"/>
      <c r="Q36" s="176"/>
      <c r="R36" s="176"/>
      <c r="S36" s="176"/>
      <c r="T36" s="188" t="s">
        <v>410</v>
      </c>
      <c r="U36" s="176"/>
      <c r="V36" s="176"/>
      <c r="W36" s="176"/>
      <c r="X36" s="188" t="s">
        <v>412</v>
      </c>
      <c r="Y36" s="176"/>
      <c r="Z36" s="176"/>
      <c r="AA36" s="176"/>
      <c r="AB36" s="176"/>
      <c r="AC36" s="176"/>
      <c r="AD36" s="176"/>
      <c r="AE36" s="12"/>
      <c r="AF36" s="125"/>
      <c r="AG36" s="110">
        <f t="shared" si="0"/>
        <v>23</v>
      </c>
      <c r="AH36" s="110">
        <f t="shared" si="1"/>
        <v>0</v>
      </c>
      <c r="AI36" s="110">
        <f t="shared" si="2"/>
        <v>0</v>
      </c>
    </row>
    <row r="37" spans="1:35" ht="15.05" customHeight="1">
      <c r="A37" s="182"/>
      <c r="B37" s="195" t="s">
        <v>74</v>
      </c>
      <c r="C37" s="196" t="str">
        <f>IF(CNGE_2021_M1_Secc15!D47="", "", CNGE_2021_M1_Secc15!D47)</f>
        <v/>
      </c>
      <c r="D37" s="197" t="str">
        <f>IF(OR(CNGE_2021_M1_Secc15!Z199=2, CNGE_2021_M1_Secc15!Z199=9), "X", "")</f>
        <v/>
      </c>
      <c r="E37" s="445"/>
      <c r="F37" s="445"/>
      <c r="G37" s="445"/>
      <c r="H37" s="445"/>
      <c r="I37" s="445"/>
      <c r="J37" s="445"/>
      <c r="K37" s="175"/>
      <c r="L37" s="176"/>
      <c r="M37" s="188" t="s">
        <v>412</v>
      </c>
      <c r="N37" s="176"/>
      <c r="O37" s="176"/>
      <c r="P37" s="176"/>
      <c r="Q37" s="176"/>
      <c r="R37" s="176"/>
      <c r="S37" s="176"/>
      <c r="T37" s="188" t="s">
        <v>410</v>
      </c>
      <c r="U37" s="176"/>
      <c r="V37" s="176"/>
      <c r="W37" s="176"/>
      <c r="X37" s="188" t="s">
        <v>412</v>
      </c>
      <c r="Y37" s="176"/>
      <c r="Z37" s="176"/>
      <c r="AA37" s="176"/>
      <c r="AB37" s="176"/>
      <c r="AC37" s="176"/>
      <c r="AD37" s="176"/>
      <c r="AE37" s="12"/>
      <c r="AF37" s="125"/>
      <c r="AG37" s="110">
        <f t="shared" si="0"/>
        <v>23</v>
      </c>
      <c r="AH37" s="110">
        <f t="shared" si="1"/>
        <v>0</v>
      </c>
      <c r="AI37" s="110">
        <f t="shared" si="2"/>
        <v>0</v>
      </c>
    </row>
    <row r="38" spans="1:35" ht="15.05" customHeight="1">
      <c r="A38" s="182"/>
      <c r="B38" s="195" t="s">
        <v>75</v>
      </c>
      <c r="C38" s="196" t="str">
        <f>IF(CNGE_2021_M1_Secc15!D48="", "", CNGE_2021_M1_Secc15!D48)</f>
        <v/>
      </c>
      <c r="D38" s="197" t="str">
        <f>IF(OR(CNGE_2021_M1_Secc15!Z200=2, CNGE_2021_M1_Secc15!Z200=9), "X", "")</f>
        <v/>
      </c>
      <c r="E38" s="445"/>
      <c r="F38" s="445"/>
      <c r="G38" s="445"/>
      <c r="H38" s="445"/>
      <c r="I38" s="445"/>
      <c r="J38" s="445"/>
      <c r="K38" s="175"/>
      <c r="L38" s="176"/>
      <c r="M38" s="188" t="s">
        <v>412</v>
      </c>
      <c r="N38" s="176"/>
      <c r="O38" s="176"/>
      <c r="P38" s="176"/>
      <c r="Q38" s="176"/>
      <c r="R38" s="176"/>
      <c r="S38" s="176"/>
      <c r="T38" s="188" t="s">
        <v>410</v>
      </c>
      <c r="U38" s="176"/>
      <c r="V38" s="176"/>
      <c r="W38" s="176"/>
      <c r="X38" s="188" t="s">
        <v>412</v>
      </c>
      <c r="Y38" s="176"/>
      <c r="Z38" s="176"/>
      <c r="AA38" s="176"/>
      <c r="AB38" s="176"/>
      <c r="AC38" s="176"/>
      <c r="AD38" s="176"/>
      <c r="AE38" s="12"/>
      <c r="AF38" s="125"/>
      <c r="AG38" s="110">
        <f t="shared" si="0"/>
        <v>23</v>
      </c>
      <c r="AH38" s="110">
        <f t="shared" si="1"/>
        <v>0</v>
      </c>
      <c r="AI38" s="110">
        <f t="shared" si="2"/>
        <v>0</v>
      </c>
    </row>
    <row r="39" spans="1:35" ht="15.05" customHeight="1">
      <c r="A39" s="182"/>
      <c r="B39" s="195" t="s">
        <v>76</v>
      </c>
      <c r="C39" s="196" t="str">
        <f>IF(CNGE_2021_M1_Secc15!D49="", "", CNGE_2021_M1_Secc15!D49)</f>
        <v/>
      </c>
      <c r="D39" s="197" t="str">
        <f>IF(OR(CNGE_2021_M1_Secc15!Z201=2, CNGE_2021_M1_Secc15!Z201=9), "X", "")</f>
        <v/>
      </c>
      <c r="E39" s="445"/>
      <c r="F39" s="445"/>
      <c r="G39" s="445"/>
      <c r="H39" s="445"/>
      <c r="I39" s="445"/>
      <c r="J39" s="445"/>
      <c r="K39" s="175"/>
      <c r="L39" s="176"/>
      <c r="M39" s="188" t="s">
        <v>412</v>
      </c>
      <c r="N39" s="176"/>
      <c r="O39" s="176"/>
      <c r="P39" s="176"/>
      <c r="Q39" s="176"/>
      <c r="R39" s="176"/>
      <c r="S39" s="176"/>
      <c r="T39" s="188" t="s">
        <v>410</v>
      </c>
      <c r="U39" s="176"/>
      <c r="V39" s="176"/>
      <c r="W39" s="176"/>
      <c r="X39" s="188" t="s">
        <v>412</v>
      </c>
      <c r="Y39" s="176"/>
      <c r="Z39" s="176"/>
      <c r="AA39" s="176"/>
      <c r="AB39" s="176"/>
      <c r="AC39" s="176"/>
      <c r="AD39" s="176"/>
      <c r="AE39" s="12"/>
      <c r="AF39" s="125"/>
      <c r="AG39" s="110">
        <f t="shared" si="0"/>
        <v>23</v>
      </c>
      <c r="AH39" s="110">
        <f t="shared" si="1"/>
        <v>0</v>
      </c>
      <c r="AI39" s="110">
        <f t="shared" si="2"/>
        <v>0</v>
      </c>
    </row>
    <row r="40" spans="1:35" ht="15.05" customHeight="1">
      <c r="A40" s="182"/>
      <c r="B40" s="195" t="s">
        <v>77</v>
      </c>
      <c r="C40" s="196" t="str">
        <f>IF(CNGE_2021_M1_Secc15!D50="", "", CNGE_2021_M1_Secc15!D50)</f>
        <v/>
      </c>
      <c r="D40" s="197" t="str">
        <f>IF(OR(CNGE_2021_M1_Secc15!Z202=2, CNGE_2021_M1_Secc15!Z202=9), "X", "")</f>
        <v/>
      </c>
      <c r="E40" s="445"/>
      <c r="F40" s="445"/>
      <c r="G40" s="445"/>
      <c r="H40" s="445"/>
      <c r="I40" s="445"/>
      <c r="J40" s="445"/>
      <c r="K40" s="175"/>
      <c r="L40" s="176"/>
      <c r="M40" s="188" t="s">
        <v>412</v>
      </c>
      <c r="N40" s="176"/>
      <c r="O40" s="176"/>
      <c r="P40" s="176"/>
      <c r="Q40" s="176"/>
      <c r="R40" s="176"/>
      <c r="S40" s="176"/>
      <c r="T40" s="188" t="s">
        <v>410</v>
      </c>
      <c r="U40" s="176"/>
      <c r="V40" s="176"/>
      <c r="W40" s="176"/>
      <c r="X40" s="188" t="s">
        <v>412</v>
      </c>
      <c r="Y40" s="176"/>
      <c r="Z40" s="176"/>
      <c r="AA40" s="176"/>
      <c r="AB40" s="176"/>
      <c r="AC40" s="176"/>
      <c r="AD40" s="176"/>
      <c r="AE40" s="12"/>
      <c r="AF40" s="125"/>
      <c r="AG40" s="110">
        <f t="shared" si="0"/>
        <v>23</v>
      </c>
      <c r="AH40" s="110">
        <f t="shared" si="1"/>
        <v>0</v>
      </c>
      <c r="AI40" s="110">
        <f t="shared" si="2"/>
        <v>0</v>
      </c>
    </row>
    <row r="41" spans="1:35" ht="15.05" customHeight="1">
      <c r="A41" s="182"/>
      <c r="B41" s="195" t="s">
        <v>78</v>
      </c>
      <c r="C41" s="196" t="str">
        <f>IF(CNGE_2021_M1_Secc15!D51="", "", CNGE_2021_M1_Secc15!D51)</f>
        <v/>
      </c>
      <c r="D41" s="197" t="str">
        <f>IF(OR(CNGE_2021_M1_Secc15!Z203=2, CNGE_2021_M1_Secc15!Z203=9), "X", "")</f>
        <v/>
      </c>
      <c r="E41" s="445"/>
      <c r="F41" s="445"/>
      <c r="G41" s="445"/>
      <c r="H41" s="445"/>
      <c r="I41" s="445"/>
      <c r="J41" s="445"/>
      <c r="K41" s="175"/>
      <c r="L41" s="176"/>
      <c r="M41" s="188" t="s">
        <v>412</v>
      </c>
      <c r="N41" s="176"/>
      <c r="O41" s="176"/>
      <c r="P41" s="176"/>
      <c r="Q41" s="176"/>
      <c r="R41" s="176"/>
      <c r="S41" s="176"/>
      <c r="T41" s="188" t="s">
        <v>410</v>
      </c>
      <c r="U41" s="176"/>
      <c r="V41" s="176"/>
      <c r="W41" s="176"/>
      <c r="X41" s="188" t="s">
        <v>412</v>
      </c>
      <c r="Y41" s="176"/>
      <c r="Z41" s="176"/>
      <c r="AA41" s="176"/>
      <c r="AB41" s="176"/>
      <c r="AC41" s="176"/>
      <c r="AD41" s="176"/>
      <c r="AE41" s="12"/>
      <c r="AF41" s="125"/>
      <c r="AG41" s="110">
        <f t="shared" si="0"/>
        <v>23</v>
      </c>
      <c r="AH41" s="110">
        <f t="shared" si="1"/>
        <v>0</v>
      </c>
      <c r="AI41" s="110">
        <f t="shared" si="2"/>
        <v>0</v>
      </c>
    </row>
    <row r="42" spans="1:35" ht="15.05" customHeight="1">
      <c r="A42" s="182"/>
      <c r="B42" s="195" t="s">
        <v>79</v>
      </c>
      <c r="C42" s="196" t="str">
        <f>IF(CNGE_2021_M1_Secc15!D52="", "", CNGE_2021_M1_Secc15!D52)</f>
        <v/>
      </c>
      <c r="D42" s="197" t="str">
        <f>IF(OR(CNGE_2021_M1_Secc15!Z204=2, CNGE_2021_M1_Secc15!Z204=9), "X", "")</f>
        <v/>
      </c>
      <c r="E42" s="445"/>
      <c r="F42" s="445"/>
      <c r="G42" s="445"/>
      <c r="H42" s="445"/>
      <c r="I42" s="445"/>
      <c r="J42" s="445"/>
      <c r="K42" s="175"/>
      <c r="L42" s="176"/>
      <c r="M42" s="188" t="s">
        <v>412</v>
      </c>
      <c r="N42" s="176"/>
      <c r="O42" s="176"/>
      <c r="P42" s="176"/>
      <c r="Q42" s="176"/>
      <c r="R42" s="176"/>
      <c r="S42" s="176"/>
      <c r="T42" s="188" t="s">
        <v>410</v>
      </c>
      <c r="U42" s="176"/>
      <c r="V42" s="176"/>
      <c r="W42" s="176"/>
      <c r="X42" s="188" t="s">
        <v>412</v>
      </c>
      <c r="Y42" s="176"/>
      <c r="Z42" s="176"/>
      <c r="AA42" s="176"/>
      <c r="AB42" s="176"/>
      <c r="AC42" s="176"/>
      <c r="AD42" s="176"/>
      <c r="AE42" s="12"/>
      <c r="AF42" s="125"/>
      <c r="AG42" s="110">
        <f t="shared" si="0"/>
        <v>23</v>
      </c>
      <c r="AH42" s="110">
        <f t="shared" si="1"/>
        <v>0</v>
      </c>
      <c r="AI42" s="110">
        <f t="shared" si="2"/>
        <v>0</v>
      </c>
    </row>
    <row r="43" spans="1:35" ht="15.05" customHeight="1">
      <c r="A43" s="182"/>
      <c r="B43" s="195" t="s">
        <v>80</v>
      </c>
      <c r="C43" s="196" t="str">
        <f>IF(CNGE_2021_M1_Secc15!D53="", "", CNGE_2021_M1_Secc15!D53)</f>
        <v/>
      </c>
      <c r="D43" s="197" t="str">
        <f>IF(OR(CNGE_2021_M1_Secc15!Z205=2, CNGE_2021_M1_Secc15!Z205=9), "X", "")</f>
        <v/>
      </c>
      <c r="E43" s="445"/>
      <c r="F43" s="445"/>
      <c r="G43" s="445"/>
      <c r="H43" s="445"/>
      <c r="I43" s="445"/>
      <c r="J43" s="445"/>
      <c r="K43" s="175"/>
      <c r="L43" s="176"/>
      <c r="M43" s="188" t="s">
        <v>412</v>
      </c>
      <c r="N43" s="176"/>
      <c r="O43" s="176"/>
      <c r="P43" s="176"/>
      <c r="Q43" s="176"/>
      <c r="R43" s="176"/>
      <c r="S43" s="176"/>
      <c r="T43" s="188" t="s">
        <v>410</v>
      </c>
      <c r="U43" s="176"/>
      <c r="V43" s="176"/>
      <c r="W43" s="176"/>
      <c r="X43" s="188" t="s">
        <v>412</v>
      </c>
      <c r="Y43" s="176"/>
      <c r="Z43" s="176"/>
      <c r="AA43" s="176"/>
      <c r="AB43" s="176"/>
      <c r="AC43" s="176"/>
      <c r="AD43" s="176"/>
      <c r="AE43" s="12"/>
      <c r="AF43" s="125"/>
      <c r="AG43" s="110">
        <f t="shared" si="0"/>
        <v>23</v>
      </c>
      <c r="AH43" s="110">
        <f t="shared" si="1"/>
        <v>0</v>
      </c>
      <c r="AI43" s="110">
        <f t="shared" si="2"/>
        <v>0</v>
      </c>
    </row>
    <row r="44" spans="1:35" ht="15.05" customHeight="1">
      <c r="A44" s="182"/>
      <c r="B44" s="195" t="s">
        <v>81</v>
      </c>
      <c r="C44" s="196" t="str">
        <f>IF(CNGE_2021_M1_Secc15!D54="", "", CNGE_2021_M1_Secc15!D54)</f>
        <v/>
      </c>
      <c r="D44" s="197" t="str">
        <f>IF(OR(CNGE_2021_M1_Secc15!Z206=2, CNGE_2021_M1_Secc15!Z206=9), "X", "")</f>
        <v/>
      </c>
      <c r="E44" s="445"/>
      <c r="F44" s="445"/>
      <c r="G44" s="445"/>
      <c r="H44" s="445"/>
      <c r="I44" s="445"/>
      <c r="J44" s="445"/>
      <c r="K44" s="175"/>
      <c r="L44" s="176"/>
      <c r="M44" s="188" t="s">
        <v>412</v>
      </c>
      <c r="N44" s="176"/>
      <c r="O44" s="176"/>
      <c r="P44" s="176"/>
      <c r="Q44" s="176"/>
      <c r="R44" s="176"/>
      <c r="S44" s="176"/>
      <c r="T44" s="188" t="s">
        <v>410</v>
      </c>
      <c r="U44" s="176"/>
      <c r="V44" s="176"/>
      <c r="W44" s="176"/>
      <c r="X44" s="188" t="s">
        <v>412</v>
      </c>
      <c r="Y44" s="176"/>
      <c r="Z44" s="176"/>
      <c r="AA44" s="176"/>
      <c r="AB44" s="176"/>
      <c r="AC44" s="176"/>
      <c r="AD44" s="176"/>
      <c r="AE44" s="12"/>
      <c r="AF44" s="125"/>
      <c r="AG44" s="110">
        <f t="shared" si="0"/>
        <v>23</v>
      </c>
      <c r="AH44" s="110">
        <f t="shared" si="1"/>
        <v>0</v>
      </c>
      <c r="AI44" s="110">
        <f t="shared" si="2"/>
        <v>0</v>
      </c>
    </row>
    <row r="45" spans="1:35" ht="15.05" customHeight="1">
      <c r="A45" s="182"/>
      <c r="B45" s="195" t="s">
        <v>82</v>
      </c>
      <c r="C45" s="196" t="str">
        <f>IF(CNGE_2021_M1_Secc15!D55="", "", CNGE_2021_M1_Secc15!D55)</f>
        <v/>
      </c>
      <c r="D45" s="197" t="str">
        <f>IF(OR(CNGE_2021_M1_Secc15!Z207=2, CNGE_2021_M1_Secc15!Z207=9), "X", "")</f>
        <v/>
      </c>
      <c r="E45" s="445"/>
      <c r="F45" s="445"/>
      <c r="G45" s="445"/>
      <c r="H45" s="445"/>
      <c r="I45" s="445"/>
      <c r="J45" s="445"/>
      <c r="K45" s="175"/>
      <c r="L45" s="176"/>
      <c r="M45" s="188" t="s">
        <v>412</v>
      </c>
      <c r="N45" s="176"/>
      <c r="O45" s="176"/>
      <c r="P45" s="176"/>
      <c r="Q45" s="176"/>
      <c r="R45" s="176"/>
      <c r="S45" s="176"/>
      <c r="T45" s="188" t="s">
        <v>410</v>
      </c>
      <c r="U45" s="176"/>
      <c r="V45" s="176"/>
      <c r="W45" s="176"/>
      <c r="X45" s="188" t="s">
        <v>412</v>
      </c>
      <c r="Y45" s="176"/>
      <c r="Z45" s="176"/>
      <c r="AA45" s="176"/>
      <c r="AB45" s="176"/>
      <c r="AC45" s="176"/>
      <c r="AD45" s="176"/>
      <c r="AE45" s="12"/>
      <c r="AF45" s="125"/>
      <c r="AG45" s="110">
        <f t="shared" si="0"/>
        <v>23</v>
      </c>
      <c r="AH45" s="110">
        <f t="shared" si="1"/>
        <v>0</v>
      </c>
      <c r="AI45" s="110">
        <f t="shared" si="2"/>
        <v>0</v>
      </c>
    </row>
    <row r="46" spans="1:35" ht="15.05" customHeight="1">
      <c r="A46" s="182"/>
      <c r="B46" s="195" t="s">
        <v>83</v>
      </c>
      <c r="C46" s="196" t="str">
        <f>IF(CNGE_2021_M1_Secc15!D56="", "", CNGE_2021_M1_Secc15!D56)</f>
        <v/>
      </c>
      <c r="D46" s="197" t="str">
        <f>IF(OR(CNGE_2021_M1_Secc15!Z208=2, CNGE_2021_M1_Secc15!Z208=9), "X", "")</f>
        <v/>
      </c>
      <c r="E46" s="445"/>
      <c r="F46" s="445"/>
      <c r="G46" s="445"/>
      <c r="H46" s="445"/>
      <c r="I46" s="445"/>
      <c r="J46" s="445"/>
      <c r="K46" s="175"/>
      <c r="L46" s="176"/>
      <c r="M46" s="188" t="s">
        <v>412</v>
      </c>
      <c r="N46" s="176"/>
      <c r="O46" s="176"/>
      <c r="P46" s="176"/>
      <c r="Q46" s="176"/>
      <c r="R46" s="176"/>
      <c r="S46" s="176"/>
      <c r="T46" s="188" t="s">
        <v>410</v>
      </c>
      <c r="U46" s="176"/>
      <c r="V46" s="176"/>
      <c r="W46" s="176"/>
      <c r="X46" s="188" t="s">
        <v>412</v>
      </c>
      <c r="Y46" s="176"/>
      <c r="Z46" s="176"/>
      <c r="AA46" s="176"/>
      <c r="AB46" s="176"/>
      <c r="AC46" s="176"/>
      <c r="AD46" s="176"/>
      <c r="AE46" s="12"/>
      <c r="AF46" s="125"/>
      <c r="AG46" s="110">
        <f t="shared" si="0"/>
        <v>23</v>
      </c>
      <c r="AH46" s="110">
        <f t="shared" si="1"/>
        <v>0</v>
      </c>
      <c r="AI46" s="110">
        <f t="shared" si="2"/>
        <v>0</v>
      </c>
    </row>
    <row r="47" spans="1:35" ht="15.05" customHeight="1">
      <c r="A47" s="182"/>
      <c r="B47" s="195" t="s">
        <v>84</v>
      </c>
      <c r="C47" s="196" t="str">
        <f>IF(CNGE_2021_M1_Secc15!D57="", "", CNGE_2021_M1_Secc15!D57)</f>
        <v/>
      </c>
      <c r="D47" s="197" t="str">
        <f>IF(OR(CNGE_2021_M1_Secc15!Z209=2, CNGE_2021_M1_Secc15!Z209=9), "X", "")</f>
        <v/>
      </c>
      <c r="E47" s="445"/>
      <c r="F47" s="445"/>
      <c r="G47" s="445"/>
      <c r="H47" s="445"/>
      <c r="I47" s="445"/>
      <c r="J47" s="445"/>
      <c r="K47" s="175"/>
      <c r="L47" s="176"/>
      <c r="M47" s="188" t="s">
        <v>412</v>
      </c>
      <c r="N47" s="176"/>
      <c r="O47" s="176"/>
      <c r="P47" s="176"/>
      <c r="Q47" s="176"/>
      <c r="R47" s="176"/>
      <c r="S47" s="176"/>
      <c r="T47" s="188" t="s">
        <v>410</v>
      </c>
      <c r="U47" s="176"/>
      <c r="V47" s="176"/>
      <c r="W47" s="176"/>
      <c r="X47" s="188" t="s">
        <v>412</v>
      </c>
      <c r="Y47" s="176"/>
      <c r="Z47" s="176"/>
      <c r="AA47" s="176"/>
      <c r="AB47" s="176"/>
      <c r="AC47" s="176"/>
      <c r="AD47" s="176"/>
      <c r="AE47" s="12"/>
      <c r="AF47" s="125"/>
      <c r="AG47" s="110">
        <f t="shared" si="0"/>
        <v>23</v>
      </c>
      <c r="AH47" s="110">
        <f t="shared" si="1"/>
        <v>0</v>
      </c>
      <c r="AI47" s="110">
        <f t="shared" si="2"/>
        <v>0</v>
      </c>
    </row>
    <row r="48" spans="1:35" ht="15.05" customHeight="1">
      <c r="A48" s="182"/>
      <c r="B48" s="195" t="s">
        <v>85</v>
      </c>
      <c r="C48" s="196" t="str">
        <f>IF(CNGE_2021_M1_Secc15!D58="", "", CNGE_2021_M1_Secc15!D58)</f>
        <v/>
      </c>
      <c r="D48" s="197" t="str">
        <f>IF(OR(CNGE_2021_M1_Secc15!Z210=2, CNGE_2021_M1_Secc15!Z210=9), "X", "")</f>
        <v/>
      </c>
      <c r="E48" s="445"/>
      <c r="F48" s="445"/>
      <c r="G48" s="445"/>
      <c r="H48" s="445"/>
      <c r="I48" s="445"/>
      <c r="J48" s="445"/>
      <c r="K48" s="175"/>
      <c r="L48" s="176"/>
      <c r="M48" s="188" t="s">
        <v>412</v>
      </c>
      <c r="N48" s="176"/>
      <c r="O48" s="176"/>
      <c r="P48" s="176"/>
      <c r="Q48" s="176"/>
      <c r="R48" s="176"/>
      <c r="S48" s="176"/>
      <c r="T48" s="188" t="s">
        <v>410</v>
      </c>
      <c r="U48" s="176"/>
      <c r="V48" s="176"/>
      <c r="W48" s="176"/>
      <c r="X48" s="188" t="s">
        <v>412</v>
      </c>
      <c r="Y48" s="176"/>
      <c r="Z48" s="176"/>
      <c r="AA48" s="176"/>
      <c r="AB48" s="176"/>
      <c r="AC48" s="176"/>
      <c r="AD48" s="176"/>
      <c r="AE48" s="12"/>
      <c r="AF48" s="125"/>
      <c r="AG48" s="110">
        <f t="shared" si="0"/>
        <v>23</v>
      </c>
      <c r="AH48" s="110">
        <f t="shared" si="1"/>
        <v>0</v>
      </c>
      <c r="AI48" s="110">
        <f t="shared" si="2"/>
        <v>0</v>
      </c>
    </row>
    <row r="49" spans="1:35" ht="15.05" customHeight="1">
      <c r="A49" s="182"/>
      <c r="B49" s="195" t="s">
        <v>86</v>
      </c>
      <c r="C49" s="196" t="str">
        <f>IF(CNGE_2021_M1_Secc15!D59="", "", CNGE_2021_M1_Secc15!D59)</f>
        <v/>
      </c>
      <c r="D49" s="197" t="str">
        <f>IF(OR(CNGE_2021_M1_Secc15!Z211=2, CNGE_2021_M1_Secc15!Z211=9), "X", "")</f>
        <v/>
      </c>
      <c r="E49" s="445"/>
      <c r="F49" s="445"/>
      <c r="G49" s="445"/>
      <c r="H49" s="445"/>
      <c r="I49" s="445"/>
      <c r="J49" s="445"/>
      <c r="K49" s="175"/>
      <c r="L49" s="176"/>
      <c r="M49" s="188" t="s">
        <v>412</v>
      </c>
      <c r="N49" s="176"/>
      <c r="O49" s="176"/>
      <c r="P49" s="176"/>
      <c r="Q49" s="176"/>
      <c r="R49" s="176"/>
      <c r="S49" s="176"/>
      <c r="T49" s="188" t="s">
        <v>410</v>
      </c>
      <c r="U49" s="176"/>
      <c r="V49" s="176"/>
      <c r="W49" s="176"/>
      <c r="X49" s="188" t="s">
        <v>412</v>
      </c>
      <c r="Y49" s="176"/>
      <c r="Z49" s="176"/>
      <c r="AA49" s="176"/>
      <c r="AB49" s="176"/>
      <c r="AC49" s="176"/>
      <c r="AD49" s="176"/>
      <c r="AE49" s="12"/>
      <c r="AF49" s="125"/>
      <c r="AG49" s="110">
        <f t="shared" si="0"/>
        <v>23</v>
      </c>
      <c r="AH49" s="110">
        <f t="shared" si="1"/>
        <v>0</v>
      </c>
      <c r="AI49" s="110">
        <f t="shared" si="2"/>
        <v>0</v>
      </c>
    </row>
    <row r="50" spans="1:35" ht="15.05" customHeight="1">
      <c r="A50" s="182"/>
      <c r="B50" s="195" t="s">
        <v>87</v>
      </c>
      <c r="C50" s="196" t="str">
        <f>IF(CNGE_2021_M1_Secc15!D60="", "", CNGE_2021_M1_Secc15!D60)</f>
        <v/>
      </c>
      <c r="D50" s="197" t="str">
        <f>IF(OR(CNGE_2021_M1_Secc15!Z212=2, CNGE_2021_M1_Secc15!Z212=9), "X", "")</f>
        <v/>
      </c>
      <c r="E50" s="445"/>
      <c r="F50" s="445"/>
      <c r="G50" s="445"/>
      <c r="H50" s="445"/>
      <c r="I50" s="445"/>
      <c r="J50" s="445"/>
      <c r="K50" s="175"/>
      <c r="L50" s="176"/>
      <c r="M50" s="188" t="s">
        <v>412</v>
      </c>
      <c r="N50" s="176"/>
      <c r="O50" s="176"/>
      <c r="P50" s="176"/>
      <c r="Q50" s="176"/>
      <c r="R50" s="176"/>
      <c r="S50" s="176"/>
      <c r="T50" s="188" t="s">
        <v>410</v>
      </c>
      <c r="U50" s="176"/>
      <c r="V50" s="176"/>
      <c r="W50" s="176"/>
      <c r="X50" s="188" t="s">
        <v>412</v>
      </c>
      <c r="Y50" s="176"/>
      <c r="Z50" s="176"/>
      <c r="AA50" s="176"/>
      <c r="AB50" s="176"/>
      <c r="AC50" s="176"/>
      <c r="AD50" s="176"/>
      <c r="AE50" s="12"/>
      <c r="AF50" s="125"/>
      <c r="AG50" s="110">
        <f t="shared" si="0"/>
        <v>23</v>
      </c>
      <c r="AH50" s="110">
        <f t="shared" si="1"/>
        <v>0</v>
      </c>
      <c r="AI50" s="110">
        <f t="shared" si="2"/>
        <v>0</v>
      </c>
    </row>
    <row r="51" spans="1:35" ht="15.05" customHeight="1">
      <c r="A51" s="182"/>
      <c r="B51" s="195" t="s">
        <v>88</v>
      </c>
      <c r="C51" s="196" t="str">
        <f>IF(CNGE_2021_M1_Secc15!D61="", "", CNGE_2021_M1_Secc15!D61)</f>
        <v/>
      </c>
      <c r="D51" s="197" t="str">
        <f>IF(OR(CNGE_2021_M1_Secc15!Z213=2, CNGE_2021_M1_Secc15!Z213=9), "X", "")</f>
        <v/>
      </c>
      <c r="E51" s="445"/>
      <c r="F51" s="445"/>
      <c r="G51" s="445"/>
      <c r="H51" s="445"/>
      <c r="I51" s="445"/>
      <c r="J51" s="445"/>
      <c r="K51" s="175"/>
      <c r="L51" s="176"/>
      <c r="M51" s="188" t="s">
        <v>412</v>
      </c>
      <c r="N51" s="176"/>
      <c r="O51" s="176"/>
      <c r="P51" s="176"/>
      <c r="Q51" s="176"/>
      <c r="R51" s="176"/>
      <c r="S51" s="176"/>
      <c r="T51" s="188" t="s">
        <v>410</v>
      </c>
      <c r="U51" s="176"/>
      <c r="V51" s="176"/>
      <c r="W51" s="176"/>
      <c r="X51" s="188" t="s">
        <v>412</v>
      </c>
      <c r="Y51" s="176"/>
      <c r="Z51" s="176"/>
      <c r="AA51" s="176"/>
      <c r="AB51" s="176"/>
      <c r="AC51" s="176"/>
      <c r="AD51" s="176"/>
      <c r="AE51" s="12"/>
      <c r="AF51" s="125"/>
      <c r="AG51" s="110">
        <f t="shared" si="0"/>
        <v>23</v>
      </c>
      <c r="AH51" s="110">
        <f t="shared" si="1"/>
        <v>0</v>
      </c>
      <c r="AI51" s="110">
        <f t="shared" si="2"/>
        <v>0</v>
      </c>
    </row>
    <row r="52" spans="1:35" ht="15.05" customHeight="1">
      <c r="A52" s="182"/>
      <c r="B52" s="195" t="s">
        <v>89</v>
      </c>
      <c r="C52" s="196" t="str">
        <f>IF(CNGE_2021_M1_Secc15!D62="", "", CNGE_2021_M1_Secc15!D62)</f>
        <v/>
      </c>
      <c r="D52" s="197" t="str">
        <f>IF(OR(CNGE_2021_M1_Secc15!Z214=2, CNGE_2021_M1_Secc15!Z214=9), "X", "")</f>
        <v/>
      </c>
      <c r="E52" s="445"/>
      <c r="F52" s="445"/>
      <c r="G52" s="445"/>
      <c r="H52" s="445"/>
      <c r="I52" s="445"/>
      <c r="J52" s="445"/>
      <c r="K52" s="175"/>
      <c r="L52" s="176"/>
      <c r="M52" s="188" t="s">
        <v>412</v>
      </c>
      <c r="N52" s="176"/>
      <c r="O52" s="176"/>
      <c r="P52" s="176"/>
      <c r="Q52" s="176"/>
      <c r="R52" s="176"/>
      <c r="S52" s="176"/>
      <c r="T52" s="188" t="s">
        <v>410</v>
      </c>
      <c r="U52" s="176"/>
      <c r="V52" s="176"/>
      <c r="W52" s="176"/>
      <c r="X52" s="188" t="s">
        <v>412</v>
      </c>
      <c r="Y52" s="176"/>
      <c r="Z52" s="176"/>
      <c r="AA52" s="176"/>
      <c r="AB52" s="176"/>
      <c r="AC52" s="176"/>
      <c r="AD52" s="176"/>
      <c r="AE52" s="12"/>
      <c r="AF52" s="125"/>
      <c r="AG52" s="110">
        <f t="shared" si="0"/>
        <v>23</v>
      </c>
      <c r="AH52" s="110">
        <f t="shared" si="1"/>
        <v>0</v>
      </c>
      <c r="AI52" s="110">
        <f t="shared" si="2"/>
        <v>0</v>
      </c>
    </row>
    <row r="53" spans="1:35" ht="15.05" customHeight="1">
      <c r="A53" s="182"/>
      <c r="B53" s="195" t="s">
        <v>90</v>
      </c>
      <c r="C53" s="196" t="str">
        <f>IF(CNGE_2021_M1_Secc15!D63="", "", CNGE_2021_M1_Secc15!D63)</f>
        <v/>
      </c>
      <c r="D53" s="197" t="str">
        <f>IF(OR(CNGE_2021_M1_Secc15!Z215=2, CNGE_2021_M1_Secc15!Z215=9), "X", "")</f>
        <v/>
      </c>
      <c r="E53" s="445"/>
      <c r="F53" s="445"/>
      <c r="G53" s="445"/>
      <c r="H53" s="445"/>
      <c r="I53" s="445"/>
      <c r="J53" s="445"/>
      <c r="K53" s="175"/>
      <c r="L53" s="176"/>
      <c r="M53" s="188" t="s">
        <v>412</v>
      </c>
      <c r="N53" s="176"/>
      <c r="O53" s="176"/>
      <c r="P53" s="176"/>
      <c r="Q53" s="176"/>
      <c r="R53" s="176"/>
      <c r="S53" s="176"/>
      <c r="T53" s="188" t="s">
        <v>410</v>
      </c>
      <c r="U53" s="176"/>
      <c r="V53" s="176"/>
      <c r="W53" s="176"/>
      <c r="X53" s="188" t="s">
        <v>412</v>
      </c>
      <c r="Y53" s="176"/>
      <c r="Z53" s="176"/>
      <c r="AA53" s="176"/>
      <c r="AB53" s="176"/>
      <c r="AC53" s="176"/>
      <c r="AD53" s="176"/>
      <c r="AE53" s="12"/>
      <c r="AF53" s="125"/>
      <c r="AG53" s="110">
        <f t="shared" si="0"/>
        <v>23</v>
      </c>
      <c r="AH53" s="110">
        <f t="shared" si="1"/>
        <v>0</v>
      </c>
      <c r="AI53" s="110">
        <f t="shared" si="2"/>
        <v>0</v>
      </c>
    </row>
    <row r="54" spans="1:35" ht="15.05" customHeight="1">
      <c r="A54" s="182"/>
      <c r="B54" s="195" t="s">
        <v>91</v>
      </c>
      <c r="C54" s="196" t="str">
        <f>IF(CNGE_2021_M1_Secc15!D64="", "", CNGE_2021_M1_Secc15!D64)</f>
        <v/>
      </c>
      <c r="D54" s="197" t="str">
        <f>IF(OR(CNGE_2021_M1_Secc15!Z216=2, CNGE_2021_M1_Secc15!Z216=9), "X", "")</f>
        <v/>
      </c>
      <c r="E54" s="445"/>
      <c r="F54" s="445"/>
      <c r="G54" s="445"/>
      <c r="H54" s="445"/>
      <c r="I54" s="445"/>
      <c r="J54" s="445"/>
      <c r="K54" s="175"/>
      <c r="L54" s="176"/>
      <c r="M54" s="188" t="s">
        <v>412</v>
      </c>
      <c r="N54" s="176"/>
      <c r="O54" s="176"/>
      <c r="P54" s="176"/>
      <c r="Q54" s="176"/>
      <c r="R54" s="176"/>
      <c r="S54" s="176"/>
      <c r="T54" s="188" t="s">
        <v>410</v>
      </c>
      <c r="U54" s="176"/>
      <c r="V54" s="176"/>
      <c r="W54" s="176"/>
      <c r="X54" s="188" t="s">
        <v>412</v>
      </c>
      <c r="Y54" s="176"/>
      <c r="Z54" s="176"/>
      <c r="AA54" s="176"/>
      <c r="AB54" s="176"/>
      <c r="AC54" s="176"/>
      <c r="AD54" s="176"/>
      <c r="AE54" s="12"/>
      <c r="AF54" s="125"/>
      <c r="AG54" s="110">
        <f t="shared" si="0"/>
        <v>23</v>
      </c>
      <c r="AH54" s="110">
        <f t="shared" si="1"/>
        <v>0</v>
      </c>
      <c r="AI54" s="110">
        <f t="shared" si="2"/>
        <v>0</v>
      </c>
    </row>
    <row r="55" spans="1:35" ht="15.05" customHeight="1">
      <c r="A55" s="182"/>
      <c r="B55" s="195" t="s">
        <v>92</v>
      </c>
      <c r="C55" s="196" t="str">
        <f>IF(CNGE_2021_M1_Secc15!D65="", "", CNGE_2021_M1_Secc15!D65)</f>
        <v/>
      </c>
      <c r="D55" s="197" t="str">
        <f>IF(OR(CNGE_2021_M1_Secc15!Z217=2, CNGE_2021_M1_Secc15!Z217=9), "X", "")</f>
        <v/>
      </c>
      <c r="E55" s="445"/>
      <c r="F55" s="445"/>
      <c r="G55" s="445"/>
      <c r="H55" s="445"/>
      <c r="I55" s="445"/>
      <c r="J55" s="445"/>
      <c r="K55" s="175"/>
      <c r="L55" s="176"/>
      <c r="M55" s="188" t="s">
        <v>412</v>
      </c>
      <c r="N55" s="176"/>
      <c r="O55" s="176"/>
      <c r="P55" s="176"/>
      <c r="Q55" s="176"/>
      <c r="R55" s="176"/>
      <c r="S55" s="176"/>
      <c r="T55" s="188" t="s">
        <v>410</v>
      </c>
      <c r="U55" s="176"/>
      <c r="V55" s="176"/>
      <c r="W55" s="176"/>
      <c r="X55" s="188" t="s">
        <v>412</v>
      </c>
      <c r="Y55" s="176"/>
      <c r="Z55" s="176"/>
      <c r="AA55" s="176"/>
      <c r="AB55" s="176"/>
      <c r="AC55" s="176"/>
      <c r="AD55" s="176"/>
      <c r="AE55" s="12"/>
      <c r="AF55" s="125"/>
      <c r="AG55" s="110">
        <f t="shared" si="0"/>
        <v>23</v>
      </c>
      <c r="AH55" s="110">
        <f t="shared" si="1"/>
        <v>0</v>
      </c>
      <c r="AI55" s="110">
        <f t="shared" si="2"/>
        <v>0</v>
      </c>
    </row>
    <row r="56" spans="1:35" ht="15.05" customHeight="1">
      <c r="A56" s="182"/>
      <c r="B56" s="195" t="s">
        <v>93</v>
      </c>
      <c r="C56" s="196" t="str">
        <f>IF(CNGE_2021_M1_Secc15!D66="", "", CNGE_2021_M1_Secc15!D66)</f>
        <v/>
      </c>
      <c r="D56" s="197" t="str">
        <f>IF(OR(CNGE_2021_M1_Secc15!Z218=2, CNGE_2021_M1_Secc15!Z218=9), "X", "")</f>
        <v/>
      </c>
      <c r="E56" s="445"/>
      <c r="F56" s="445"/>
      <c r="G56" s="445"/>
      <c r="H56" s="445"/>
      <c r="I56" s="445"/>
      <c r="J56" s="445"/>
      <c r="K56" s="175"/>
      <c r="L56" s="176"/>
      <c r="M56" s="188" t="s">
        <v>412</v>
      </c>
      <c r="N56" s="176"/>
      <c r="O56" s="176"/>
      <c r="P56" s="176"/>
      <c r="Q56" s="176"/>
      <c r="R56" s="176"/>
      <c r="S56" s="176"/>
      <c r="T56" s="188" t="s">
        <v>410</v>
      </c>
      <c r="U56" s="176"/>
      <c r="V56" s="176"/>
      <c r="W56" s="176"/>
      <c r="X56" s="188" t="s">
        <v>412</v>
      </c>
      <c r="Y56" s="176"/>
      <c r="Z56" s="176"/>
      <c r="AA56" s="176"/>
      <c r="AB56" s="176"/>
      <c r="AC56" s="176"/>
      <c r="AD56" s="176"/>
      <c r="AE56" s="12"/>
      <c r="AF56" s="125"/>
      <c r="AG56" s="110">
        <f t="shared" si="0"/>
        <v>23</v>
      </c>
      <c r="AH56" s="110">
        <f t="shared" si="1"/>
        <v>0</v>
      </c>
      <c r="AI56" s="110">
        <f t="shared" si="2"/>
        <v>0</v>
      </c>
    </row>
    <row r="57" spans="1:35" ht="15.05" customHeight="1">
      <c r="A57" s="182"/>
      <c r="B57" s="195" t="s">
        <v>94</v>
      </c>
      <c r="C57" s="196" t="str">
        <f>IF(CNGE_2021_M1_Secc15!D67="", "", CNGE_2021_M1_Secc15!D67)</f>
        <v/>
      </c>
      <c r="D57" s="197" t="str">
        <f>IF(OR(CNGE_2021_M1_Secc15!Z219=2, CNGE_2021_M1_Secc15!Z219=9), "X", "")</f>
        <v/>
      </c>
      <c r="E57" s="445"/>
      <c r="F57" s="445"/>
      <c r="G57" s="445"/>
      <c r="H57" s="445"/>
      <c r="I57" s="445"/>
      <c r="J57" s="445"/>
      <c r="K57" s="175"/>
      <c r="L57" s="176"/>
      <c r="M57" s="188" t="s">
        <v>412</v>
      </c>
      <c r="N57" s="176"/>
      <c r="O57" s="176"/>
      <c r="P57" s="176"/>
      <c r="Q57" s="176"/>
      <c r="R57" s="176"/>
      <c r="S57" s="176"/>
      <c r="T57" s="188" t="s">
        <v>410</v>
      </c>
      <c r="U57" s="176"/>
      <c r="V57" s="176"/>
      <c r="W57" s="176"/>
      <c r="X57" s="188" t="s">
        <v>412</v>
      </c>
      <c r="Y57" s="176"/>
      <c r="Z57" s="176"/>
      <c r="AA57" s="176"/>
      <c r="AB57" s="176"/>
      <c r="AC57" s="176"/>
      <c r="AD57" s="176"/>
      <c r="AE57" s="12"/>
      <c r="AF57" s="125"/>
      <c r="AG57" s="110">
        <f t="shared" si="0"/>
        <v>23</v>
      </c>
      <c r="AH57" s="110">
        <f t="shared" si="1"/>
        <v>0</v>
      </c>
      <c r="AI57" s="110">
        <f t="shared" si="2"/>
        <v>0</v>
      </c>
    </row>
    <row r="58" spans="1:35" ht="15.05" customHeight="1">
      <c r="A58" s="182"/>
      <c r="B58" s="195" t="s">
        <v>95</v>
      </c>
      <c r="C58" s="196" t="str">
        <f>IF(CNGE_2021_M1_Secc15!D68="", "", CNGE_2021_M1_Secc15!D68)</f>
        <v/>
      </c>
      <c r="D58" s="197" t="str">
        <f>IF(OR(CNGE_2021_M1_Secc15!Z220=2, CNGE_2021_M1_Secc15!Z220=9), "X", "")</f>
        <v/>
      </c>
      <c r="E58" s="445"/>
      <c r="F58" s="445"/>
      <c r="G58" s="445"/>
      <c r="H58" s="445"/>
      <c r="I58" s="445"/>
      <c r="J58" s="445"/>
      <c r="K58" s="175"/>
      <c r="L58" s="176"/>
      <c r="M58" s="188" t="s">
        <v>412</v>
      </c>
      <c r="N58" s="176"/>
      <c r="O58" s="176"/>
      <c r="P58" s="176"/>
      <c r="Q58" s="176"/>
      <c r="R58" s="176"/>
      <c r="S58" s="176"/>
      <c r="T58" s="188" t="s">
        <v>410</v>
      </c>
      <c r="U58" s="176"/>
      <c r="V58" s="176"/>
      <c r="W58" s="176"/>
      <c r="X58" s="188" t="s">
        <v>412</v>
      </c>
      <c r="Y58" s="176"/>
      <c r="Z58" s="176"/>
      <c r="AA58" s="176"/>
      <c r="AB58" s="176"/>
      <c r="AC58" s="176"/>
      <c r="AD58" s="176"/>
      <c r="AE58" s="12"/>
      <c r="AF58" s="125"/>
      <c r="AG58" s="110">
        <f t="shared" si="0"/>
        <v>23</v>
      </c>
      <c r="AH58" s="110">
        <f t="shared" si="1"/>
        <v>0</v>
      </c>
      <c r="AI58" s="110">
        <f t="shared" si="2"/>
        <v>0</v>
      </c>
    </row>
    <row r="59" spans="1:35" ht="15.05" customHeight="1">
      <c r="A59" s="182"/>
      <c r="B59" s="195" t="s">
        <v>96</v>
      </c>
      <c r="C59" s="196" t="str">
        <f>IF(CNGE_2021_M1_Secc15!D69="", "", CNGE_2021_M1_Secc15!D69)</f>
        <v/>
      </c>
      <c r="D59" s="197" t="str">
        <f>IF(OR(CNGE_2021_M1_Secc15!Z221=2, CNGE_2021_M1_Secc15!Z221=9), "X", "")</f>
        <v/>
      </c>
      <c r="E59" s="445"/>
      <c r="F59" s="445"/>
      <c r="G59" s="445"/>
      <c r="H59" s="445"/>
      <c r="I59" s="445"/>
      <c r="J59" s="445"/>
      <c r="K59" s="175"/>
      <c r="L59" s="176"/>
      <c r="M59" s="188" t="s">
        <v>412</v>
      </c>
      <c r="N59" s="176"/>
      <c r="O59" s="176"/>
      <c r="P59" s="176"/>
      <c r="Q59" s="176"/>
      <c r="R59" s="176"/>
      <c r="S59" s="176"/>
      <c r="T59" s="188" t="s">
        <v>410</v>
      </c>
      <c r="U59" s="176"/>
      <c r="V59" s="176"/>
      <c r="W59" s="176"/>
      <c r="X59" s="188" t="s">
        <v>412</v>
      </c>
      <c r="Y59" s="176"/>
      <c r="Z59" s="176"/>
      <c r="AA59" s="176"/>
      <c r="AB59" s="176"/>
      <c r="AC59" s="176"/>
      <c r="AD59" s="176"/>
      <c r="AE59" s="12"/>
      <c r="AF59" s="125"/>
      <c r="AG59" s="110">
        <f t="shared" si="0"/>
        <v>23</v>
      </c>
      <c r="AH59" s="110">
        <f t="shared" si="1"/>
        <v>0</v>
      </c>
      <c r="AI59" s="110">
        <f t="shared" si="2"/>
        <v>0</v>
      </c>
    </row>
    <row r="60" spans="1:35" ht="15.05" customHeight="1">
      <c r="A60" s="182"/>
      <c r="B60" s="195" t="s">
        <v>97</v>
      </c>
      <c r="C60" s="196" t="str">
        <f>IF(CNGE_2021_M1_Secc15!D70="", "", CNGE_2021_M1_Secc15!D70)</f>
        <v/>
      </c>
      <c r="D60" s="197" t="str">
        <f>IF(OR(CNGE_2021_M1_Secc15!Z222=2, CNGE_2021_M1_Secc15!Z222=9), "X", "")</f>
        <v/>
      </c>
      <c r="E60" s="445"/>
      <c r="F60" s="445"/>
      <c r="G60" s="445"/>
      <c r="H60" s="445"/>
      <c r="I60" s="445"/>
      <c r="J60" s="445"/>
      <c r="K60" s="175"/>
      <c r="L60" s="176"/>
      <c r="M60" s="188" t="s">
        <v>412</v>
      </c>
      <c r="N60" s="176"/>
      <c r="O60" s="176"/>
      <c r="P60" s="176"/>
      <c r="Q60" s="176"/>
      <c r="R60" s="176"/>
      <c r="S60" s="176"/>
      <c r="T60" s="188" t="s">
        <v>410</v>
      </c>
      <c r="U60" s="176"/>
      <c r="V60" s="176"/>
      <c r="W60" s="176"/>
      <c r="X60" s="188" t="s">
        <v>412</v>
      </c>
      <c r="Y60" s="176"/>
      <c r="Z60" s="176"/>
      <c r="AA60" s="176"/>
      <c r="AB60" s="176"/>
      <c r="AC60" s="176"/>
      <c r="AD60" s="176"/>
      <c r="AE60" s="12"/>
      <c r="AF60" s="125"/>
      <c r="AG60" s="110">
        <f t="shared" si="0"/>
        <v>23</v>
      </c>
      <c r="AH60" s="110">
        <f t="shared" si="1"/>
        <v>0</v>
      </c>
      <c r="AI60" s="110">
        <f t="shared" si="2"/>
        <v>0</v>
      </c>
    </row>
    <row r="61" spans="1:35" ht="15.05" customHeight="1">
      <c r="A61" s="182"/>
      <c r="B61" s="195" t="s">
        <v>98</v>
      </c>
      <c r="C61" s="196" t="str">
        <f>IF(CNGE_2021_M1_Secc15!D71="", "", CNGE_2021_M1_Secc15!D71)</f>
        <v/>
      </c>
      <c r="D61" s="197" t="str">
        <f>IF(OR(CNGE_2021_M1_Secc15!Z223=2, CNGE_2021_M1_Secc15!Z223=9), "X", "")</f>
        <v/>
      </c>
      <c r="E61" s="445"/>
      <c r="F61" s="445"/>
      <c r="G61" s="445"/>
      <c r="H61" s="445"/>
      <c r="I61" s="445"/>
      <c r="J61" s="445"/>
      <c r="K61" s="175"/>
      <c r="L61" s="176"/>
      <c r="M61" s="188" t="s">
        <v>412</v>
      </c>
      <c r="N61" s="176"/>
      <c r="O61" s="176"/>
      <c r="P61" s="176"/>
      <c r="Q61" s="176"/>
      <c r="R61" s="176"/>
      <c r="S61" s="176"/>
      <c r="T61" s="188" t="s">
        <v>410</v>
      </c>
      <c r="U61" s="176"/>
      <c r="V61" s="176"/>
      <c r="W61" s="176"/>
      <c r="X61" s="188" t="s">
        <v>412</v>
      </c>
      <c r="Y61" s="176"/>
      <c r="Z61" s="176"/>
      <c r="AA61" s="176"/>
      <c r="AB61" s="176"/>
      <c r="AC61" s="176"/>
      <c r="AD61" s="176"/>
      <c r="AE61" s="12"/>
      <c r="AF61" s="125"/>
      <c r="AG61" s="110">
        <f t="shared" si="0"/>
        <v>23</v>
      </c>
      <c r="AH61" s="110">
        <f t="shared" si="1"/>
        <v>0</v>
      </c>
      <c r="AI61" s="110">
        <f t="shared" si="2"/>
        <v>0</v>
      </c>
    </row>
    <row r="62" spans="1:35" ht="15.05" customHeight="1">
      <c r="A62" s="182"/>
      <c r="B62" s="195" t="s">
        <v>99</v>
      </c>
      <c r="C62" s="196" t="str">
        <f>IF(CNGE_2021_M1_Secc15!D72="", "", CNGE_2021_M1_Secc15!D72)</f>
        <v/>
      </c>
      <c r="D62" s="197" t="str">
        <f>IF(OR(CNGE_2021_M1_Secc15!Z224=2, CNGE_2021_M1_Secc15!Z224=9), "X", "")</f>
        <v/>
      </c>
      <c r="E62" s="445"/>
      <c r="F62" s="445"/>
      <c r="G62" s="445"/>
      <c r="H62" s="445"/>
      <c r="I62" s="445"/>
      <c r="J62" s="445"/>
      <c r="K62" s="175"/>
      <c r="L62" s="176"/>
      <c r="M62" s="188" t="s">
        <v>412</v>
      </c>
      <c r="N62" s="176"/>
      <c r="O62" s="176"/>
      <c r="P62" s="176"/>
      <c r="Q62" s="176"/>
      <c r="R62" s="176"/>
      <c r="S62" s="176"/>
      <c r="T62" s="188" t="s">
        <v>410</v>
      </c>
      <c r="U62" s="176"/>
      <c r="V62" s="176"/>
      <c r="W62" s="176"/>
      <c r="X62" s="188" t="s">
        <v>412</v>
      </c>
      <c r="Y62" s="176"/>
      <c r="Z62" s="176"/>
      <c r="AA62" s="176"/>
      <c r="AB62" s="176"/>
      <c r="AC62" s="176"/>
      <c r="AD62" s="176"/>
      <c r="AE62" s="12"/>
      <c r="AF62" s="125"/>
      <c r="AG62" s="110">
        <f t="shared" si="0"/>
        <v>23</v>
      </c>
      <c r="AH62" s="110">
        <f t="shared" si="1"/>
        <v>0</v>
      </c>
      <c r="AI62" s="110">
        <f t="shared" si="2"/>
        <v>0</v>
      </c>
    </row>
    <row r="63" spans="1:35" ht="15.05" customHeight="1">
      <c r="A63" s="182"/>
      <c r="B63" s="195" t="s">
        <v>100</v>
      </c>
      <c r="C63" s="196" t="str">
        <f>IF(CNGE_2021_M1_Secc15!D73="", "", CNGE_2021_M1_Secc15!D73)</f>
        <v/>
      </c>
      <c r="D63" s="197" t="str">
        <f>IF(OR(CNGE_2021_M1_Secc15!Z225=2, CNGE_2021_M1_Secc15!Z225=9), "X", "")</f>
        <v/>
      </c>
      <c r="E63" s="445"/>
      <c r="F63" s="445"/>
      <c r="G63" s="445"/>
      <c r="H63" s="445"/>
      <c r="I63" s="445"/>
      <c r="J63" s="445"/>
      <c r="K63" s="175"/>
      <c r="L63" s="176"/>
      <c r="M63" s="188" t="s">
        <v>412</v>
      </c>
      <c r="N63" s="176"/>
      <c r="O63" s="176"/>
      <c r="P63" s="176"/>
      <c r="Q63" s="176"/>
      <c r="R63" s="176"/>
      <c r="S63" s="176"/>
      <c r="T63" s="188" t="s">
        <v>410</v>
      </c>
      <c r="U63" s="176"/>
      <c r="V63" s="176"/>
      <c r="W63" s="176"/>
      <c r="X63" s="188" t="s">
        <v>412</v>
      </c>
      <c r="Y63" s="176"/>
      <c r="Z63" s="176"/>
      <c r="AA63" s="176"/>
      <c r="AB63" s="176"/>
      <c r="AC63" s="176"/>
      <c r="AD63" s="176"/>
      <c r="AE63" s="12"/>
      <c r="AF63" s="125"/>
      <c r="AG63" s="110">
        <f t="shared" si="0"/>
        <v>23</v>
      </c>
      <c r="AH63" s="110">
        <f t="shared" si="1"/>
        <v>0</v>
      </c>
      <c r="AI63" s="110">
        <f t="shared" si="2"/>
        <v>0</v>
      </c>
    </row>
    <row r="64" spans="1:35" ht="15.05" customHeight="1">
      <c r="A64" s="182"/>
      <c r="B64" s="195" t="s">
        <v>101</v>
      </c>
      <c r="C64" s="196" t="str">
        <f>IF(CNGE_2021_M1_Secc15!D74="", "", CNGE_2021_M1_Secc15!D74)</f>
        <v/>
      </c>
      <c r="D64" s="197" t="str">
        <f>IF(OR(CNGE_2021_M1_Secc15!Z226=2, CNGE_2021_M1_Secc15!Z226=9), "X", "")</f>
        <v/>
      </c>
      <c r="E64" s="445"/>
      <c r="F64" s="445"/>
      <c r="G64" s="445"/>
      <c r="H64" s="445"/>
      <c r="I64" s="445"/>
      <c r="J64" s="445"/>
      <c r="K64" s="175"/>
      <c r="L64" s="176"/>
      <c r="M64" s="188" t="s">
        <v>412</v>
      </c>
      <c r="N64" s="176"/>
      <c r="O64" s="176"/>
      <c r="P64" s="176"/>
      <c r="Q64" s="176"/>
      <c r="R64" s="176"/>
      <c r="S64" s="176"/>
      <c r="T64" s="188" t="s">
        <v>410</v>
      </c>
      <c r="U64" s="176"/>
      <c r="V64" s="176"/>
      <c r="W64" s="176"/>
      <c r="X64" s="188" t="s">
        <v>412</v>
      </c>
      <c r="Y64" s="176"/>
      <c r="Z64" s="176"/>
      <c r="AA64" s="176"/>
      <c r="AB64" s="176"/>
      <c r="AC64" s="176"/>
      <c r="AD64" s="176"/>
      <c r="AE64" s="12"/>
      <c r="AF64" s="125"/>
      <c r="AG64" s="110">
        <f t="shared" si="0"/>
        <v>23</v>
      </c>
      <c r="AH64" s="110">
        <f t="shared" si="1"/>
        <v>0</v>
      </c>
      <c r="AI64" s="110">
        <f t="shared" si="2"/>
        <v>0</v>
      </c>
    </row>
    <row r="65" spans="1:35" ht="15.05" customHeight="1">
      <c r="A65" s="182"/>
      <c r="B65" s="195" t="s">
        <v>102</v>
      </c>
      <c r="C65" s="196" t="str">
        <f>IF(CNGE_2021_M1_Secc15!D75="", "", CNGE_2021_M1_Secc15!D75)</f>
        <v/>
      </c>
      <c r="D65" s="197" t="str">
        <f>IF(OR(CNGE_2021_M1_Secc15!Z227=2, CNGE_2021_M1_Secc15!Z227=9), "X", "")</f>
        <v/>
      </c>
      <c r="E65" s="445"/>
      <c r="F65" s="445"/>
      <c r="G65" s="445"/>
      <c r="H65" s="445"/>
      <c r="I65" s="445"/>
      <c r="J65" s="445"/>
      <c r="K65" s="175"/>
      <c r="L65" s="176"/>
      <c r="M65" s="188" t="s">
        <v>412</v>
      </c>
      <c r="N65" s="176"/>
      <c r="O65" s="176"/>
      <c r="P65" s="176"/>
      <c r="Q65" s="176"/>
      <c r="R65" s="176"/>
      <c r="S65" s="176"/>
      <c r="T65" s="188" t="s">
        <v>410</v>
      </c>
      <c r="U65" s="176"/>
      <c r="V65" s="176"/>
      <c r="W65" s="176"/>
      <c r="X65" s="188" t="s">
        <v>412</v>
      </c>
      <c r="Y65" s="176"/>
      <c r="Z65" s="176"/>
      <c r="AA65" s="176"/>
      <c r="AB65" s="176"/>
      <c r="AC65" s="176"/>
      <c r="AD65" s="176"/>
      <c r="AE65" s="12"/>
      <c r="AF65" s="125"/>
      <c r="AG65" s="110">
        <f t="shared" si="0"/>
        <v>23</v>
      </c>
      <c r="AH65" s="110">
        <f t="shared" si="1"/>
        <v>0</v>
      </c>
      <c r="AI65" s="110">
        <f t="shared" si="2"/>
        <v>0</v>
      </c>
    </row>
    <row r="66" spans="1:35" ht="15.05" customHeight="1">
      <c r="A66" s="182"/>
      <c r="B66" s="195" t="s">
        <v>103</v>
      </c>
      <c r="C66" s="196" t="str">
        <f>IF(CNGE_2021_M1_Secc15!D76="", "", CNGE_2021_M1_Secc15!D76)</f>
        <v/>
      </c>
      <c r="D66" s="197" t="str">
        <f>IF(OR(CNGE_2021_M1_Secc15!Z228=2, CNGE_2021_M1_Secc15!Z228=9), "X", "")</f>
        <v/>
      </c>
      <c r="E66" s="445"/>
      <c r="F66" s="445"/>
      <c r="G66" s="445"/>
      <c r="H66" s="445"/>
      <c r="I66" s="445"/>
      <c r="J66" s="445"/>
      <c r="K66" s="175"/>
      <c r="L66" s="176"/>
      <c r="M66" s="188" t="s">
        <v>412</v>
      </c>
      <c r="N66" s="176"/>
      <c r="O66" s="176"/>
      <c r="P66" s="176"/>
      <c r="Q66" s="176"/>
      <c r="R66" s="176"/>
      <c r="S66" s="176"/>
      <c r="T66" s="188" t="s">
        <v>410</v>
      </c>
      <c r="U66" s="176"/>
      <c r="V66" s="176"/>
      <c r="W66" s="176"/>
      <c r="X66" s="188" t="s">
        <v>412</v>
      </c>
      <c r="Y66" s="176"/>
      <c r="Z66" s="176"/>
      <c r="AA66" s="176"/>
      <c r="AB66" s="176"/>
      <c r="AC66" s="176"/>
      <c r="AD66" s="176"/>
      <c r="AE66" s="12"/>
      <c r="AF66" s="125"/>
      <c r="AG66" s="110">
        <f t="shared" si="0"/>
        <v>23</v>
      </c>
      <c r="AH66" s="110">
        <f t="shared" si="1"/>
        <v>0</v>
      </c>
      <c r="AI66" s="110">
        <f t="shared" si="2"/>
        <v>0</v>
      </c>
    </row>
    <row r="67" spans="1:35" ht="15.05" customHeight="1">
      <c r="A67" s="182"/>
      <c r="B67" s="195" t="s">
        <v>104</v>
      </c>
      <c r="C67" s="196" t="str">
        <f>IF(CNGE_2021_M1_Secc15!D77="", "", CNGE_2021_M1_Secc15!D77)</f>
        <v/>
      </c>
      <c r="D67" s="197" t="str">
        <f>IF(OR(CNGE_2021_M1_Secc15!Z229=2, CNGE_2021_M1_Secc15!Z229=9), "X", "")</f>
        <v/>
      </c>
      <c r="E67" s="445"/>
      <c r="F67" s="445"/>
      <c r="G67" s="445"/>
      <c r="H67" s="445"/>
      <c r="I67" s="445"/>
      <c r="J67" s="445"/>
      <c r="K67" s="175"/>
      <c r="L67" s="176"/>
      <c r="M67" s="188" t="s">
        <v>412</v>
      </c>
      <c r="N67" s="176"/>
      <c r="O67" s="176"/>
      <c r="P67" s="176"/>
      <c r="Q67" s="176"/>
      <c r="R67" s="176"/>
      <c r="S67" s="176"/>
      <c r="T67" s="188" t="s">
        <v>410</v>
      </c>
      <c r="U67" s="176"/>
      <c r="V67" s="176"/>
      <c r="W67" s="176"/>
      <c r="X67" s="188" t="s">
        <v>412</v>
      </c>
      <c r="Y67" s="176"/>
      <c r="Z67" s="176"/>
      <c r="AA67" s="176"/>
      <c r="AB67" s="176"/>
      <c r="AC67" s="176"/>
      <c r="AD67" s="176"/>
      <c r="AE67" s="12"/>
      <c r="AF67" s="125"/>
      <c r="AG67" s="110">
        <f t="shared" si="0"/>
        <v>23</v>
      </c>
      <c r="AH67" s="110">
        <f t="shared" si="1"/>
        <v>0</v>
      </c>
      <c r="AI67" s="110">
        <f t="shared" si="2"/>
        <v>0</v>
      </c>
    </row>
    <row r="68" spans="1:35" ht="15.05" customHeight="1">
      <c r="A68" s="182"/>
      <c r="B68" s="195" t="s">
        <v>105</v>
      </c>
      <c r="C68" s="196" t="str">
        <f>IF(CNGE_2021_M1_Secc15!D78="", "", CNGE_2021_M1_Secc15!D78)</f>
        <v/>
      </c>
      <c r="D68" s="197" t="str">
        <f>IF(OR(CNGE_2021_M1_Secc15!Z230=2, CNGE_2021_M1_Secc15!Z230=9), "X", "")</f>
        <v/>
      </c>
      <c r="E68" s="445"/>
      <c r="F68" s="445"/>
      <c r="G68" s="445"/>
      <c r="H68" s="445"/>
      <c r="I68" s="445"/>
      <c r="J68" s="445"/>
      <c r="K68" s="175"/>
      <c r="L68" s="176"/>
      <c r="M68" s="188" t="s">
        <v>412</v>
      </c>
      <c r="N68" s="176"/>
      <c r="O68" s="176"/>
      <c r="P68" s="176"/>
      <c r="Q68" s="176"/>
      <c r="R68" s="176"/>
      <c r="S68" s="176"/>
      <c r="T68" s="188" t="s">
        <v>410</v>
      </c>
      <c r="U68" s="176"/>
      <c r="V68" s="176"/>
      <c r="W68" s="176"/>
      <c r="X68" s="188" t="s">
        <v>412</v>
      </c>
      <c r="Y68" s="176"/>
      <c r="Z68" s="176"/>
      <c r="AA68" s="176"/>
      <c r="AB68" s="176"/>
      <c r="AC68" s="176"/>
      <c r="AD68" s="176"/>
      <c r="AE68" s="12"/>
      <c r="AF68" s="125"/>
      <c r="AG68" s="110">
        <f t="shared" si="0"/>
        <v>23</v>
      </c>
      <c r="AH68" s="110">
        <f t="shared" si="1"/>
        <v>0</v>
      </c>
      <c r="AI68" s="110">
        <f t="shared" si="2"/>
        <v>0</v>
      </c>
    </row>
    <row r="69" spans="1:35" ht="15.05" customHeight="1">
      <c r="A69" s="182"/>
      <c r="B69" s="195" t="s">
        <v>106</v>
      </c>
      <c r="C69" s="196" t="str">
        <f>IF(CNGE_2021_M1_Secc15!D79="", "", CNGE_2021_M1_Secc15!D79)</f>
        <v/>
      </c>
      <c r="D69" s="197" t="str">
        <f>IF(OR(CNGE_2021_M1_Secc15!Z231=2, CNGE_2021_M1_Secc15!Z231=9), "X", "")</f>
        <v/>
      </c>
      <c r="E69" s="445"/>
      <c r="F69" s="445"/>
      <c r="G69" s="445"/>
      <c r="H69" s="445"/>
      <c r="I69" s="445"/>
      <c r="J69" s="445"/>
      <c r="K69" s="175"/>
      <c r="L69" s="176"/>
      <c r="M69" s="188" t="s">
        <v>412</v>
      </c>
      <c r="N69" s="176"/>
      <c r="O69" s="176"/>
      <c r="P69" s="176"/>
      <c r="Q69" s="176"/>
      <c r="R69" s="176"/>
      <c r="S69" s="176"/>
      <c r="T69" s="188" t="s">
        <v>410</v>
      </c>
      <c r="U69" s="176"/>
      <c r="V69" s="176"/>
      <c r="W69" s="176"/>
      <c r="X69" s="188" t="s">
        <v>412</v>
      </c>
      <c r="Y69" s="176"/>
      <c r="Z69" s="176"/>
      <c r="AA69" s="176"/>
      <c r="AB69" s="176"/>
      <c r="AC69" s="176"/>
      <c r="AD69" s="176"/>
      <c r="AE69" s="12"/>
      <c r="AF69" s="125"/>
      <c r="AG69" s="110">
        <f t="shared" si="0"/>
        <v>23</v>
      </c>
      <c r="AH69" s="110">
        <f t="shared" si="1"/>
        <v>0</v>
      </c>
      <c r="AI69" s="110">
        <f t="shared" si="2"/>
        <v>0</v>
      </c>
    </row>
    <row r="70" spans="1:35" ht="15.05" customHeight="1">
      <c r="A70" s="182"/>
      <c r="B70" s="195" t="s">
        <v>107</v>
      </c>
      <c r="C70" s="196" t="str">
        <f>IF(CNGE_2021_M1_Secc15!D80="", "", CNGE_2021_M1_Secc15!D80)</f>
        <v/>
      </c>
      <c r="D70" s="197" t="str">
        <f>IF(OR(CNGE_2021_M1_Secc15!Z232=2, CNGE_2021_M1_Secc15!Z232=9), "X", "")</f>
        <v/>
      </c>
      <c r="E70" s="445"/>
      <c r="F70" s="445"/>
      <c r="G70" s="445"/>
      <c r="H70" s="445"/>
      <c r="I70" s="445"/>
      <c r="J70" s="445"/>
      <c r="K70" s="175"/>
      <c r="L70" s="176"/>
      <c r="M70" s="188" t="s">
        <v>412</v>
      </c>
      <c r="N70" s="176"/>
      <c r="O70" s="176"/>
      <c r="P70" s="176"/>
      <c r="Q70" s="176"/>
      <c r="R70" s="176"/>
      <c r="S70" s="176"/>
      <c r="T70" s="188" t="s">
        <v>410</v>
      </c>
      <c r="U70" s="176"/>
      <c r="V70" s="176"/>
      <c r="W70" s="176"/>
      <c r="X70" s="188" t="s">
        <v>412</v>
      </c>
      <c r="Y70" s="176"/>
      <c r="Z70" s="176"/>
      <c r="AA70" s="176"/>
      <c r="AB70" s="176"/>
      <c r="AC70" s="176"/>
      <c r="AD70" s="176"/>
      <c r="AE70" s="12"/>
      <c r="AF70" s="125"/>
      <c r="AG70" s="110">
        <f t="shared" si="0"/>
        <v>23</v>
      </c>
      <c r="AH70" s="110">
        <f t="shared" si="1"/>
        <v>0</v>
      </c>
      <c r="AI70" s="110">
        <f t="shared" si="2"/>
        <v>0</v>
      </c>
    </row>
    <row r="71" spans="1:35" ht="15.05" customHeight="1">
      <c r="A71" s="182"/>
      <c r="B71" s="195" t="s">
        <v>108</v>
      </c>
      <c r="C71" s="196" t="str">
        <f>IF(CNGE_2021_M1_Secc15!D81="", "", CNGE_2021_M1_Secc15!D81)</f>
        <v/>
      </c>
      <c r="D71" s="197" t="str">
        <f>IF(OR(CNGE_2021_M1_Secc15!Z233=2, CNGE_2021_M1_Secc15!Z233=9), "X", "")</f>
        <v/>
      </c>
      <c r="E71" s="445"/>
      <c r="F71" s="445"/>
      <c r="G71" s="445"/>
      <c r="H71" s="445"/>
      <c r="I71" s="445"/>
      <c r="J71" s="445"/>
      <c r="K71" s="175"/>
      <c r="L71" s="176"/>
      <c r="M71" s="188" t="s">
        <v>412</v>
      </c>
      <c r="N71" s="176"/>
      <c r="O71" s="176"/>
      <c r="P71" s="176"/>
      <c r="Q71" s="176"/>
      <c r="R71" s="176"/>
      <c r="S71" s="176"/>
      <c r="T71" s="188" t="s">
        <v>410</v>
      </c>
      <c r="U71" s="176"/>
      <c r="V71" s="176"/>
      <c r="W71" s="176"/>
      <c r="X71" s="188" t="s">
        <v>412</v>
      </c>
      <c r="Y71" s="176"/>
      <c r="Z71" s="176"/>
      <c r="AA71" s="176"/>
      <c r="AB71" s="176"/>
      <c r="AC71" s="176"/>
      <c r="AD71" s="176"/>
      <c r="AE71" s="12"/>
      <c r="AF71" s="125"/>
      <c r="AG71" s="110">
        <f t="shared" si="0"/>
        <v>23</v>
      </c>
      <c r="AH71" s="110">
        <f t="shared" si="1"/>
        <v>0</v>
      </c>
      <c r="AI71" s="110">
        <f t="shared" si="2"/>
        <v>0</v>
      </c>
    </row>
    <row r="72" spans="1:35" ht="15.05" customHeight="1">
      <c r="A72" s="182"/>
      <c r="B72" s="195" t="s">
        <v>109</v>
      </c>
      <c r="C72" s="196" t="str">
        <f>IF(CNGE_2021_M1_Secc15!D82="", "", CNGE_2021_M1_Secc15!D82)</f>
        <v/>
      </c>
      <c r="D72" s="197" t="str">
        <f>IF(OR(CNGE_2021_M1_Secc15!Z234=2, CNGE_2021_M1_Secc15!Z234=9), "X", "")</f>
        <v/>
      </c>
      <c r="E72" s="445"/>
      <c r="F72" s="445"/>
      <c r="G72" s="445"/>
      <c r="H72" s="445"/>
      <c r="I72" s="445"/>
      <c r="J72" s="445"/>
      <c r="K72" s="175"/>
      <c r="L72" s="176"/>
      <c r="M72" s="188" t="s">
        <v>412</v>
      </c>
      <c r="N72" s="176"/>
      <c r="O72" s="176"/>
      <c r="P72" s="176"/>
      <c r="Q72" s="176"/>
      <c r="R72" s="176"/>
      <c r="S72" s="176"/>
      <c r="T72" s="188" t="s">
        <v>410</v>
      </c>
      <c r="U72" s="176"/>
      <c r="V72" s="176"/>
      <c r="W72" s="176"/>
      <c r="X72" s="188" t="s">
        <v>412</v>
      </c>
      <c r="Y72" s="176"/>
      <c r="Z72" s="176"/>
      <c r="AA72" s="176"/>
      <c r="AB72" s="176"/>
      <c r="AC72" s="176"/>
      <c r="AD72" s="176"/>
      <c r="AE72" s="12"/>
      <c r="AF72" s="125"/>
      <c r="AG72" s="110">
        <f t="shared" si="0"/>
        <v>23</v>
      </c>
      <c r="AH72" s="110">
        <f t="shared" si="1"/>
        <v>0</v>
      </c>
      <c r="AI72" s="110">
        <f t="shared" si="2"/>
        <v>0</v>
      </c>
    </row>
    <row r="73" spans="1:35" ht="15.05" customHeight="1">
      <c r="A73" s="182"/>
      <c r="B73" s="195" t="s">
        <v>110</v>
      </c>
      <c r="C73" s="196" t="str">
        <f>IF(CNGE_2021_M1_Secc15!D83="", "", CNGE_2021_M1_Secc15!D83)</f>
        <v/>
      </c>
      <c r="D73" s="197" t="str">
        <f>IF(OR(CNGE_2021_M1_Secc15!Z235=2, CNGE_2021_M1_Secc15!Z235=9), "X", "")</f>
        <v/>
      </c>
      <c r="E73" s="445"/>
      <c r="F73" s="445"/>
      <c r="G73" s="445"/>
      <c r="H73" s="445"/>
      <c r="I73" s="445"/>
      <c r="J73" s="445"/>
      <c r="K73" s="175"/>
      <c r="L73" s="176"/>
      <c r="M73" s="188" t="s">
        <v>412</v>
      </c>
      <c r="N73" s="176"/>
      <c r="O73" s="176"/>
      <c r="P73" s="176"/>
      <c r="Q73" s="176"/>
      <c r="R73" s="176"/>
      <c r="S73" s="176"/>
      <c r="T73" s="188" t="s">
        <v>410</v>
      </c>
      <c r="U73" s="176"/>
      <c r="V73" s="176"/>
      <c r="W73" s="176"/>
      <c r="X73" s="188" t="s">
        <v>412</v>
      </c>
      <c r="Y73" s="176"/>
      <c r="Z73" s="176"/>
      <c r="AA73" s="176"/>
      <c r="AB73" s="176"/>
      <c r="AC73" s="176"/>
      <c r="AD73" s="176"/>
      <c r="AE73" s="12"/>
      <c r="AF73" s="125"/>
      <c r="AG73" s="110">
        <f t="shared" si="0"/>
        <v>23</v>
      </c>
      <c r="AH73" s="110">
        <f t="shared" si="1"/>
        <v>0</v>
      </c>
      <c r="AI73" s="110">
        <f t="shared" si="2"/>
        <v>0</v>
      </c>
    </row>
    <row r="74" spans="1:35" ht="15.05" customHeight="1">
      <c r="A74" s="182"/>
      <c r="B74" s="195" t="s">
        <v>111</v>
      </c>
      <c r="C74" s="196" t="str">
        <f>IF(CNGE_2021_M1_Secc15!D84="", "", CNGE_2021_M1_Secc15!D84)</f>
        <v/>
      </c>
      <c r="D74" s="197" t="str">
        <f>IF(OR(CNGE_2021_M1_Secc15!Z236=2, CNGE_2021_M1_Secc15!Z236=9), "X", "")</f>
        <v/>
      </c>
      <c r="E74" s="445"/>
      <c r="F74" s="445"/>
      <c r="G74" s="445"/>
      <c r="H74" s="445"/>
      <c r="I74" s="445"/>
      <c r="J74" s="445"/>
      <c r="K74" s="175"/>
      <c r="L74" s="176"/>
      <c r="M74" s="188" t="s">
        <v>412</v>
      </c>
      <c r="N74" s="176"/>
      <c r="O74" s="176"/>
      <c r="P74" s="176"/>
      <c r="Q74" s="176"/>
      <c r="R74" s="176"/>
      <c r="S74" s="176"/>
      <c r="T74" s="188" t="s">
        <v>410</v>
      </c>
      <c r="U74" s="176"/>
      <c r="V74" s="176"/>
      <c r="W74" s="176"/>
      <c r="X74" s="188" t="s">
        <v>412</v>
      </c>
      <c r="Y74" s="176"/>
      <c r="Z74" s="176"/>
      <c r="AA74" s="176"/>
      <c r="AB74" s="176"/>
      <c r="AC74" s="176"/>
      <c r="AD74" s="176"/>
      <c r="AE74" s="12"/>
      <c r="AF74" s="125"/>
      <c r="AG74" s="110">
        <f t="shared" si="0"/>
        <v>23</v>
      </c>
      <c r="AH74" s="110">
        <f t="shared" si="1"/>
        <v>0</v>
      </c>
      <c r="AI74" s="110">
        <f t="shared" si="2"/>
        <v>0</v>
      </c>
    </row>
    <row r="75" spans="1:35" ht="15.05" customHeight="1">
      <c r="A75" s="182"/>
      <c r="B75" s="195" t="s">
        <v>112</v>
      </c>
      <c r="C75" s="196" t="str">
        <f>IF(CNGE_2021_M1_Secc15!D85="", "", CNGE_2021_M1_Secc15!D85)</f>
        <v/>
      </c>
      <c r="D75" s="197" t="str">
        <f>IF(OR(CNGE_2021_M1_Secc15!Z237=2, CNGE_2021_M1_Secc15!Z237=9), "X", "")</f>
        <v/>
      </c>
      <c r="E75" s="445"/>
      <c r="F75" s="445"/>
      <c r="G75" s="445"/>
      <c r="H75" s="445"/>
      <c r="I75" s="445"/>
      <c r="J75" s="445"/>
      <c r="K75" s="175"/>
      <c r="L75" s="176"/>
      <c r="M75" s="188" t="s">
        <v>412</v>
      </c>
      <c r="N75" s="176"/>
      <c r="O75" s="176"/>
      <c r="P75" s="176"/>
      <c r="Q75" s="176"/>
      <c r="R75" s="176"/>
      <c r="S75" s="176"/>
      <c r="T75" s="188" t="s">
        <v>410</v>
      </c>
      <c r="U75" s="176"/>
      <c r="V75" s="176"/>
      <c r="W75" s="176"/>
      <c r="X75" s="188" t="s">
        <v>412</v>
      </c>
      <c r="Y75" s="176"/>
      <c r="Z75" s="176"/>
      <c r="AA75" s="176"/>
      <c r="AB75" s="176"/>
      <c r="AC75" s="176"/>
      <c r="AD75" s="176"/>
      <c r="AE75" s="12"/>
      <c r="AF75" s="125"/>
      <c r="AG75" s="110">
        <f t="shared" si="0"/>
        <v>23</v>
      </c>
      <c r="AH75" s="110">
        <f t="shared" si="1"/>
        <v>0</v>
      </c>
      <c r="AI75" s="110">
        <f t="shared" si="2"/>
        <v>0</v>
      </c>
    </row>
    <row r="76" spans="1:35" ht="15.05" customHeight="1">
      <c r="A76" s="182"/>
      <c r="B76" s="195" t="s">
        <v>113</v>
      </c>
      <c r="C76" s="196" t="str">
        <f>IF(CNGE_2021_M1_Secc15!D86="", "", CNGE_2021_M1_Secc15!D86)</f>
        <v/>
      </c>
      <c r="D76" s="197" t="str">
        <f>IF(OR(CNGE_2021_M1_Secc15!Z238=2, CNGE_2021_M1_Secc15!Z238=9), "X", "")</f>
        <v/>
      </c>
      <c r="E76" s="445"/>
      <c r="F76" s="445"/>
      <c r="G76" s="445"/>
      <c r="H76" s="445"/>
      <c r="I76" s="445"/>
      <c r="J76" s="445"/>
      <c r="K76" s="175"/>
      <c r="L76" s="176"/>
      <c r="M76" s="188" t="s">
        <v>412</v>
      </c>
      <c r="N76" s="176"/>
      <c r="O76" s="176"/>
      <c r="P76" s="176"/>
      <c r="Q76" s="176"/>
      <c r="R76" s="176"/>
      <c r="S76" s="176"/>
      <c r="T76" s="188" t="s">
        <v>410</v>
      </c>
      <c r="U76" s="176"/>
      <c r="V76" s="176"/>
      <c r="W76" s="176"/>
      <c r="X76" s="188" t="s">
        <v>412</v>
      </c>
      <c r="Y76" s="176"/>
      <c r="Z76" s="176"/>
      <c r="AA76" s="176"/>
      <c r="AB76" s="176"/>
      <c r="AC76" s="176"/>
      <c r="AD76" s="176"/>
      <c r="AE76" s="12"/>
      <c r="AF76" s="125"/>
      <c r="AG76" s="110">
        <f t="shared" si="0"/>
        <v>23</v>
      </c>
      <c r="AH76" s="110">
        <f t="shared" si="1"/>
        <v>0</v>
      </c>
      <c r="AI76" s="110">
        <f t="shared" si="2"/>
        <v>0</v>
      </c>
    </row>
    <row r="77" spans="1:35" ht="15.05" customHeight="1">
      <c r="A77" s="182"/>
      <c r="B77" s="195" t="s">
        <v>114</v>
      </c>
      <c r="C77" s="196" t="str">
        <f>IF(CNGE_2021_M1_Secc15!D87="", "", CNGE_2021_M1_Secc15!D87)</f>
        <v/>
      </c>
      <c r="D77" s="197" t="str">
        <f>IF(OR(CNGE_2021_M1_Secc15!Z239=2, CNGE_2021_M1_Secc15!Z239=9), "X", "")</f>
        <v/>
      </c>
      <c r="E77" s="445"/>
      <c r="F77" s="445"/>
      <c r="G77" s="445"/>
      <c r="H77" s="445"/>
      <c r="I77" s="445"/>
      <c r="J77" s="445"/>
      <c r="K77" s="175"/>
      <c r="L77" s="176"/>
      <c r="M77" s="188" t="s">
        <v>412</v>
      </c>
      <c r="N77" s="176"/>
      <c r="O77" s="176"/>
      <c r="P77" s="176"/>
      <c r="Q77" s="176"/>
      <c r="R77" s="176"/>
      <c r="S77" s="176"/>
      <c r="T77" s="188" t="s">
        <v>410</v>
      </c>
      <c r="U77" s="176"/>
      <c r="V77" s="176"/>
      <c r="W77" s="176"/>
      <c r="X77" s="188" t="s">
        <v>412</v>
      </c>
      <c r="Y77" s="176"/>
      <c r="Z77" s="176"/>
      <c r="AA77" s="176"/>
      <c r="AB77" s="176"/>
      <c r="AC77" s="176"/>
      <c r="AD77" s="176"/>
      <c r="AE77" s="12"/>
      <c r="AF77" s="125"/>
      <c r="AG77" s="110">
        <f t="shared" si="0"/>
        <v>23</v>
      </c>
      <c r="AH77" s="110">
        <f t="shared" si="1"/>
        <v>0</v>
      </c>
      <c r="AI77" s="110">
        <f t="shared" si="2"/>
        <v>0</v>
      </c>
    </row>
    <row r="78" spans="1:35" ht="15.05" customHeight="1">
      <c r="A78" s="182"/>
      <c r="B78" s="195" t="s">
        <v>115</v>
      </c>
      <c r="C78" s="196" t="str">
        <f>IF(CNGE_2021_M1_Secc15!D88="", "", CNGE_2021_M1_Secc15!D88)</f>
        <v/>
      </c>
      <c r="D78" s="197" t="str">
        <f>IF(OR(CNGE_2021_M1_Secc15!Z240=2, CNGE_2021_M1_Secc15!Z240=9), "X", "")</f>
        <v/>
      </c>
      <c r="E78" s="445"/>
      <c r="F78" s="445"/>
      <c r="G78" s="445"/>
      <c r="H78" s="445"/>
      <c r="I78" s="445"/>
      <c r="J78" s="445"/>
      <c r="K78" s="175"/>
      <c r="L78" s="176"/>
      <c r="M78" s="188" t="s">
        <v>412</v>
      </c>
      <c r="N78" s="176"/>
      <c r="O78" s="176"/>
      <c r="P78" s="176"/>
      <c r="Q78" s="176"/>
      <c r="R78" s="176"/>
      <c r="S78" s="176"/>
      <c r="T78" s="188" t="s">
        <v>410</v>
      </c>
      <c r="U78" s="176"/>
      <c r="V78" s="176"/>
      <c r="W78" s="176"/>
      <c r="X78" s="188" t="s">
        <v>412</v>
      </c>
      <c r="Y78" s="176"/>
      <c r="Z78" s="176"/>
      <c r="AA78" s="176"/>
      <c r="AB78" s="176"/>
      <c r="AC78" s="176"/>
      <c r="AD78" s="176"/>
      <c r="AE78" s="12"/>
      <c r="AF78" s="125"/>
      <c r="AG78" s="110">
        <f t="shared" si="0"/>
        <v>23</v>
      </c>
      <c r="AH78" s="110">
        <f t="shared" si="1"/>
        <v>0</v>
      </c>
      <c r="AI78" s="110">
        <f t="shared" si="2"/>
        <v>0</v>
      </c>
    </row>
    <row r="79" spans="1:35" ht="15.05" customHeight="1">
      <c r="A79" s="182"/>
      <c r="B79" s="195" t="s">
        <v>116</v>
      </c>
      <c r="C79" s="196" t="str">
        <f>IF(CNGE_2021_M1_Secc15!D89="", "", CNGE_2021_M1_Secc15!D89)</f>
        <v/>
      </c>
      <c r="D79" s="197" t="str">
        <f>IF(OR(CNGE_2021_M1_Secc15!Z241=2, CNGE_2021_M1_Secc15!Z241=9), "X", "")</f>
        <v/>
      </c>
      <c r="E79" s="445"/>
      <c r="F79" s="445"/>
      <c r="G79" s="445"/>
      <c r="H79" s="445"/>
      <c r="I79" s="445"/>
      <c r="J79" s="445"/>
      <c r="K79" s="175"/>
      <c r="L79" s="176"/>
      <c r="M79" s="188" t="s">
        <v>412</v>
      </c>
      <c r="N79" s="176"/>
      <c r="O79" s="176"/>
      <c r="P79" s="176"/>
      <c r="Q79" s="176"/>
      <c r="R79" s="176"/>
      <c r="S79" s="176"/>
      <c r="T79" s="188" t="s">
        <v>410</v>
      </c>
      <c r="U79" s="176"/>
      <c r="V79" s="176"/>
      <c r="W79" s="176"/>
      <c r="X79" s="188" t="s">
        <v>412</v>
      </c>
      <c r="Y79" s="176"/>
      <c r="Z79" s="176"/>
      <c r="AA79" s="176"/>
      <c r="AB79" s="176"/>
      <c r="AC79" s="176"/>
      <c r="AD79" s="176"/>
      <c r="AE79" s="12"/>
      <c r="AF79" s="125"/>
      <c r="AG79" s="110">
        <f t="shared" si="0"/>
        <v>23</v>
      </c>
      <c r="AH79" s="110">
        <f t="shared" si="1"/>
        <v>0</v>
      </c>
      <c r="AI79" s="110">
        <f t="shared" si="2"/>
        <v>0</v>
      </c>
    </row>
    <row r="80" spans="1:35" ht="15.05" customHeight="1">
      <c r="A80" s="182"/>
      <c r="B80" s="195" t="s">
        <v>117</v>
      </c>
      <c r="C80" s="196" t="str">
        <f>IF(CNGE_2021_M1_Secc15!D90="", "", CNGE_2021_M1_Secc15!D90)</f>
        <v/>
      </c>
      <c r="D80" s="197" t="str">
        <f>IF(OR(CNGE_2021_M1_Secc15!Z242=2, CNGE_2021_M1_Secc15!Z242=9), "X", "")</f>
        <v/>
      </c>
      <c r="E80" s="445"/>
      <c r="F80" s="445"/>
      <c r="G80" s="445"/>
      <c r="H80" s="445"/>
      <c r="I80" s="445"/>
      <c r="J80" s="445"/>
      <c r="K80" s="175"/>
      <c r="L80" s="176"/>
      <c r="M80" s="188" t="s">
        <v>412</v>
      </c>
      <c r="N80" s="176"/>
      <c r="O80" s="176"/>
      <c r="P80" s="176"/>
      <c r="Q80" s="176"/>
      <c r="R80" s="176"/>
      <c r="S80" s="176"/>
      <c r="T80" s="188" t="s">
        <v>410</v>
      </c>
      <c r="U80" s="176"/>
      <c r="V80" s="176"/>
      <c r="W80" s="176"/>
      <c r="X80" s="188" t="s">
        <v>412</v>
      </c>
      <c r="Y80" s="176"/>
      <c r="Z80" s="176"/>
      <c r="AA80" s="176"/>
      <c r="AB80" s="176"/>
      <c r="AC80" s="176"/>
      <c r="AD80" s="176"/>
      <c r="AE80" s="12"/>
      <c r="AF80" s="125"/>
      <c r="AG80" s="110">
        <f t="shared" si="0"/>
        <v>23</v>
      </c>
      <c r="AH80" s="110">
        <f t="shared" si="1"/>
        <v>0</v>
      </c>
      <c r="AI80" s="110">
        <f t="shared" si="2"/>
        <v>0</v>
      </c>
    </row>
    <row r="81" spans="1:35" ht="15.05" customHeight="1">
      <c r="A81" s="182"/>
      <c r="B81" s="195" t="s">
        <v>118</v>
      </c>
      <c r="C81" s="196" t="str">
        <f>IF(CNGE_2021_M1_Secc15!D91="", "", CNGE_2021_M1_Secc15!D91)</f>
        <v/>
      </c>
      <c r="D81" s="197" t="str">
        <f>IF(OR(CNGE_2021_M1_Secc15!Z243=2, CNGE_2021_M1_Secc15!Z243=9), "X", "")</f>
        <v/>
      </c>
      <c r="E81" s="445"/>
      <c r="F81" s="445"/>
      <c r="G81" s="445"/>
      <c r="H81" s="445"/>
      <c r="I81" s="445"/>
      <c r="J81" s="445"/>
      <c r="K81" s="175"/>
      <c r="L81" s="176"/>
      <c r="M81" s="188" t="s">
        <v>412</v>
      </c>
      <c r="N81" s="176"/>
      <c r="O81" s="176"/>
      <c r="P81" s="176"/>
      <c r="Q81" s="176"/>
      <c r="R81" s="176"/>
      <c r="S81" s="176"/>
      <c r="T81" s="188" t="s">
        <v>410</v>
      </c>
      <c r="U81" s="176"/>
      <c r="V81" s="176"/>
      <c r="W81" s="176"/>
      <c r="X81" s="188" t="s">
        <v>412</v>
      </c>
      <c r="Y81" s="176"/>
      <c r="Z81" s="176"/>
      <c r="AA81" s="176"/>
      <c r="AB81" s="176"/>
      <c r="AC81" s="176"/>
      <c r="AD81" s="176"/>
      <c r="AE81" s="12"/>
      <c r="AF81" s="125"/>
      <c r="AG81" s="110">
        <f t="shared" si="0"/>
        <v>23</v>
      </c>
      <c r="AH81" s="110">
        <f t="shared" si="1"/>
        <v>0</v>
      </c>
      <c r="AI81" s="110">
        <f t="shared" si="2"/>
        <v>0</v>
      </c>
    </row>
    <row r="82" spans="1:35" ht="15.05" customHeight="1">
      <c r="A82" s="182"/>
      <c r="B82" s="195" t="s">
        <v>119</v>
      </c>
      <c r="C82" s="196" t="str">
        <f>IF(CNGE_2021_M1_Secc15!D92="", "", CNGE_2021_M1_Secc15!D92)</f>
        <v/>
      </c>
      <c r="D82" s="197" t="str">
        <f>IF(OR(CNGE_2021_M1_Secc15!Z244=2, CNGE_2021_M1_Secc15!Z244=9), "X", "")</f>
        <v/>
      </c>
      <c r="E82" s="445"/>
      <c r="F82" s="445"/>
      <c r="G82" s="445"/>
      <c r="H82" s="445"/>
      <c r="I82" s="445"/>
      <c r="J82" s="445"/>
      <c r="K82" s="175"/>
      <c r="L82" s="176"/>
      <c r="M82" s="188" t="s">
        <v>412</v>
      </c>
      <c r="N82" s="176"/>
      <c r="O82" s="176"/>
      <c r="P82" s="176"/>
      <c r="Q82" s="176"/>
      <c r="R82" s="176"/>
      <c r="S82" s="176"/>
      <c r="T82" s="188" t="s">
        <v>410</v>
      </c>
      <c r="U82" s="176"/>
      <c r="V82" s="176"/>
      <c r="W82" s="176"/>
      <c r="X82" s="188" t="s">
        <v>412</v>
      </c>
      <c r="Y82" s="176"/>
      <c r="Z82" s="176"/>
      <c r="AA82" s="176"/>
      <c r="AB82" s="176"/>
      <c r="AC82" s="176"/>
      <c r="AD82" s="176"/>
      <c r="AE82" s="12"/>
      <c r="AF82" s="125"/>
      <c r="AG82" s="110">
        <f t="shared" si="0"/>
        <v>23</v>
      </c>
      <c r="AH82" s="110">
        <f t="shared" si="1"/>
        <v>0</v>
      </c>
      <c r="AI82" s="110">
        <f t="shared" si="2"/>
        <v>0</v>
      </c>
    </row>
    <row r="83" spans="1:35" ht="15.05" customHeight="1">
      <c r="A83" s="182"/>
      <c r="B83" s="195" t="s">
        <v>120</v>
      </c>
      <c r="C83" s="196" t="str">
        <f>IF(CNGE_2021_M1_Secc15!D93="", "", CNGE_2021_M1_Secc15!D93)</f>
        <v/>
      </c>
      <c r="D83" s="197" t="str">
        <f>IF(OR(CNGE_2021_M1_Secc15!Z245=2, CNGE_2021_M1_Secc15!Z245=9), "X", "")</f>
        <v/>
      </c>
      <c r="E83" s="445"/>
      <c r="F83" s="445"/>
      <c r="G83" s="445"/>
      <c r="H83" s="445"/>
      <c r="I83" s="445"/>
      <c r="J83" s="445"/>
      <c r="K83" s="175"/>
      <c r="L83" s="176"/>
      <c r="M83" s="188" t="s">
        <v>412</v>
      </c>
      <c r="N83" s="176"/>
      <c r="O83" s="176"/>
      <c r="P83" s="176"/>
      <c r="Q83" s="176"/>
      <c r="R83" s="176"/>
      <c r="S83" s="176"/>
      <c r="T83" s="188" t="s">
        <v>410</v>
      </c>
      <c r="U83" s="176"/>
      <c r="V83" s="176"/>
      <c r="W83" s="176"/>
      <c r="X83" s="188" t="s">
        <v>412</v>
      </c>
      <c r="Y83" s="176"/>
      <c r="Z83" s="176"/>
      <c r="AA83" s="176"/>
      <c r="AB83" s="176"/>
      <c r="AC83" s="176"/>
      <c r="AD83" s="176"/>
      <c r="AE83" s="12"/>
      <c r="AF83" s="125"/>
      <c r="AG83" s="110">
        <f t="shared" si="0"/>
        <v>23</v>
      </c>
      <c r="AH83" s="110">
        <f t="shared" si="1"/>
        <v>0</v>
      </c>
      <c r="AI83" s="110">
        <f t="shared" si="2"/>
        <v>0</v>
      </c>
    </row>
    <row r="84" spans="1:35" ht="15.05" customHeight="1">
      <c r="A84" s="182"/>
      <c r="B84" s="195" t="s">
        <v>121</v>
      </c>
      <c r="C84" s="196" t="str">
        <f>IF(CNGE_2021_M1_Secc15!D94="", "", CNGE_2021_M1_Secc15!D94)</f>
        <v/>
      </c>
      <c r="D84" s="197" t="str">
        <f>IF(OR(CNGE_2021_M1_Secc15!Z246=2, CNGE_2021_M1_Secc15!Z246=9), "X", "")</f>
        <v/>
      </c>
      <c r="E84" s="445"/>
      <c r="F84" s="445"/>
      <c r="G84" s="445"/>
      <c r="H84" s="445"/>
      <c r="I84" s="445"/>
      <c r="J84" s="445"/>
      <c r="K84" s="175"/>
      <c r="L84" s="176"/>
      <c r="M84" s="188" t="s">
        <v>412</v>
      </c>
      <c r="N84" s="176"/>
      <c r="O84" s="176"/>
      <c r="P84" s="176"/>
      <c r="Q84" s="176"/>
      <c r="R84" s="176"/>
      <c r="S84" s="176"/>
      <c r="T84" s="188" t="s">
        <v>410</v>
      </c>
      <c r="U84" s="176"/>
      <c r="V84" s="176"/>
      <c r="W84" s="176"/>
      <c r="X84" s="188" t="s">
        <v>412</v>
      </c>
      <c r="Y84" s="176"/>
      <c r="Z84" s="176"/>
      <c r="AA84" s="176"/>
      <c r="AB84" s="176"/>
      <c r="AC84" s="176"/>
      <c r="AD84" s="176"/>
      <c r="AE84" s="12"/>
      <c r="AF84" s="125"/>
      <c r="AG84" s="110">
        <f t="shared" si="0"/>
        <v>23</v>
      </c>
      <c r="AH84" s="110">
        <f t="shared" si="1"/>
        <v>0</v>
      </c>
      <c r="AI84" s="110">
        <f t="shared" si="2"/>
        <v>0</v>
      </c>
    </row>
    <row r="85" spans="1:35" ht="15.05" customHeight="1">
      <c r="A85" s="182"/>
      <c r="B85" s="195" t="s">
        <v>122</v>
      </c>
      <c r="C85" s="196" t="str">
        <f>IF(CNGE_2021_M1_Secc15!D95="", "", CNGE_2021_M1_Secc15!D95)</f>
        <v/>
      </c>
      <c r="D85" s="197" t="str">
        <f>IF(OR(CNGE_2021_M1_Secc15!Z247=2, CNGE_2021_M1_Secc15!Z247=9), "X", "")</f>
        <v/>
      </c>
      <c r="E85" s="445"/>
      <c r="F85" s="445"/>
      <c r="G85" s="445"/>
      <c r="H85" s="445"/>
      <c r="I85" s="445"/>
      <c r="J85" s="445"/>
      <c r="K85" s="175"/>
      <c r="L85" s="176"/>
      <c r="M85" s="188" t="s">
        <v>412</v>
      </c>
      <c r="N85" s="176"/>
      <c r="O85" s="176"/>
      <c r="P85" s="176"/>
      <c r="Q85" s="176"/>
      <c r="R85" s="176"/>
      <c r="S85" s="176"/>
      <c r="T85" s="188" t="s">
        <v>410</v>
      </c>
      <c r="U85" s="176"/>
      <c r="V85" s="176"/>
      <c r="W85" s="176"/>
      <c r="X85" s="188" t="s">
        <v>412</v>
      </c>
      <c r="Y85" s="176"/>
      <c r="Z85" s="176"/>
      <c r="AA85" s="176"/>
      <c r="AB85" s="176"/>
      <c r="AC85" s="176"/>
      <c r="AD85" s="176"/>
      <c r="AE85" s="12"/>
      <c r="AF85" s="125"/>
      <c r="AG85" s="110">
        <f t="shared" si="0"/>
        <v>23</v>
      </c>
      <c r="AH85" s="110">
        <f t="shared" si="1"/>
        <v>0</v>
      </c>
      <c r="AI85" s="110">
        <f t="shared" si="2"/>
        <v>0</v>
      </c>
    </row>
    <row r="86" spans="1:35" ht="15.05" customHeight="1">
      <c r="A86" s="182"/>
      <c r="B86" s="195" t="s">
        <v>123</v>
      </c>
      <c r="C86" s="196" t="str">
        <f>IF(CNGE_2021_M1_Secc15!D96="", "", CNGE_2021_M1_Secc15!D96)</f>
        <v/>
      </c>
      <c r="D86" s="197" t="str">
        <f>IF(OR(CNGE_2021_M1_Secc15!Z248=2, CNGE_2021_M1_Secc15!Z248=9), "X", "")</f>
        <v/>
      </c>
      <c r="E86" s="445"/>
      <c r="F86" s="445"/>
      <c r="G86" s="445"/>
      <c r="H86" s="445"/>
      <c r="I86" s="445"/>
      <c r="J86" s="445"/>
      <c r="K86" s="175"/>
      <c r="L86" s="176"/>
      <c r="M86" s="188" t="s">
        <v>412</v>
      </c>
      <c r="N86" s="176"/>
      <c r="O86" s="176"/>
      <c r="P86" s="176"/>
      <c r="Q86" s="176"/>
      <c r="R86" s="176"/>
      <c r="S86" s="176"/>
      <c r="T86" s="188" t="s">
        <v>410</v>
      </c>
      <c r="U86" s="176"/>
      <c r="V86" s="176"/>
      <c r="W86" s="176"/>
      <c r="X86" s="188" t="s">
        <v>412</v>
      </c>
      <c r="Y86" s="176"/>
      <c r="Z86" s="176"/>
      <c r="AA86" s="176"/>
      <c r="AB86" s="176"/>
      <c r="AC86" s="176"/>
      <c r="AD86" s="176"/>
      <c r="AE86" s="12"/>
      <c r="AF86" s="125"/>
      <c r="AG86" s="110">
        <f t="shared" si="0"/>
        <v>23</v>
      </c>
      <c r="AH86" s="110">
        <f t="shared" si="1"/>
        <v>0</v>
      </c>
      <c r="AI86" s="110">
        <f t="shared" si="2"/>
        <v>0</v>
      </c>
    </row>
    <row r="87" spans="1:35" ht="15.05" customHeight="1">
      <c r="A87" s="182"/>
      <c r="B87" s="195" t="s">
        <v>124</v>
      </c>
      <c r="C87" s="196" t="str">
        <f>IF(CNGE_2021_M1_Secc15!D97="", "", CNGE_2021_M1_Secc15!D97)</f>
        <v/>
      </c>
      <c r="D87" s="197" t="str">
        <f>IF(OR(CNGE_2021_M1_Secc15!Z249=2, CNGE_2021_M1_Secc15!Z249=9), "X", "")</f>
        <v/>
      </c>
      <c r="E87" s="445"/>
      <c r="F87" s="445"/>
      <c r="G87" s="445"/>
      <c r="H87" s="445"/>
      <c r="I87" s="445"/>
      <c r="J87" s="445"/>
      <c r="K87" s="175"/>
      <c r="L87" s="176"/>
      <c r="M87" s="188" t="s">
        <v>412</v>
      </c>
      <c r="N87" s="176"/>
      <c r="O87" s="176"/>
      <c r="P87" s="176"/>
      <c r="Q87" s="176"/>
      <c r="R87" s="176"/>
      <c r="S87" s="176"/>
      <c r="T87" s="188" t="s">
        <v>410</v>
      </c>
      <c r="U87" s="176"/>
      <c r="V87" s="176"/>
      <c r="W87" s="176"/>
      <c r="X87" s="188" t="s">
        <v>412</v>
      </c>
      <c r="Y87" s="176"/>
      <c r="Z87" s="176"/>
      <c r="AA87" s="176"/>
      <c r="AB87" s="176"/>
      <c r="AC87" s="176"/>
      <c r="AD87" s="176"/>
      <c r="AE87" s="12"/>
      <c r="AF87" s="125"/>
      <c r="AG87" s="110">
        <f t="shared" si="0"/>
        <v>23</v>
      </c>
      <c r="AH87" s="110">
        <f t="shared" si="1"/>
        <v>0</v>
      </c>
      <c r="AI87" s="110">
        <f t="shared" si="2"/>
        <v>0</v>
      </c>
    </row>
    <row r="88" spans="1:35" ht="15.05" customHeight="1">
      <c r="A88" s="182"/>
      <c r="B88" s="195" t="s">
        <v>125</v>
      </c>
      <c r="C88" s="196" t="str">
        <f>IF(CNGE_2021_M1_Secc15!D98="", "", CNGE_2021_M1_Secc15!D98)</f>
        <v/>
      </c>
      <c r="D88" s="197" t="str">
        <f>IF(OR(CNGE_2021_M1_Secc15!Z250=2, CNGE_2021_M1_Secc15!Z250=9), "X", "")</f>
        <v/>
      </c>
      <c r="E88" s="445"/>
      <c r="F88" s="445"/>
      <c r="G88" s="445"/>
      <c r="H88" s="445"/>
      <c r="I88" s="445"/>
      <c r="J88" s="445"/>
      <c r="K88" s="175"/>
      <c r="L88" s="176"/>
      <c r="M88" s="188" t="s">
        <v>412</v>
      </c>
      <c r="N88" s="176"/>
      <c r="O88" s="176"/>
      <c r="P88" s="176"/>
      <c r="Q88" s="176"/>
      <c r="R88" s="176"/>
      <c r="S88" s="176"/>
      <c r="T88" s="188" t="s">
        <v>410</v>
      </c>
      <c r="U88" s="176"/>
      <c r="V88" s="176"/>
      <c r="W88" s="176"/>
      <c r="X88" s="188" t="s">
        <v>412</v>
      </c>
      <c r="Y88" s="176"/>
      <c r="Z88" s="176"/>
      <c r="AA88" s="176"/>
      <c r="AB88" s="176"/>
      <c r="AC88" s="176"/>
      <c r="AD88" s="176"/>
      <c r="AE88" s="12"/>
      <c r="AF88" s="125"/>
      <c r="AG88" s="110">
        <f t="shared" ref="AG88:AG142" si="3">COUNTBLANK(E88:AD88)</f>
        <v>23</v>
      </c>
      <c r="AH88" s="110">
        <f t="shared" ref="AH88:AH142" si="4">IF(
AND(D88="X", AG88&lt;$AG$21), 1, 0
)</f>
        <v>0</v>
      </c>
      <c r="AI88" s="110">
        <f t="shared" ref="AI88:AI142" si="5">IF(
OR(
AND(C88="", OR(D88&lt;&gt;"", AG88&lt;$AG$21)),
AND(C88&lt;&gt;"", D88="", OR(AG88=$AG$21, AG88&gt;$AH$21))
), 1, 0)</f>
        <v>0</v>
      </c>
    </row>
    <row r="89" spans="1:35" ht="15.05" customHeight="1">
      <c r="A89" s="182"/>
      <c r="B89" s="195" t="s">
        <v>126</v>
      </c>
      <c r="C89" s="196" t="str">
        <f>IF(CNGE_2021_M1_Secc15!D99="", "", CNGE_2021_M1_Secc15!D99)</f>
        <v/>
      </c>
      <c r="D89" s="197" t="str">
        <f>IF(OR(CNGE_2021_M1_Secc15!Z251=2, CNGE_2021_M1_Secc15!Z251=9), "X", "")</f>
        <v/>
      </c>
      <c r="E89" s="445"/>
      <c r="F89" s="445"/>
      <c r="G89" s="445"/>
      <c r="H89" s="445"/>
      <c r="I89" s="445"/>
      <c r="J89" s="445"/>
      <c r="K89" s="175"/>
      <c r="L89" s="176"/>
      <c r="M89" s="188" t="s">
        <v>412</v>
      </c>
      <c r="N89" s="176"/>
      <c r="O89" s="176"/>
      <c r="P89" s="176"/>
      <c r="Q89" s="176"/>
      <c r="R89" s="176"/>
      <c r="S89" s="176"/>
      <c r="T89" s="188" t="s">
        <v>410</v>
      </c>
      <c r="U89" s="176"/>
      <c r="V89" s="176"/>
      <c r="W89" s="176"/>
      <c r="X89" s="188" t="s">
        <v>412</v>
      </c>
      <c r="Y89" s="176"/>
      <c r="Z89" s="176"/>
      <c r="AA89" s="176"/>
      <c r="AB89" s="176"/>
      <c r="AC89" s="176"/>
      <c r="AD89" s="176"/>
      <c r="AE89" s="12"/>
      <c r="AF89" s="125"/>
      <c r="AG89" s="110">
        <f t="shared" si="3"/>
        <v>23</v>
      </c>
      <c r="AH89" s="110">
        <f t="shared" si="4"/>
        <v>0</v>
      </c>
      <c r="AI89" s="110">
        <f t="shared" si="5"/>
        <v>0</v>
      </c>
    </row>
    <row r="90" spans="1:35" ht="15.05" customHeight="1">
      <c r="A90" s="182"/>
      <c r="B90" s="195" t="s">
        <v>127</v>
      </c>
      <c r="C90" s="196" t="str">
        <f>IF(CNGE_2021_M1_Secc15!D100="", "", CNGE_2021_M1_Secc15!D100)</f>
        <v/>
      </c>
      <c r="D90" s="197" t="str">
        <f>IF(OR(CNGE_2021_M1_Secc15!Z252=2, CNGE_2021_M1_Secc15!Z252=9), "X", "")</f>
        <v/>
      </c>
      <c r="E90" s="445"/>
      <c r="F90" s="445"/>
      <c r="G90" s="445"/>
      <c r="H90" s="445"/>
      <c r="I90" s="445"/>
      <c r="J90" s="445"/>
      <c r="K90" s="175"/>
      <c r="L90" s="176"/>
      <c r="M90" s="188" t="s">
        <v>412</v>
      </c>
      <c r="N90" s="176"/>
      <c r="O90" s="176"/>
      <c r="P90" s="176"/>
      <c r="Q90" s="176"/>
      <c r="R90" s="176"/>
      <c r="S90" s="176"/>
      <c r="T90" s="188" t="s">
        <v>410</v>
      </c>
      <c r="U90" s="176"/>
      <c r="V90" s="176"/>
      <c r="W90" s="176"/>
      <c r="X90" s="188" t="s">
        <v>412</v>
      </c>
      <c r="Y90" s="176"/>
      <c r="Z90" s="176"/>
      <c r="AA90" s="176"/>
      <c r="AB90" s="176"/>
      <c r="AC90" s="176"/>
      <c r="AD90" s="176"/>
      <c r="AE90" s="12"/>
      <c r="AF90" s="125"/>
      <c r="AG90" s="110">
        <f t="shared" si="3"/>
        <v>23</v>
      </c>
      <c r="AH90" s="110">
        <f t="shared" si="4"/>
        <v>0</v>
      </c>
      <c r="AI90" s="110">
        <f t="shared" si="5"/>
        <v>0</v>
      </c>
    </row>
    <row r="91" spans="1:35" ht="15.05" customHeight="1">
      <c r="A91" s="182"/>
      <c r="B91" s="195" t="s">
        <v>128</v>
      </c>
      <c r="C91" s="196" t="str">
        <f>IF(CNGE_2021_M1_Secc15!D101="", "", CNGE_2021_M1_Secc15!D101)</f>
        <v/>
      </c>
      <c r="D91" s="197" t="str">
        <f>IF(OR(CNGE_2021_M1_Secc15!Z253=2, CNGE_2021_M1_Secc15!Z253=9), "X", "")</f>
        <v/>
      </c>
      <c r="E91" s="445"/>
      <c r="F91" s="445"/>
      <c r="G91" s="445"/>
      <c r="H91" s="445"/>
      <c r="I91" s="445"/>
      <c r="J91" s="445"/>
      <c r="K91" s="175"/>
      <c r="L91" s="176"/>
      <c r="M91" s="188" t="s">
        <v>412</v>
      </c>
      <c r="N91" s="176"/>
      <c r="O91" s="176"/>
      <c r="P91" s="176"/>
      <c r="Q91" s="176"/>
      <c r="R91" s="176"/>
      <c r="S91" s="176"/>
      <c r="T91" s="188" t="s">
        <v>410</v>
      </c>
      <c r="U91" s="176"/>
      <c r="V91" s="176"/>
      <c r="W91" s="176"/>
      <c r="X91" s="188" t="s">
        <v>412</v>
      </c>
      <c r="Y91" s="176"/>
      <c r="Z91" s="176"/>
      <c r="AA91" s="176"/>
      <c r="AB91" s="176"/>
      <c r="AC91" s="176"/>
      <c r="AD91" s="176"/>
      <c r="AE91" s="12"/>
      <c r="AF91" s="125"/>
      <c r="AG91" s="110">
        <f t="shared" si="3"/>
        <v>23</v>
      </c>
      <c r="AH91" s="110">
        <f t="shared" si="4"/>
        <v>0</v>
      </c>
      <c r="AI91" s="110">
        <f t="shared" si="5"/>
        <v>0</v>
      </c>
    </row>
    <row r="92" spans="1:35" ht="15.05" customHeight="1">
      <c r="A92" s="182"/>
      <c r="B92" s="195" t="s">
        <v>129</v>
      </c>
      <c r="C92" s="196" t="str">
        <f>IF(CNGE_2021_M1_Secc15!D102="", "", CNGE_2021_M1_Secc15!D102)</f>
        <v/>
      </c>
      <c r="D92" s="197" t="str">
        <f>IF(OR(CNGE_2021_M1_Secc15!Z254=2, CNGE_2021_M1_Secc15!Z254=9), "X", "")</f>
        <v/>
      </c>
      <c r="E92" s="445"/>
      <c r="F92" s="445"/>
      <c r="G92" s="445"/>
      <c r="H92" s="445"/>
      <c r="I92" s="445"/>
      <c r="J92" s="445"/>
      <c r="K92" s="175"/>
      <c r="L92" s="176"/>
      <c r="M92" s="188" t="s">
        <v>412</v>
      </c>
      <c r="N92" s="176"/>
      <c r="O92" s="176"/>
      <c r="P92" s="176"/>
      <c r="Q92" s="176"/>
      <c r="R92" s="176"/>
      <c r="S92" s="176"/>
      <c r="T92" s="188" t="s">
        <v>410</v>
      </c>
      <c r="U92" s="176"/>
      <c r="V92" s="176"/>
      <c r="W92" s="176"/>
      <c r="X92" s="188" t="s">
        <v>412</v>
      </c>
      <c r="Y92" s="176"/>
      <c r="Z92" s="176"/>
      <c r="AA92" s="176"/>
      <c r="AB92" s="176"/>
      <c r="AC92" s="176"/>
      <c r="AD92" s="176"/>
      <c r="AE92" s="12"/>
      <c r="AF92" s="125"/>
      <c r="AG92" s="110">
        <f t="shared" si="3"/>
        <v>23</v>
      </c>
      <c r="AH92" s="110">
        <f t="shared" si="4"/>
        <v>0</v>
      </c>
      <c r="AI92" s="110">
        <f t="shared" si="5"/>
        <v>0</v>
      </c>
    </row>
    <row r="93" spans="1:35" ht="15.05" customHeight="1">
      <c r="A93" s="182"/>
      <c r="B93" s="195" t="s">
        <v>130</v>
      </c>
      <c r="C93" s="196" t="str">
        <f>IF(CNGE_2021_M1_Secc15!D103="", "", CNGE_2021_M1_Secc15!D103)</f>
        <v/>
      </c>
      <c r="D93" s="197" t="str">
        <f>IF(OR(CNGE_2021_M1_Secc15!Z255=2, CNGE_2021_M1_Secc15!Z255=9), "X", "")</f>
        <v/>
      </c>
      <c r="E93" s="445"/>
      <c r="F93" s="445"/>
      <c r="G93" s="445"/>
      <c r="H93" s="445"/>
      <c r="I93" s="445"/>
      <c r="J93" s="445"/>
      <c r="K93" s="175"/>
      <c r="L93" s="176"/>
      <c r="M93" s="188" t="s">
        <v>412</v>
      </c>
      <c r="N93" s="176"/>
      <c r="O93" s="176"/>
      <c r="P93" s="176"/>
      <c r="Q93" s="176"/>
      <c r="R93" s="176"/>
      <c r="S93" s="176"/>
      <c r="T93" s="188" t="s">
        <v>410</v>
      </c>
      <c r="U93" s="176"/>
      <c r="V93" s="176"/>
      <c r="W93" s="176"/>
      <c r="X93" s="188" t="s">
        <v>412</v>
      </c>
      <c r="Y93" s="176"/>
      <c r="Z93" s="176"/>
      <c r="AA93" s="176"/>
      <c r="AB93" s="176"/>
      <c r="AC93" s="176"/>
      <c r="AD93" s="176"/>
      <c r="AE93" s="12"/>
      <c r="AF93" s="125"/>
      <c r="AG93" s="110">
        <f t="shared" si="3"/>
        <v>23</v>
      </c>
      <c r="AH93" s="110">
        <f t="shared" si="4"/>
        <v>0</v>
      </c>
      <c r="AI93" s="110">
        <f t="shared" si="5"/>
        <v>0</v>
      </c>
    </row>
    <row r="94" spans="1:35" ht="15.05" customHeight="1">
      <c r="A94" s="182"/>
      <c r="B94" s="195" t="s">
        <v>131</v>
      </c>
      <c r="C94" s="196" t="str">
        <f>IF(CNGE_2021_M1_Secc15!D104="", "", CNGE_2021_M1_Secc15!D104)</f>
        <v/>
      </c>
      <c r="D94" s="197" t="str">
        <f>IF(OR(CNGE_2021_M1_Secc15!Z256=2, CNGE_2021_M1_Secc15!Z256=9), "X", "")</f>
        <v/>
      </c>
      <c r="E94" s="445"/>
      <c r="F94" s="445"/>
      <c r="G94" s="445"/>
      <c r="H94" s="445"/>
      <c r="I94" s="445"/>
      <c r="J94" s="445"/>
      <c r="K94" s="175"/>
      <c r="L94" s="176"/>
      <c r="M94" s="188" t="s">
        <v>412</v>
      </c>
      <c r="N94" s="176"/>
      <c r="O94" s="176"/>
      <c r="P94" s="176"/>
      <c r="Q94" s="176"/>
      <c r="R94" s="176"/>
      <c r="S94" s="176"/>
      <c r="T94" s="188" t="s">
        <v>410</v>
      </c>
      <c r="U94" s="176"/>
      <c r="V94" s="176"/>
      <c r="W94" s="176"/>
      <c r="X94" s="188" t="s">
        <v>412</v>
      </c>
      <c r="Y94" s="176"/>
      <c r="Z94" s="176"/>
      <c r="AA94" s="176"/>
      <c r="AB94" s="176"/>
      <c r="AC94" s="176"/>
      <c r="AD94" s="176"/>
      <c r="AE94" s="12"/>
      <c r="AF94" s="125"/>
      <c r="AG94" s="110">
        <f t="shared" si="3"/>
        <v>23</v>
      </c>
      <c r="AH94" s="110">
        <f t="shared" si="4"/>
        <v>0</v>
      </c>
      <c r="AI94" s="110">
        <f t="shared" si="5"/>
        <v>0</v>
      </c>
    </row>
    <row r="95" spans="1:35" ht="15.05" customHeight="1">
      <c r="A95" s="182"/>
      <c r="B95" s="195" t="s">
        <v>132</v>
      </c>
      <c r="C95" s="196" t="str">
        <f>IF(CNGE_2021_M1_Secc15!D105="", "", CNGE_2021_M1_Secc15!D105)</f>
        <v/>
      </c>
      <c r="D95" s="197" t="str">
        <f>IF(OR(CNGE_2021_M1_Secc15!Z257=2, CNGE_2021_M1_Secc15!Z257=9), "X", "")</f>
        <v/>
      </c>
      <c r="E95" s="445"/>
      <c r="F95" s="445"/>
      <c r="G95" s="445"/>
      <c r="H95" s="445"/>
      <c r="I95" s="445"/>
      <c r="J95" s="445"/>
      <c r="K95" s="175"/>
      <c r="L95" s="176"/>
      <c r="M95" s="188" t="s">
        <v>412</v>
      </c>
      <c r="N95" s="176"/>
      <c r="O95" s="176"/>
      <c r="P95" s="176"/>
      <c r="Q95" s="176"/>
      <c r="R95" s="176"/>
      <c r="S95" s="176"/>
      <c r="T95" s="188" t="s">
        <v>410</v>
      </c>
      <c r="U95" s="176"/>
      <c r="V95" s="176"/>
      <c r="W95" s="176"/>
      <c r="X95" s="188" t="s">
        <v>412</v>
      </c>
      <c r="Y95" s="176"/>
      <c r="Z95" s="176"/>
      <c r="AA95" s="176"/>
      <c r="AB95" s="176"/>
      <c r="AC95" s="176"/>
      <c r="AD95" s="176"/>
      <c r="AE95" s="12"/>
      <c r="AF95" s="125"/>
      <c r="AG95" s="110">
        <f t="shared" si="3"/>
        <v>23</v>
      </c>
      <c r="AH95" s="110">
        <f t="shared" si="4"/>
        <v>0</v>
      </c>
      <c r="AI95" s="110">
        <f t="shared" si="5"/>
        <v>0</v>
      </c>
    </row>
    <row r="96" spans="1:35" ht="15.05" customHeight="1">
      <c r="A96" s="182"/>
      <c r="B96" s="195" t="s">
        <v>133</v>
      </c>
      <c r="C96" s="196" t="str">
        <f>IF(CNGE_2021_M1_Secc15!D106="", "", CNGE_2021_M1_Secc15!D106)</f>
        <v/>
      </c>
      <c r="D96" s="197" t="str">
        <f>IF(OR(CNGE_2021_M1_Secc15!Z258=2, CNGE_2021_M1_Secc15!Z258=9), "X", "")</f>
        <v/>
      </c>
      <c r="E96" s="445"/>
      <c r="F96" s="445"/>
      <c r="G96" s="445"/>
      <c r="H96" s="445"/>
      <c r="I96" s="445"/>
      <c r="J96" s="445"/>
      <c r="K96" s="175"/>
      <c r="L96" s="176"/>
      <c r="M96" s="188" t="s">
        <v>412</v>
      </c>
      <c r="N96" s="176"/>
      <c r="O96" s="176"/>
      <c r="P96" s="176"/>
      <c r="Q96" s="176"/>
      <c r="R96" s="176"/>
      <c r="S96" s="176"/>
      <c r="T96" s="188" t="s">
        <v>410</v>
      </c>
      <c r="U96" s="176"/>
      <c r="V96" s="176"/>
      <c r="W96" s="176"/>
      <c r="X96" s="188" t="s">
        <v>412</v>
      </c>
      <c r="Y96" s="176"/>
      <c r="Z96" s="176"/>
      <c r="AA96" s="176"/>
      <c r="AB96" s="176"/>
      <c r="AC96" s="176"/>
      <c r="AD96" s="176"/>
      <c r="AE96" s="12"/>
      <c r="AF96" s="125"/>
      <c r="AG96" s="110">
        <f t="shared" si="3"/>
        <v>23</v>
      </c>
      <c r="AH96" s="110">
        <f t="shared" si="4"/>
        <v>0</v>
      </c>
      <c r="AI96" s="110">
        <f t="shared" si="5"/>
        <v>0</v>
      </c>
    </row>
    <row r="97" spans="1:35" ht="15.05" customHeight="1">
      <c r="A97" s="182"/>
      <c r="B97" s="195" t="s">
        <v>134</v>
      </c>
      <c r="C97" s="196" t="str">
        <f>IF(CNGE_2021_M1_Secc15!D107="", "", CNGE_2021_M1_Secc15!D107)</f>
        <v/>
      </c>
      <c r="D97" s="197" t="str">
        <f>IF(OR(CNGE_2021_M1_Secc15!Z259=2, CNGE_2021_M1_Secc15!Z259=9), "X", "")</f>
        <v/>
      </c>
      <c r="E97" s="445"/>
      <c r="F97" s="445"/>
      <c r="G97" s="445"/>
      <c r="H97" s="445"/>
      <c r="I97" s="445"/>
      <c r="J97" s="445"/>
      <c r="K97" s="175"/>
      <c r="L97" s="176"/>
      <c r="M97" s="188" t="s">
        <v>412</v>
      </c>
      <c r="N97" s="176"/>
      <c r="O97" s="176"/>
      <c r="P97" s="176"/>
      <c r="Q97" s="176"/>
      <c r="R97" s="176"/>
      <c r="S97" s="176"/>
      <c r="T97" s="188" t="s">
        <v>410</v>
      </c>
      <c r="U97" s="176"/>
      <c r="V97" s="176"/>
      <c r="W97" s="176"/>
      <c r="X97" s="188" t="s">
        <v>412</v>
      </c>
      <c r="Y97" s="176"/>
      <c r="Z97" s="176"/>
      <c r="AA97" s="176"/>
      <c r="AB97" s="176"/>
      <c r="AC97" s="176"/>
      <c r="AD97" s="176"/>
      <c r="AE97" s="12"/>
      <c r="AF97" s="125"/>
      <c r="AG97" s="110">
        <f t="shared" si="3"/>
        <v>23</v>
      </c>
      <c r="AH97" s="110">
        <f t="shared" si="4"/>
        <v>0</v>
      </c>
      <c r="AI97" s="110">
        <f t="shared" si="5"/>
        <v>0</v>
      </c>
    </row>
    <row r="98" spans="1:35" ht="15.05" customHeight="1">
      <c r="A98" s="182"/>
      <c r="B98" s="195" t="s">
        <v>135</v>
      </c>
      <c r="C98" s="196" t="str">
        <f>IF(CNGE_2021_M1_Secc15!D108="", "", CNGE_2021_M1_Secc15!D108)</f>
        <v/>
      </c>
      <c r="D98" s="197" t="str">
        <f>IF(OR(CNGE_2021_M1_Secc15!Z260=2, CNGE_2021_M1_Secc15!Z260=9), "X", "")</f>
        <v/>
      </c>
      <c r="E98" s="445"/>
      <c r="F98" s="445"/>
      <c r="G98" s="445"/>
      <c r="H98" s="445"/>
      <c r="I98" s="445"/>
      <c r="J98" s="445"/>
      <c r="K98" s="175"/>
      <c r="L98" s="176"/>
      <c r="M98" s="188" t="s">
        <v>412</v>
      </c>
      <c r="N98" s="176"/>
      <c r="O98" s="176"/>
      <c r="P98" s="176"/>
      <c r="Q98" s="176"/>
      <c r="R98" s="176"/>
      <c r="S98" s="176"/>
      <c r="T98" s="188" t="s">
        <v>410</v>
      </c>
      <c r="U98" s="176"/>
      <c r="V98" s="176"/>
      <c r="W98" s="176"/>
      <c r="X98" s="188" t="s">
        <v>412</v>
      </c>
      <c r="Y98" s="176"/>
      <c r="Z98" s="176"/>
      <c r="AA98" s="176"/>
      <c r="AB98" s="176"/>
      <c r="AC98" s="176"/>
      <c r="AD98" s="176"/>
      <c r="AE98" s="12"/>
      <c r="AF98" s="125"/>
      <c r="AG98" s="110">
        <f t="shared" si="3"/>
        <v>23</v>
      </c>
      <c r="AH98" s="110">
        <f t="shared" si="4"/>
        <v>0</v>
      </c>
      <c r="AI98" s="110">
        <f t="shared" si="5"/>
        <v>0</v>
      </c>
    </row>
    <row r="99" spans="1:35" ht="15.05" customHeight="1">
      <c r="A99" s="182"/>
      <c r="B99" s="195" t="s">
        <v>136</v>
      </c>
      <c r="C99" s="196" t="str">
        <f>IF(CNGE_2021_M1_Secc15!D109="", "", CNGE_2021_M1_Secc15!D109)</f>
        <v/>
      </c>
      <c r="D99" s="197" t="str">
        <f>IF(OR(CNGE_2021_M1_Secc15!Z261=2, CNGE_2021_M1_Secc15!Z261=9), "X", "")</f>
        <v/>
      </c>
      <c r="E99" s="445"/>
      <c r="F99" s="445"/>
      <c r="G99" s="445"/>
      <c r="H99" s="445"/>
      <c r="I99" s="445"/>
      <c r="J99" s="445"/>
      <c r="K99" s="175"/>
      <c r="L99" s="176"/>
      <c r="M99" s="188" t="s">
        <v>412</v>
      </c>
      <c r="N99" s="176"/>
      <c r="O99" s="176"/>
      <c r="P99" s="176"/>
      <c r="Q99" s="176"/>
      <c r="R99" s="176"/>
      <c r="S99" s="176"/>
      <c r="T99" s="188" t="s">
        <v>410</v>
      </c>
      <c r="U99" s="176"/>
      <c r="V99" s="176"/>
      <c r="W99" s="176"/>
      <c r="X99" s="188" t="s">
        <v>412</v>
      </c>
      <c r="Y99" s="176"/>
      <c r="Z99" s="176"/>
      <c r="AA99" s="176"/>
      <c r="AB99" s="176"/>
      <c r="AC99" s="176"/>
      <c r="AD99" s="176"/>
      <c r="AE99" s="12"/>
      <c r="AF99" s="125"/>
      <c r="AG99" s="110">
        <f t="shared" si="3"/>
        <v>23</v>
      </c>
      <c r="AH99" s="110">
        <f t="shared" si="4"/>
        <v>0</v>
      </c>
      <c r="AI99" s="110">
        <f t="shared" si="5"/>
        <v>0</v>
      </c>
    </row>
    <row r="100" spans="1:35" ht="15.05" customHeight="1">
      <c r="A100" s="182"/>
      <c r="B100" s="195" t="s">
        <v>137</v>
      </c>
      <c r="C100" s="196" t="str">
        <f>IF(CNGE_2021_M1_Secc15!D110="", "", CNGE_2021_M1_Secc15!D110)</f>
        <v/>
      </c>
      <c r="D100" s="197" t="str">
        <f>IF(OR(CNGE_2021_M1_Secc15!Z262=2, CNGE_2021_M1_Secc15!Z262=9), "X", "")</f>
        <v/>
      </c>
      <c r="E100" s="445"/>
      <c r="F100" s="445"/>
      <c r="G100" s="445"/>
      <c r="H100" s="445"/>
      <c r="I100" s="445"/>
      <c r="J100" s="445"/>
      <c r="K100" s="175"/>
      <c r="L100" s="176"/>
      <c r="M100" s="188" t="s">
        <v>412</v>
      </c>
      <c r="N100" s="176"/>
      <c r="O100" s="176"/>
      <c r="P100" s="176"/>
      <c r="Q100" s="176"/>
      <c r="R100" s="176"/>
      <c r="S100" s="176"/>
      <c r="T100" s="188" t="s">
        <v>410</v>
      </c>
      <c r="U100" s="176"/>
      <c r="V100" s="176"/>
      <c r="W100" s="176"/>
      <c r="X100" s="188" t="s">
        <v>412</v>
      </c>
      <c r="Y100" s="176"/>
      <c r="Z100" s="176"/>
      <c r="AA100" s="176"/>
      <c r="AB100" s="176"/>
      <c r="AC100" s="176"/>
      <c r="AD100" s="176"/>
      <c r="AE100" s="12"/>
      <c r="AF100" s="125"/>
      <c r="AG100" s="110">
        <f t="shared" si="3"/>
        <v>23</v>
      </c>
      <c r="AH100" s="110">
        <f t="shared" si="4"/>
        <v>0</v>
      </c>
      <c r="AI100" s="110">
        <f t="shared" si="5"/>
        <v>0</v>
      </c>
    </row>
    <row r="101" spans="1:35" ht="15.05" customHeight="1">
      <c r="A101" s="182"/>
      <c r="B101" s="195" t="s">
        <v>138</v>
      </c>
      <c r="C101" s="196" t="str">
        <f>IF(CNGE_2021_M1_Secc15!D111="", "", CNGE_2021_M1_Secc15!D111)</f>
        <v/>
      </c>
      <c r="D101" s="197" t="str">
        <f>IF(OR(CNGE_2021_M1_Secc15!Z263=2, CNGE_2021_M1_Secc15!Z263=9), "X", "")</f>
        <v/>
      </c>
      <c r="E101" s="445"/>
      <c r="F101" s="445"/>
      <c r="G101" s="445"/>
      <c r="H101" s="445"/>
      <c r="I101" s="445"/>
      <c r="J101" s="445"/>
      <c r="K101" s="175"/>
      <c r="L101" s="176"/>
      <c r="M101" s="188" t="s">
        <v>412</v>
      </c>
      <c r="N101" s="176"/>
      <c r="O101" s="176"/>
      <c r="P101" s="176"/>
      <c r="Q101" s="176"/>
      <c r="R101" s="176"/>
      <c r="S101" s="176"/>
      <c r="T101" s="188" t="s">
        <v>410</v>
      </c>
      <c r="U101" s="176"/>
      <c r="V101" s="176"/>
      <c r="W101" s="176"/>
      <c r="X101" s="188" t="s">
        <v>412</v>
      </c>
      <c r="Y101" s="176"/>
      <c r="Z101" s="176"/>
      <c r="AA101" s="176"/>
      <c r="AB101" s="176"/>
      <c r="AC101" s="176"/>
      <c r="AD101" s="176"/>
      <c r="AE101" s="12"/>
      <c r="AF101" s="125"/>
      <c r="AG101" s="110">
        <f t="shared" si="3"/>
        <v>23</v>
      </c>
      <c r="AH101" s="110">
        <f t="shared" si="4"/>
        <v>0</v>
      </c>
      <c r="AI101" s="110">
        <f t="shared" si="5"/>
        <v>0</v>
      </c>
    </row>
    <row r="102" spans="1:35" ht="15.05" customHeight="1">
      <c r="A102" s="182"/>
      <c r="B102" s="195" t="s">
        <v>139</v>
      </c>
      <c r="C102" s="196" t="str">
        <f>IF(CNGE_2021_M1_Secc15!D112="", "", CNGE_2021_M1_Secc15!D112)</f>
        <v/>
      </c>
      <c r="D102" s="197" t="str">
        <f>IF(OR(CNGE_2021_M1_Secc15!Z264=2, CNGE_2021_M1_Secc15!Z264=9), "X", "")</f>
        <v/>
      </c>
      <c r="E102" s="445"/>
      <c r="F102" s="445"/>
      <c r="G102" s="445"/>
      <c r="H102" s="445"/>
      <c r="I102" s="445"/>
      <c r="J102" s="445"/>
      <c r="K102" s="175"/>
      <c r="L102" s="176"/>
      <c r="M102" s="188" t="s">
        <v>412</v>
      </c>
      <c r="N102" s="176"/>
      <c r="O102" s="176"/>
      <c r="P102" s="176"/>
      <c r="Q102" s="176"/>
      <c r="R102" s="176"/>
      <c r="S102" s="176"/>
      <c r="T102" s="188" t="s">
        <v>410</v>
      </c>
      <c r="U102" s="176"/>
      <c r="V102" s="176"/>
      <c r="W102" s="176"/>
      <c r="X102" s="188" t="s">
        <v>412</v>
      </c>
      <c r="Y102" s="176"/>
      <c r="Z102" s="176"/>
      <c r="AA102" s="176"/>
      <c r="AB102" s="176"/>
      <c r="AC102" s="176"/>
      <c r="AD102" s="176"/>
      <c r="AE102" s="12"/>
      <c r="AF102" s="125"/>
      <c r="AG102" s="110">
        <f t="shared" si="3"/>
        <v>23</v>
      </c>
      <c r="AH102" s="110">
        <f t="shared" si="4"/>
        <v>0</v>
      </c>
      <c r="AI102" s="110">
        <f t="shared" si="5"/>
        <v>0</v>
      </c>
    </row>
    <row r="103" spans="1:35" ht="15.05" customHeight="1">
      <c r="A103" s="182"/>
      <c r="B103" s="195" t="s">
        <v>140</v>
      </c>
      <c r="C103" s="196" t="str">
        <f>IF(CNGE_2021_M1_Secc15!D113="", "", CNGE_2021_M1_Secc15!D113)</f>
        <v/>
      </c>
      <c r="D103" s="197" t="str">
        <f>IF(OR(CNGE_2021_M1_Secc15!Z265=2, CNGE_2021_M1_Secc15!Z265=9), "X", "")</f>
        <v/>
      </c>
      <c r="E103" s="445"/>
      <c r="F103" s="445"/>
      <c r="G103" s="445"/>
      <c r="H103" s="445"/>
      <c r="I103" s="445"/>
      <c r="J103" s="445"/>
      <c r="K103" s="175"/>
      <c r="L103" s="176"/>
      <c r="M103" s="188" t="s">
        <v>412</v>
      </c>
      <c r="N103" s="176"/>
      <c r="O103" s="176"/>
      <c r="P103" s="176"/>
      <c r="Q103" s="176"/>
      <c r="R103" s="176"/>
      <c r="S103" s="176"/>
      <c r="T103" s="188" t="s">
        <v>410</v>
      </c>
      <c r="U103" s="176"/>
      <c r="V103" s="176"/>
      <c r="W103" s="176"/>
      <c r="X103" s="188" t="s">
        <v>412</v>
      </c>
      <c r="Y103" s="176"/>
      <c r="Z103" s="176"/>
      <c r="AA103" s="176"/>
      <c r="AB103" s="176"/>
      <c r="AC103" s="176"/>
      <c r="AD103" s="176"/>
      <c r="AE103" s="12"/>
      <c r="AF103" s="125"/>
      <c r="AG103" s="110">
        <f t="shared" si="3"/>
        <v>23</v>
      </c>
      <c r="AH103" s="110">
        <f t="shared" si="4"/>
        <v>0</v>
      </c>
      <c r="AI103" s="110">
        <f t="shared" si="5"/>
        <v>0</v>
      </c>
    </row>
    <row r="104" spans="1:35" ht="15.05" customHeight="1">
      <c r="A104" s="182"/>
      <c r="B104" s="195" t="s">
        <v>141</v>
      </c>
      <c r="C104" s="196" t="str">
        <f>IF(CNGE_2021_M1_Secc15!D114="", "", CNGE_2021_M1_Secc15!D114)</f>
        <v/>
      </c>
      <c r="D104" s="197" t="str">
        <f>IF(OR(CNGE_2021_M1_Secc15!Z266=2, CNGE_2021_M1_Secc15!Z266=9), "X", "")</f>
        <v/>
      </c>
      <c r="E104" s="445"/>
      <c r="F104" s="445"/>
      <c r="G104" s="445"/>
      <c r="H104" s="445"/>
      <c r="I104" s="445"/>
      <c r="J104" s="445"/>
      <c r="K104" s="175"/>
      <c r="L104" s="176"/>
      <c r="M104" s="188" t="s">
        <v>412</v>
      </c>
      <c r="N104" s="176"/>
      <c r="O104" s="176"/>
      <c r="P104" s="176"/>
      <c r="Q104" s="176"/>
      <c r="R104" s="176"/>
      <c r="S104" s="176"/>
      <c r="T104" s="188" t="s">
        <v>410</v>
      </c>
      <c r="U104" s="176"/>
      <c r="V104" s="176"/>
      <c r="W104" s="176"/>
      <c r="X104" s="188" t="s">
        <v>412</v>
      </c>
      <c r="Y104" s="176"/>
      <c r="Z104" s="176"/>
      <c r="AA104" s="176"/>
      <c r="AB104" s="176"/>
      <c r="AC104" s="176"/>
      <c r="AD104" s="176"/>
      <c r="AE104" s="12"/>
      <c r="AF104" s="125"/>
      <c r="AG104" s="110">
        <f t="shared" si="3"/>
        <v>23</v>
      </c>
      <c r="AH104" s="110">
        <f t="shared" si="4"/>
        <v>0</v>
      </c>
      <c r="AI104" s="110">
        <f t="shared" si="5"/>
        <v>0</v>
      </c>
    </row>
    <row r="105" spans="1:35" ht="15.05" customHeight="1">
      <c r="A105" s="182"/>
      <c r="B105" s="195" t="s">
        <v>142</v>
      </c>
      <c r="C105" s="196" t="str">
        <f>IF(CNGE_2021_M1_Secc15!D115="", "", CNGE_2021_M1_Secc15!D115)</f>
        <v/>
      </c>
      <c r="D105" s="197" t="str">
        <f>IF(OR(CNGE_2021_M1_Secc15!Z267=2, CNGE_2021_M1_Secc15!Z267=9), "X", "")</f>
        <v/>
      </c>
      <c r="E105" s="445"/>
      <c r="F105" s="445"/>
      <c r="G105" s="445"/>
      <c r="H105" s="445"/>
      <c r="I105" s="445"/>
      <c r="J105" s="445"/>
      <c r="K105" s="175"/>
      <c r="L105" s="176"/>
      <c r="M105" s="188" t="s">
        <v>412</v>
      </c>
      <c r="N105" s="176"/>
      <c r="O105" s="176"/>
      <c r="P105" s="176"/>
      <c r="Q105" s="176"/>
      <c r="R105" s="176"/>
      <c r="S105" s="176"/>
      <c r="T105" s="188" t="s">
        <v>410</v>
      </c>
      <c r="U105" s="176"/>
      <c r="V105" s="176"/>
      <c r="W105" s="176"/>
      <c r="X105" s="188" t="s">
        <v>412</v>
      </c>
      <c r="Y105" s="176"/>
      <c r="Z105" s="176"/>
      <c r="AA105" s="176"/>
      <c r="AB105" s="176"/>
      <c r="AC105" s="176"/>
      <c r="AD105" s="176"/>
      <c r="AE105" s="12"/>
      <c r="AF105" s="125"/>
      <c r="AG105" s="110">
        <f t="shared" si="3"/>
        <v>23</v>
      </c>
      <c r="AH105" s="110">
        <f t="shared" si="4"/>
        <v>0</v>
      </c>
      <c r="AI105" s="110">
        <f t="shared" si="5"/>
        <v>0</v>
      </c>
    </row>
    <row r="106" spans="1:35" ht="15.05" customHeight="1">
      <c r="A106" s="182"/>
      <c r="B106" s="195" t="s">
        <v>143</v>
      </c>
      <c r="C106" s="196" t="str">
        <f>IF(CNGE_2021_M1_Secc15!D116="", "", CNGE_2021_M1_Secc15!D116)</f>
        <v/>
      </c>
      <c r="D106" s="197" t="str">
        <f>IF(OR(CNGE_2021_M1_Secc15!Z268=2, CNGE_2021_M1_Secc15!Z268=9), "X", "")</f>
        <v/>
      </c>
      <c r="E106" s="445"/>
      <c r="F106" s="445"/>
      <c r="G106" s="445"/>
      <c r="H106" s="445"/>
      <c r="I106" s="445"/>
      <c r="J106" s="445"/>
      <c r="K106" s="175"/>
      <c r="L106" s="176"/>
      <c r="M106" s="188" t="s">
        <v>412</v>
      </c>
      <c r="N106" s="176"/>
      <c r="O106" s="176"/>
      <c r="P106" s="176"/>
      <c r="Q106" s="176"/>
      <c r="R106" s="176"/>
      <c r="S106" s="176"/>
      <c r="T106" s="188" t="s">
        <v>410</v>
      </c>
      <c r="U106" s="176"/>
      <c r="V106" s="176"/>
      <c r="W106" s="176"/>
      <c r="X106" s="188" t="s">
        <v>412</v>
      </c>
      <c r="Y106" s="176"/>
      <c r="Z106" s="176"/>
      <c r="AA106" s="176"/>
      <c r="AB106" s="176"/>
      <c r="AC106" s="176"/>
      <c r="AD106" s="176"/>
      <c r="AE106" s="12"/>
      <c r="AF106" s="125"/>
      <c r="AG106" s="110">
        <f t="shared" si="3"/>
        <v>23</v>
      </c>
      <c r="AH106" s="110">
        <f t="shared" si="4"/>
        <v>0</v>
      </c>
      <c r="AI106" s="110">
        <f t="shared" si="5"/>
        <v>0</v>
      </c>
    </row>
    <row r="107" spans="1:35" ht="15.05" customHeight="1">
      <c r="A107" s="182"/>
      <c r="B107" s="195" t="s">
        <v>144</v>
      </c>
      <c r="C107" s="196" t="str">
        <f>IF(CNGE_2021_M1_Secc15!D117="", "", CNGE_2021_M1_Secc15!D117)</f>
        <v/>
      </c>
      <c r="D107" s="197" t="str">
        <f>IF(OR(CNGE_2021_M1_Secc15!Z269=2, CNGE_2021_M1_Secc15!Z269=9), "X", "")</f>
        <v/>
      </c>
      <c r="E107" s="445"/>
      <c r="F107" s="445"/>
      <c r="G107" s="445"/>
      <c r="H107" s="445"/>
      <c r="I107" s="445"/>
      <c r="J107" s="445"/>
      <c r="K107" s="175"/>
      <c r="L107" s="176"/>
      <c r="M107" s="188" t="s">
        <v>412</v>
      </c>
      <c r="N107" s="176"/>
      <c r="O107" s="176"/>
      <c r="P107" s="176"/>
      <c r="Q107" s="176"/>
      <c r="R107" s="176"/>
      <c r="S107" s="176"/>
      <c r="T107" s="188" t="s">
        <v>410</v>
      </c>
      <c r="U107" s="176"/>
      <c r="V107" s="176"/>
      <c r="W107" s="176"/>
      <c r="X107" s="188" t="s">
        <v>412</v>
      </c>
      <c r="Y107" s="176"/>
      <c r="Z107" s="176"/>
      <c r="AA107" s="176"/>
      <c r="AB107" s="176"/>
      <c r="AC107" s="176"/>
      <c r="AD107" s="176"/>
      <c r="AE107" s="12"/>
      <c r="AF107" s="125"/>
      <c r="AG107" s="110">
        <f t="shared" si="3"/>
        <v>23</v>
      </c>
      <c r="AH107" s="110">
        <f t="shared" si="4"/>
        <v>0</v>
      </c>
      <c r="AI107" s="110">
        <f t="shared" si="5"/>
        <v>0</v>
      </c>
    </row>
    <row r="108" spans="1:35" ht="15.05" customHeight="1">
      <c r="A108" s="182"/>
      <c r="B108" s="195" t="s">
        <v>145</v>
      </c>
      <c r="C108" s="196" t="str">
        <f>IF(CNGE_2021_M1_Secc15!D118="", "", CNGE_2021_M1_Secc15!D118)</f>
        <v/>
      </c>
      <c r="D108" s="197" t="str">
        <f>IF(OR(CNGE_2021_M1_Secc15!Z270=2, CNGE_2021_M1_Secc15!Z270=9), "X", "")</f>
        <v/>
      </c>
      <c r="E108" s="445"/>
      <c r="F108" s="445"/>
      <c r="G108" s="445"/>
      <c r="H108" s="445"/>
      <c r="I108" s="445"/>
      <c r="J108" s="445"/>
      <c r="K108" s="175"/>
      <c r="L108" s="176"/>
      <c r="M108" s="188" t="s">
        <v>412</v>
      </c>
      <c r="N108" s="176"/>
      <c r="O108" s="176"/>
      <c r="P108" s="176"/>
      <c r="Q108" s="176"/>
      <c r="R108" s="176"/>
      <c r="S108" s="176"/>
      <c r="T108" s="188" t="s">
        <v>410</v>
      </c>
      <c r="U108" s="176"/>
      <c r="V108" s="176"/>
      <c r="W108" s="176"/>
      <c r="X108" s="188" t="s">
        <v>412</v>
      </c>
      <c r="Y108" s="176"/>
      <c r="Z108" s="176"/>
      <c r="AA108" s="176"/>
      <c r="AB108" s="176"/>
      <c r="AC108" s="176"/>
      <c r="AD108" s="176"/>
      <c r="AE108" s="12"/>
      <c r="AF108" s="125"/>
      <c r="AG108" s="110">
        <f t="shared" si="3"/>
        <v>23</v>
      </c>
      <c r="AH108" s="110">
        <f t="shared" si="4"/>
        <v>0</v>
      </c>
      <c r="AI108" s="110">
        <f t="shared" si="5"/>
        <v>0</v>
      </c>
    </row>
    <row r="109" spans="1:35" ht="15.05" customHeight="1">
      <c r="A109" s="182"/>
      <c r="B109" s="195" t="s">
        <v>146</v>
      </c>
      <c r="C109" s="196" t="str">
        <f>IF(CNGE_2021_M1_Secc15!D119="", "", CNGE_2021_M1_Secc15!D119)</f>
        <v/>
      </c>
      <c r="D109" s="197" t="str">
        <f>IF(OR(CNGE_2021_M1_Secc15!Z271=2, CNGE_2021_M1_Secc15!Z271=9), "X", "")</f>
        <v/>
      </c>
      <c r="E109" s="445"/>
      <c r="F109" s="445"/>
      <c r="G109" s="445"/>
      <c r="H109" s="445"/>
      <c r="I109" s="445"/>
      <c r="J109" s="445"/>
      <c r="K109" s="175"/>
      <c r="L109" s="176"/>
      <c r="M109" s="188" t="s">
        <v>412</v>
      </c>
      <c r="N109" s="176"/>
      <c r="O109" s="176"/>
      <c r="P109" s="176"/>
      <c r="Q109" s="176"/>
      <c r="R109" s="176"/>
      <c r="S109" s="176"/>
      <c r="T109" s="188" t="s">
        <v>410</v>
      </c>
      <c r="U109" s="176"/>
      <c r="V109" s="176"/>
      <c r="W109" s="176"/>
      <c r="X109" s="188" t="s">
        <v>412</v>
      </c>
      <c r="Y109" s="176"/>
      <c r="Z109" s="176"/>
      <c r="AA109" s="176"/>
      <c r="AB109" s="176"/>
      <c r="AC109" s="176"/>
      <c r="AD109" s="176"/>
      <c r="AE109" s="12"/>
      <c r="AF109" s="125"/>
      <c r="AG109" s="110">
        <f t="shared" si="3"/>
        <v>23</v>
      </c>
      <c r="AH109" s="110">
        <f t="shared" si="4"/>
        <v>0</v>
      </c>
      <c r="AI109" s="110">
        <f t="shared" si="5"/>
        <v>0</v>
      </c>
    </row>
    <row r="110" spans="1:35" ht="15.05" customHeight="1">
      <c r="A110" s="182"/>
      <c r="B110" s="195" t="s">
        <v>147</v>
      </c>
      <c r="C110" s="196" t="str">
        <f>IF(CNGE_2021_M1_Secc15!D120="", "", CNGE_2021_M1_Secc15!D120)</f>
        <v/>
      </c>
      <c r="D110" s="197" t="str">
        <f>IF(OR(CNGE_2021_M1_Secc15!Z272=2, CNGE_2021_M1_Secc15!Z272=9), "X", "")</f>
        <v/>
      </c>
      <c r="E110" s="445"/>
      <c r="F110" s="445"/>
      <c r="G110" s="445"/>
      <c r="H110" s="445"/>
      <c r="I110" s="445"/>
      <c r="J110" s="445"/>
      <c r="K110" s="175"/>
      <c r="L110" s="176"/>
      <c r="M110" s="188" t="s">
        <v>412</v>
      </c>
      <c r="N110" s="176"/>
      <c r="O110" s="176"/>
      <c r="P110" s="176"/>
      <c r="Q110" s="176"/>
      <c r="R110" s="176"/>
      <c r="S110" s="176"/>
      <c r="T110" s="188" t="s">
        <v>410</v>
      </c>
      <c r="U110" s="176"/>
      <c r="V110" s="176"/>
      <c r="W110" s="176"/>
      <c r="X110" s="188" t="s">
        <v>412</v>
      </c>
      <c r="Y110" s="176"/>
      <c r="Z110" s="176"/>
      <c r="AA110" s="176"/>
      <c r="AB110" s="176"/>
      <c r="AC110" s="176"/>
      <c r="AD110" s="176"/>
      <c r="AE110" s="12"/>
      <c r="AF110" s="125"/>
      <c r="AG110" s="110">
        <f t="shared" si="3"/>
        <v>23</v>
      </c>
      <c r="AH110" s="110">
        <f t="shared" si="4"/>
        <v>0</v>
      </c>
      <c r="AI110" s="110">
        <f t="shared" si="5"/>
        <v>0</v>
      </c>
    </row>
    <row r="111" spans="1:35" ht="15.05" customHeight="1">
      <c r="A111" s="182"/>
      <c r="B111" s="195" t="s">
        <v>148</v>
      </c>
      <c r="C111" s="196" t="str">
        <f>IF(CNGE_2021_M1_Secc15!D121="", "", CNGE_2021_M1_Secc15!D121)</f>
        <v/>
      </c>
      <c r="D111" s="197" t="str">
        <f>IF(OR(CNGE_2021_M1_Secc15!Z273=2, CNGE_2021_M1_Secc15!Z273=9), "X", "")</f>
        <v/>
      </c>
      <c r="E111" s="445"/>
      <c r="F111" s="445"/>
      <c r="G111" s="445"/>
      <c r="H111" s="445"/>
      <c r="I111" s="445"/>
      <c r="J111" s="445"/>
      <c r="K111" s="175"/>
      <c r="L111" s="176"/>
      <c r="M111" s="188" t="s">
        <v>412</v>
      </c>
      <c r="N111" s="176"/>
      <c r="O111" s="176"/>
      <c r="P111" s="176"/>
      <c r="Q111" s="176"/>
      <c r="R111" s="176"/>
      <c r="S111" s="176"/>
      <c r="T111" s="188" t="s">
        <v>410</v>
      </c>
      <c r="U111" s="176"/>
      <c r="V111" s="176"/>
      <c r="W111" s="176"/>
      <c r="X111" s="188" t="s">
        <v>412</v>
      </c>
      <c r="Y111" s="176"/>
      <c r="Z111" s="176"/>
      <c r="AA111" s="176"/>
      <c r="AB111" s="176"/>
      <c r="AC111" s="176"/>
      <c r="AD111" s="176"/>
      <c r="AE111" s="12"/>
      <c r="AF111" s="125"/>
      <c r="AG111" s="110">
        <f t="shared" si="3"/>
        <v>23</v>
      </c>
      <c r="AH111" s="110">
        <f t="shared" si="4"/>
        <v>0</v>
      </c>
      <c r="AI111" s="110">
        <f t="shared" si="5"/>
        <v>0</v>
      </c>
    </row>
    <row r="112" spans="1:35" ht="15.05" customHeight="1">
      <c r="A112" s="182"/>
      <c r="B112" s="195" t="s">
        <v>149</v>
      </c>
      <c r="C112" s="196" t="str">
        <f>IF(CNGE_2021_M1_Secc15!D122="", "", CNGE_2021_M1_Secc15!D122)</f>
        <v/>
      </c>
      <c r="D112" s="197" t="str">
        <f>IF(OR(CNGE_2021_M1_Secc15!Z274=2, CNGE_2021_M1_Secc15!Z274=9), "X", "")</f>
        <v/>
      </c>
      <c r="E112" s="445"/>
      <c r="F112" s="445"/>
      <c r="G112" s="445"/>
      <c r="H112" s="445"/>
      <c r="I112" s="445"/>
      <c r="J112" s="445"/>
      <c r="K112" s="175"/>
      <c r="L112" s="176"/>
      <c r="M112" s="188" t="s">
        <v>412</v>
      </c>
      <c r="N112" s="176"/>
      <c r="O112" s="176"/>
      <c r="P112" s="176"/>
      <c r="Q112" s="176"/>
      <c r="R112" s="176"/>
      <c r="S112" s="176"/>
      <c r="T112" s="188" t="s">
        <v>410</v>
      </c>
      <c r="U112" s="176"/>
      <c r="V112" s="176"/>
      <c r="W112" s="176"/>
      <c r="X112" s="188" t="s">
        <v>412</v>
      </c>
      <c r="Y112" s="176"/>
      <c r="Z112" s="176"/>
      <c r="AA112" s="176"/>
      <c r="AB112" s="176"/>
      <c r="AC112" s="176"/>
      <c r="AD112" s="176"/>
      <c r="AE112" s="12"/>
      <c r="AF112" s="125"/>
      <c r="AG112" s="110">
        <f t="shared" si="3"/>
        <v>23</v>
      </c>
      <c r="AH112" s="110">
        <f t="shared" si="4"/>
        <v>0</v>
      </c>
      <c r="AI112" s="110">
        <f t="shared" si="5"/>
        <v>0</v>
      </c>
    </row>
    <row r="113" spans="1:35" ht="15.05" customHeight="1">
      <c r="A113" s="182"/>
      <c r="B113" s="195" t="s">
        <v>150</v>
      </c>
      <c r="C113" s="196" t="str">
        <f>IF(CNGE_2021_M1_Secc15!D123="", "", CNGE_2021_M1_Secc15!D123)</f>
        <v/>
      </c>
      <c r="D113" s="197" t="str">
        <f>IF(OR(CNGE_2021_M1_Secc15!Z275=2, CNGE_2021_M1_Secc15!Z275=9), "X", "")</f>
        <v/>
      </c>
      <c r="E113" s="445"/>
      <c r="F113" s="445"/>
      <c r="G113" s="445"/>
      <c r="H113" s="445"/>
      <c r="I113" s="445"/>
      <c r="J113" s="445"/>
      <c r="K113" s="175"/>
      <c r="L113" s="176"/>
      <c r="M113" s="188" t="s">
        <v>412</v>
      </c>
      <c r="N113" s="176"/>
      <c r="O113" s="176"/>
      <c r="P113" s="176"/>
      <c r="Q113" s="176"/>
      <c r="R113" s="176"/>
      <c r="S113" s="176"/>
      <c r="T113" s="188" t="s">
        <v>410</v>
      </c>
      <c r="U113" s="176"/>
      <c r="V113" s="176"/>
      <c r="W113" s="176"/>
      <c r="X113" s="188" t="s">
        <v>412</v>
      </c>
      <c r="Y113" s="176"/>
      <c r="Z113" s="176"/>
      <c r="AA113" s="176"/>
      <c r="AB113" s="176"/>
      <c r="AC113" s="176"/>
      <c r="AD113" s="176"/>
      <c r="AE113" s="12"/>
      <c r="AF113" s="125"/>
      <c r="AG113" s="110">
        <f t="shared" si="3"/>
        <v>23</v>
      </c>
      <c r="AH113" s="110">
        <f t="shared" si="4"/>
        <v>0</v>
      </c>
      <c r="AI113" s="110">
        <f t="shared" si="5"/>
        <v>0</v>
      </c>
    </row>
    <row r="114" spans="1:35" ht="15.05" customHeight="1">
      <c r="A114" s="182"/>
      <c r="B114" s="195" t="s">
        <v>151</v>
      </c>
      <c r="C114" s="196" t="str">
        <f>IF(CNGE_2021_M1_Secc15!D124="", "", CNGE_2021_M1_Secc15!D124)</f>
        <v/>
      </c>
      <c r="D114" s="197" t="str">
        <f>IF(OR(CNGE_2021_M1_Secc15!Z276=2, CNGE_2021_M1_Secc15!Z276=9), "X", "")</f>
        <v/>
      </c>
      <c r="E114" s="445"/>
      <c r="F114" s="445"/>
      <c r="G114" s="445"/>
      <c r="H114" s="445"/>
      <c r="I114" s="445"/>
      <c r="J114" s="445"/>
      <c r="K114" s="175"/>
      <c r="L114" s="176"/>
      <c r="M114" s="188" t="s">
        <v>412</v>
      </c>
      <c r="N114" s="176"/>
      <c r="O114" s="176"/>
      <c r="P114" s="176"/>
      <c r="Q114" s="176"/>
      <c r="R114" s="176"/>
      <c r="S114" s="176"/>
      <c r="T114" s="188" t="s">
        <v>410</v>
      </c>
      <c r="U114" s="176"/>
      <c r="V114" s="176"/>
      <c r="W114" s="176"/>
      <c r="X114" s="188" t="s">
        <v>412</v>
      </c>
      <c r="Y114" s="176"/>
      <c r="Z114" s="176"/>
      <c r="AA114" s="176"/>
      <c r="AB114" s="176"/>
      <c r="AC114" s="176"/>
      <c r="AD114" s="176"/>
      <c r="AE114" s="12"/>
      <c r="AF114" s="125"/>
      <c r="AG114" s="110">
        <f t="shared" si="3"/>
        <v>23</v>
      </c>
      <c r="AH114" s="110">
        <f t="shared" si="4"/>
        <v>0</v>
      </c>
      <c r="AI114" s="110">
        <f t="shared" si="5"/>
        <v>0</v>
      </c>
    </row>
    <row r="115" spans="1:35" ht="15.05" customHeight="1">
      <c r="A115" s="182"/>
      <c r="B115" s="195" t="s">
        <v>152</v>
      </c>
      <c r="C115" s="196" t="str">
        <f>IF(CNGE_2021_M1_Secc15!D125="", "", CNGE_2021_M1_Secc15!D125)</f>
        <v/>
      </c>
      <c r="D115" s="197" t="str">
        <f>IF(OR(CNGE_2021_M1_Secc15!Z277=2, CNGE_2021_M1_Secc15!Z277=9), "X", "")</f>
        <v/>
      </c>
      <c r="E115" s="445"/>
      <c r="F115" s="445"/>
      <c r="G115" s="445"/>
      <c r="H115" s="445"/>
      <c r="I115" s="445"/>
      <c r="J115" s="445"/>
      <c r="K115" s="175"/>
      <c r="L115" s="176"/>
      <c r="M115" s="188" t="s">
        <v>412</v>
      </c>
      <c r="N115" s="176"/>
      <c r="O115" s="176"/>
      <c r="P115" s="176"/>
      <c r="Q115" s="176"/>
      <c r="R115" s="176"/>
      <c r="S115" s="176"/>
      <c r="T115" s="188" t="s">
        <v>410</v>
      </c>
      <c r="U115" s="176"/>
      <c r="V115" s="176"/>
      <c r="W115" s="176"/>
      <c r="X115" s="188" t="s">
        <v>412</v>
      </c>
      <c r="Y115" s="176"/>
      <c r="Z115" s="176"/>
      <c r="AA115" s="176"/>
      <c r="AB115" s="176"/>
      <c r="AC115" s="176"/>
      <c r="AD115" s="176"/>
      <c r="AE115" s="12"/>
      <c r="AF115" s="125"/>
      <c r="AG115" s="110">
        <f t="shared" si="3"/>
        <v>23</v>
      </c>
      <c r="AH115" s="110">
        <f t="shared" si="4"/>
        <v>0</v>
      </c>
      <c r="AI115" s="110">
        <f t="shared" si="5"/>
        <v>0</v>
      </c>
    </row>
    <row r="116" spans="1:35" ht="15.05" customHeight="1">
      <c r="A116" s="182"/>
      <c r="B116" s="195" t="s">
        <v>153</v>
      </c>
      <c r="C116" s="196" t="str">
        <f>IF(CNGE_2021_M1_Secc15!D126="", "", CNGE_2021_M1_Secc15!D126)</f>
        <v/>
      </c>
      <c r="D116" s="197" t="str">
        <f>IF(OR(CNGE_2021_M1_Secc15!Z278=2, CNGE_2021_M1_Secc15!Z278=9), "X", "")</f>
        <v/>
      </c>
      <c r="E116" s="445"/>
      <c r="F116" s="445"/>
      <c r="G116" s="445"/>
      <c r="H116" s="445"/>
      <c r="I116" s="445"/>
      <c r="J116" s="445"/>
      <c r="K116" s="175"/>
      <c r="L116" s="176"/>
      <c r="M116" s="188" t="s">
        <v>412</v>
      </c>
      <c r="N116" s="176"/>
      <c r="O116" s="176"/>
      <c r="P116" s="176"/>
      <c r="Q116" s="176"/>
      <c r="R116" s="176"/>
      <c r="S116" s="176"/>
      <c r="T116" s="188" t="s">
        <v>410</v>
      </c>
      <c r="U116" s="176"/>
      <c r="V116" s="176"/>
      <c r="W116" s="176"/>
      <c r="X116" s="188" t="s">
        <v>412</v>
      </c>
      <c r="Y116" s="176"/>
      <c r="Z116" s="176"/>
      <c r="AA116" s="176"/>
      <c r="AB116" s="176"/>
      <c r="AC116" s="176"/>
      <c r="AD116" s="176"/>
      <c r="AE116" s="12"/>
      <c r="AF116" s="125"/>
      <c r="AG116" s="110">
        <f t="shared" si="3"/>
        <v>23</v>
      </c>
      <c r="AH116" s="110">
        <f t="shared" si="4"/>
        <v>0</v>
      </c>
      <c r="AI116" s="110">
        <f t="shared" si="5"/>
        <v>0</v>
      </c>
    </row>
    <row r="117" spans="1:35" ht="15.05" customHeight="1">
      <c r="A117" s="182"/>
      <c r="B117" s="195" t="s">
        <v>154</v>
      </c>
      <c r="C117" s="196" t="str">
        <f>IF(CNGE_2021_M1_Secc15!D127="", "", CNGE_2021_M1_Secc15!D127)</f>
        <v/>
      </c>
      <c r="D117" s="197" t="str">
        <f>IF(OR(CNGE_2021_M1_Secc15!Z279=2, CNGE_2021_M1_Secc15!Z279=9), "X", "")</f>
        <v/>
      </c>
      <c r="E117" s="445"/>
      <c r="F117" s="445"/>
      <c r="G117" s="445"/>
      <c r="H117" s="445"/>
      <c r="I117" s="445"/>
      <c r="J117" s="445"/>
      <c r="K117" s="175"/>
      <c r="L117" s="176"/>
      <c r="M117" s="188" t="s">
        <v>412</v>
      </c>
      <c r="N117" s="176"/>
      <c r="O117" s="176"/>
      <c r="P117" s="176"/>
      <c r="Q117" s="176"/>
      <c r="R117" s="176"/>
      <c r="S117" s="176"/>
      <c r="T117" s="188" t="s">
        <v>410</v>
      </c>
      <c r="U117" s="176"/>
      <c r="V117" s="176"/>
      <c r="W117" s="176"/>
      <c r="X117" s="188" t="s">
        <v>412</v>
      </c>
      <c r="Y117" s="176"/>
      <c r="Z117" s="176"/>
      <c r="AA117" s="176"/>
      <c r="AB117" s="176"/>
      <c r="AC117" s="176"/>
      <c r="AD117" s="176"/>
      <c r="AE117" s="12"/>
      <c r="AF117" s="125"/>
      <c r="AG117" s="110">
        <f t="shared" si="3"/>
        <v>23</v>
      </c>
      <c r="AH117" s="110">
        <f t="shared" si="4"/>
        <v>0</v>
      </c>
      <c r="AI117" s="110">
        <f t="shared" si="5"/>
        <v>0</v>
      </c>
    </row>
    <row r="118" spans="1:35" ht="15.05" customHeight="1">
      <c r="A118" s="182"/>
      <c r="B118" s="195" t="s">
        <v>155</v>
      </c>
      <c r="C118" s="196" t="str">
        <f>IF(CNGE_2021_M1_Secc15!D128="", "", CNGE_2021_M1_Secc15!D128)</f>
        <v/>
      </c>
      <c r="D118" s="197" t="str">
        <f>IF(OR(CNGE_2021_M1_Secc15!Z280=2, CNGE_2021_M1_Secc15!Z280=9), "X", "")</f>
        <v/>
      </c>
      <c r="E118" s="445"/>
      <c r="F118" s="445"/>
      <c r="G118" s="445"/>
      <c r="H118" s="445"/>
      <c r="I118" s="445"/>
      <c r="J118" s="445"/>
      <c r="K118" s="175"/>
      <c r="L118" s="176"/>
      <c r="M118" s="188" t="s">
        <v>412</v>
      </c>
      <c r="N118" s="176"/>
      <c r="O118" s="176"/>
      <c r="P118" s="176"/>
      <c r="Q118" s="176"/>
      <c r="R118" s="176"/>
      <c r="S118" s="176"/>
      <c r="T118" s="188" t="s">
        <v>410</v>
      </c>
      <c r="U118" s="176"/>
      <c r="V118" s="176"/>
      <c r="W118" s="176"/>
      <c r="X118" s="188" t="s">
        <v>412</v>
      </c>
      <c r="Y118" s="176"/>
      <c r="Z118" s="176"/>
      <c r="AA118" s="176"/>
      <c r="AB118" s="176"/>
      <c r="AC118" s="176"/>
      <c r="AD118" s="176"/>
      <c r="AE118" s="12"/>
      <c r="AF118" s="125"/>
      <c r="AG118" s="110">
        <f t="shared" si="3"/>
        <v>23</v>
      </c>
      <c r="AH118" s="110">
        <f t="shared" si="4"/>
        <v>0</v>
      </c>
      <c r="AI118" s="110">
        <f t="shared" si="5"/>
        <v>0</v>
      </c>
    </row>
    <row r="119" spans="1:35" ht="15.05" customHeight="1">
      <c r="A119" s="182"/>
      <c r="B119" s="195" t="s">
        <v>156</v>
      </c>
      <c r="C119" s="196" t="str">
        <f>IF(CNGE_2021_M1_Secc15!D129="", "", CNGE_2021_M1_Secc15!D129)</f>
        <v/>
      </c>
      <c r="D119" s="197" t="str">
        <f>IF(OR(CNGE_2021_M1_Secc15!Z281=2, CNGE_2021_M1_Secc15!Z281=9), "X", "")</f>
        <v/>
      </c>
      <c r="E119" s="445"/>
      <c r="F119" s="445"/>
      <c r="G119" s="445"/>
      <c r="H119" s="445"/>
      <c r="I119" s="445"/>
      <c r="J119" s="445"/>
      <c r="K119" s="175"/>
      <c r="L119" s="176"/>
      <c r="M119" s="188" t="s">
        <v>412</v>
      </c>
      <c r="N119" s="176"/>
      <c r="O119" s="176"/>
      <c r="P119" s="176"/>
      <c r="Q119" s="176"/>
      <c r="R119" s="176"/>
      <c r="S119" s="176"/>
      <c r="T119" s="188" t="s">
        <v>410</v>
      </c>
      <c r="U119" s="176"/>
      <c r="V119" s="176"/>
      <c r="W119" s="176"/>
      <c r="X119" s="188" t="s">
        <v>412</v>
      </c>
      <c r="Y119" s="176"/>
      <c r="Z119" s="176"/>
      <c r="AA119" s="176"/>
      <c r="AB119" s="176"/>
      <c r="AC119" s="176"/>
      <c r="AD119" s="176"/>
      <c r="AE119" s="12"/>
      <c r="AF119" s="125"/>
      <c r="AG119" s="110">
        <f t="shared" si="3"/>
        <v>23</v>
      </c>
      <c r="AH119" s="110">
        <f t="shared" si="4"/>
        <v>0</v>
      </c>
      <c r="AI119" s="110">
        <f t="shared" si="5"/>
        <v>0</v>
      </c>
    </row>
    <row r="120" spans="1:35" ht="15.05" customHeight="1">
      <c r="A120" s="182"/>
      <c r="B120" s="195" t="s">
        <v>157</v>
      </c>
      <c r="C120" s="196" t="str">
        <f>IF(CNGE_2021_M1_Secc15!D130="", "", CNGE_2021_M1_Secc15!D130)</f>
        <v/>
      </c>
      <c r="D120" s="197" t="str">
        <f>IF(OR(CNGE_2021_M1_Secc15!Z282=2, CNGE_2021_M1_Secc15!Z282=9), "X", "")</f>
        <v/>
      </c>
      <c r="E120" s="445"/>
      <c r="F120" s="445"/>
      <c r="G120" s="445"/>
      <c r="H120" s="445"/>
      <c r="I120" s="445"/>
      <c r="J120" s="445"/>
      <c r="K120" s="175"/>
      <c r="L120" s="176"/>
      <c r="M120" s="188" t="s">
        <v>412</v>
      </c>
      <c r="N120" s="176"/>
      <c r="O120" s="176"/>
      <c r="P120" s="176"/>
      <c r="Q120" s="176"/>
      <c r="R120" s="176"/>
      <c r="S120" s="176"/>
      <c r="T120" s="188" t="s">
        <v>410</v>
      </c>
      <c r="U120" s="176"/>
      <c r="V120" s="176"/>
      <c r="W120" s="176"/>
      <c r="X120" s="188" t="s">
        <v>412</v>
      </c>
      <c r="Y120" s="176"/>
      <c r="Z120" s="176"/>
      <c r="AA120" s="176"/>
      <c r="AB120" s="176"/>
      <c r="AC120" s="176"/>
      <c r="AD120" s="176"/>
      <c r="AE120" s="12"/>
      <c r="AF120" s="125"/>
      <c r="AG120" s="110">
        <f t="shared" si="3"/>
        <v>23</v>
      </c>
      <c r="AH120" s="110">
        <f t="shared" si="4"/>
        <v>0</v>
      </c>
      <c r="AI120" s="110">
        <f t="shared" si="5"/>
        <v>0</v>
      </c>
    </row>
    <row r="121" spans="1:35" ht="15.05" customHeight="1">
      <c r="A121" s="182"/>
      <c r="B121" s="195" t="s">
        <v>158</v>
      </c>
      <c r="C121" s="196" t="str">
        <f>IF(CNGE_2021_M1_Secc15!D131="", "", CNGE_2021_M1_Secc15!D131)</f>
        <v/>
      </c>
      <c r="D121" s="197" t="str">
        <f>IF(OR(CNGE_2021_M1_Secc15!Z283=2, CNGE_2021_M1_Secc15!Z283=9), "X", "")</f>
        <v/>
      </c>
      <c r="E121" s="445"/>
      <c r="F121" s="445"/>
      <c r="G121" s="445"/>
      <c r="H121" s="445"/>
      <c r="I121" s="445"/>
      <c r="J121" s="445"/>
      <c r="K121" s="175"/>
      <c r="L121" s="176"/>
      <c r="M121" s="188" t="s">
        <v>412</v>
      </c>
      <c r="N121" s="176"/>
      <c r="O121" s="176"/>
      <c r="P121" s="176"/>
      <c r="Q121" s="176"/>
      <c r="R121" s="176"/>
      <c r="S121" s="176"/>
      <c r="T121" s="188" t="s">
        <v>410</v>
      </c>
      <c r="U121" s="176"/>
      <c r="V121" s="176"/>
      <c r="W121" s="176"/>
      <c r="X121" s="188" t="s">
        <v>412</v>
      </c>
      <c r="Y121" s="176"/>
      <c r="Z121" s="176"/>
      <c r="AA121" s="176"/>
      <c r="AB121" s="176"/>
      <c r="AC121" s="176"/>
      <c r="AD121" s="176"/>
      <c r="AE121" s="12"/>
      <c r="AF121" s="125"/>
      <c r="AG121" s="110">
        <f t="shared" si="3"/>
        <v>23</v>
      </c>
      <c r="AH121" s="110">
        <f t="shared" si="4"/>
        <v>0</v>
      </c>
      <c r="AI121" s="110">
        <f t="shared" si="5"/>
        <v>0</v>
      </c>
    </row>
    <row r="122" spans="1:35" ht="15.05" customHeight="1">
      <c r="A122" s="182"/>
      <c r="B122" s="121" t="s">
        <v>159</v>
      </c>
      <c r="C122" s="196" t="str">
        <f>IF(CNGE_2021_M1_Secc15!D132="", "", CNGE_2021_M1_Secc15!D132)</f>
        <v/>
      </c>
      <c r="D122" s="197" t="str">
        <f>IF(OR(CNGE_2021_M1_Secc15!Z284=2, CNGE_2021_M1_Secc15!Z284=9), "X", "")</f>
        <v/>
      </c>
      <c r="E122" s="445"/>
      <c r="F122" s="445"/>
      <c r="G122" s="445"/>
      <c r="H122" s="445"/>
      <c r="I122" s="445"/>
      <c r="J122" s="445"/>
      <c r="K122" s="175"/>
      <c r="L122" s="176"/>
      <c r="M122" s="188" t="s">
        <v>412</v>
      </c>
      <c r="N122" s="176"/>
      <c r="O122" s="176"/>
      <c r="P122" s="176"/>
      <c r="Q122" s="176"/>
      <c r="R122" s="176"/>
      <c r="S122" s="176"/>
      <c r="T122" s="188" t="s">
        <v>410</v>
      </c>
      <c r="U122" s="176"/>
      <c r="V122" s="176"/>
      <c r="W122" s="176"/>
      <c r="X122" s="188" t="s">
        <v>412</v>
      </c>
      <c r="Y122" s="176"/>
      <c r="Z122" s="176"/>
      <c r="AA122" s="176"/>
      <c r="AB122" s="176"/>
      <c r="AC122" s="176"/>
      <c r="AD122" s="176"/>
      <c r="AE122" s="12"/>
      <c r="AF122" s="125"/>
      <c r="AG122" s="110">
        <f t="shared" si="3"/>
        <v>23</v>
      </c>
      <c r="AH122" s="110">
        <f t="shared" si="4"/>
        <v>0</v>
      </c>
      <c r="AI122" s="110">
        <f t="shared" si="5"/>
        <v>0</v>
      </c>
    </row>
    <row r="123" spans="1:35" ht="15.05">
      <c r="A123" s="50"/>
      <c r="B123" s="121" t="s">
        <v>160</v>
      </c>
      <c r="C123" s="196" t="str">
        <f>IF(CNGE_2021_M1_Secc15!D133="", "", CNGE_2021_M1_Secc15!D133)</f>
        <v/>
      </c>
      <c r="D123" s="197" t="str">
        <f>IF(OR(CNGE_2021_M1_Secc15!Z285=2, CNGE_2021_M1_Secc15!Z285=9), "X", "")</f>
        <v/>
      </c>
      <c r="E123" s="445"/>
      <c r="F123" s="445"/>
      <c r="G123" s="445"/>
      <c r="H123" s="445"/>
      <c r="I123" s="445"/>
      <c r="J123" s="445"/>
      <c r="K123" s="175"/>
      <c r="L123" s="176"/>
      <c r="M123" s="188" t="s">
        <v>412</v>
      </c>
      <c r="N123" s="176"/>
      <c r="O123" s="176"/>
      <c r="P123" s="176"/>
      <c r="Q123" s="176"/>
      <c r="R123" s="176"/>
      <c r="S123" s="176"/>
      <c r="T123" s="188" t="s">
        <v>410</v>
      </c>
      <c r="U123" s="176"/>
      <c r="V123" s="176"/>
      <c r="W123" s="176"/>
      <c r="X123" s="188" t="s">
        <v>412</v>
      </c>
      <c r="Y123" s="176"/>
      <c r="Z123" s="176"/>
      <c r="AA123" s="176"/>
      <c r="AB123" s="176"/>
      <c r="AC123" s="176"/>
      <c r="AD123" s="176"/>
      <c r="AE123" s="50"/>
      <c r="AG123" s="110">
        <f t="shared" si="3"/>
        <v>23</v>
      </c>
      <c r="AH123" s="110">
        <f t="shared" si="4"/>
        <v>0</v>
      </c>
      <c r="AI123" s="110">
        <f t="shared" si="5"/>
        <v>0</v>
      </c>
    </row>
    <row r="124" spans="1:35" ht="15.05">
      <c r="A124" s="50"/>
      <c r="B124" s="121" t="s">
        <v>161</v>
      </c>
      <c r="C124" s="196" t="str">
        <f>IF(CNGE_2021_M1_Secc15!D134="", "", CNGE_2021_M1_Secc15!D134)</f>
        <v/>
      </c>
      <c r="D124" s="197" t="str">
        <f>IF(OR(CNGE_2021_M1_Secc15!Z286=2, CNGE_2021_M1_Secc15!Z286=9), "X", "")</f>
        <v/>
      </c>
      <c r="E124" s="445"/>
      <c r="F124" s="445"/>
      <c r="G124" s="445"/>
      <c r="H124" s="445"/>
      <c r="I124" s="445"/>
      <c r="J124" s="445"/>
      <c r="K124" s="175"/>
      <c r="L124" s="176"/>
      <c r="M124" s="188" t="s">
        <v>412</v>
      </c>
      <c r="N124" s="176"/>
      <c r="O124" s="176"/>
      <c r="P124" s="176"/>
      <c r="Q124" s="176"/>
      <c r="R124" s="176"/>
      <c r="S124" s="176"/>
      <c r="T124" s="188" t="s">
        <v>410</v>
      </c>
      <c r="U124" s="176"/>
      <c r="V124" s="176"/>
      <c r="W124" s="176"/>
      <c r="X124" s="188" t="s">
        <v>412</v>
      </c>
      <c r="Y124" s="176"/>
      <c r="Z124" s="176"/>
      <c r="AA124" s="176"/>
      <c r="AB124" s="176"/>
      <c r="AC124" s="176"/>
      <c r="AD124" s="176"/>
      <c r="AE124" s="50"/>
      <c r="AG124" s="110">
        <f t="shared" si="3"/>
        <v>23</v>
      </c>
      <c r="AH124" s="110">
        <f t="shared" si="4"/>
        <v>0</v>
      </c>
      <c r="AI124" s="110">
        <f t="shared" si="5"/>
        <v>0</v>
      </c>
    </row>
    <row r="125" spans="1:35" ht="15.05">
      <c r="A125" s="50"/>
      <c r="B125" s="121" t="s">
        <v>162</v>
      </c>
      <c r="C125" s="196" t="str">
        <f>IF(CNGE_2021_M1_Secc15!D135="", "", CNGE_2021_M1_Secc15!D135)</f>
        <v/>
      </c>
      <c r="D125" s="197" t="str">
        <f>IF(OR(CNGE_2021_M1_Secc15!Z287=2, CNGE_2021_M1_Secc15!Z287=9), "X", "")</f>
        <v/>
      </c>
      <c r="E125" s="445"/>
      <c r="F125" s="445"/>
      <c r="G125" s="445"/>
      <c r="H125" s="445"/>
      <c r="I125" s="445"/>
      <c r="J125" s="445"/>
      <c r="K125" s="175"/>
      <c r="L125" s="176"/>
      <c r="M125" s="188" t="s">
        <v>412</v>
      </c>
      <c r="N125" s="176"/>
      <c r="O125" s="176"/>
      <c r="P125" s="176"/>
      <c r="Q125" s="176"/>
      <c r="R125" s="176"/>
      <c r="S125" s="176"/>
      <c r="T125" s="188" t="s">
        <v>410</v>
      </c>
      <c r="U125" s="176"/>
      <c r="V125" s="176"/>
      <c r="W125" s="176"/>
      <c r="X125" s="188" t="s">
        <v>412</v>
      </c>
      <c r="Y125" s="176"/>
      <c r="Z125" s="176"/>
      <c r="AA125" s="176"/>
      <c r="AB125" s="176"/>
      <c r="AC125" s="176"/>
      <c r="AD125" s="176"/>
      <c r="AE125" s="50"/>
      <c r="AG125" s="110">
        <f t="shared" si="3"/>
        <v>23</v>
      </c>
      <c r="AH125" s="110">
        <f t="shared" si="4"/>
        <v>0</v>
      </c>
      <c r="AI125" s="110">
        <f t="shared" si="5"/>
        <v>0</v>
      </c>
    </row>
    <row r="126" spans="1:35" ht="15.05">
      <c r="A126" s="50"/>
      <c r="B126" s="121" t="s">
        <v>163</v>
      </c>
      <c r="C126" s="196" t="str">
        <f>IF(CNGE_2021_M1_Secc15!D136="", "", CNGE_2021_M1_Secc15!D136)</f>
        <v/>
      </c>
      <c r="D126" s="197" t="str">
        <f>IF(OR(CNGE_2021_M1_Secc15!Z288=2, CNGE_2021_M1_Secc15!Z288=9), "X", "")</f>
        <v/>
      </c>
      <c r="E126" s="445"/>
      <c r="F126" s="445"/>
      <c r="G126" s="445"/>
      <c r="H126" s="445"/>
      <c r="I126" s="445"/>
      <c r="J126" s="445"/>
      <c r="K126" s="175"/>
      <c r="L126" s="176"/>
      <c r="M126" s="188" t="s">
        <v>412</v>
      </c>
      <c r="N126" s="176"/>
      <c r="O126" s="176"/>
      <c r="P126" s="176"/>
      <c r="Q126" s="176"/>
      <c r="R126" s="176"/>
      <c r="S126" s="176"/>
      <c r="T126" s="188" t="s">
        <v>410</v>
      </c>
      <c r="U126" s="176"/>
      <c r="V126" s="176"/>
      <c r="W126" s="176"/>
      <c r="X126" s="188" t="s">
        <v>412</v>
      </c>
      <c r="Y126" s="176"/>
      <c r="Z126" s="176"/>
      <c r="AA126" s="176"/>
      <c r="AB126" s="176"/>
      <c r="AC126" s="176"/>
      <c r="AD126" s="176"/>
      <c r="AE126" s="50"/>
      <c r="AG126" s="110">
        <f t="shared" si="3"/>
        <v>23</v>
      </c>
      <c r="AH126" s="110">
        <f t="shared" si="4"/>
        <v>0</v>
      </c>
      <c r="AI126" s="110">
        <f t="shared" si="5"/>
        <v>0</v>
      </c>
    </row>
    <row r="127" spans="1:35" ht="15.05">
      <c r="A127" s="50"/>
      <c r="B127" s="121" t="s">
        <v>164</v>
      </c>
      <c r="C127" s="196" t="str">
        <f>IF(CNGE_2021_M1_Secc15!D137="", "", CNGE_2021_M1_Secc15!D137)</f>
        <v/>
      </c>
      <c r="D127" s="197" t="str">
        <f>IF(OR(CNGE_2021_M1_Secc15!Z289=2, CNGE_2021_M1_Secc15!Z289=9), "X", "")</f>
        <v/>
      </c>
      <c r="E127" s="445"/>
      <c r="F127" s="445"/>
      <c r="G127" s="445"/>
      <c r="H127" s="445"/>
      <c r="I127" s="445"/>
      <c r="J127" s="445"/>
      <c r="K127" s="175"/>
      <c r="L127" s="176"/>
      <c r="M127" s="188" t="s">
        <v>412</v>
      </c>
      <c r="N127" s="176"/>
      <c r="O127" s="176"/>
      <c r="P127" s="176"/>
      <c r="Q127" s="176"/>
      <c r="R127" s="176"/>
      <c r="S127" s="176"/>
      <c r="T127" s="188" t="s">
        <v>410</v>
      </c>
      <c r="U127" s="176"/>
      <c r="V127" s="176"/>
      <c r="W127" s="176"/>
      <c r="X127" s="188" t="s">
        <v>412</v>
      </c>
      <c r="Y127" s="176"/>
      <c r="Z127" s="176"/>
      <c r="AA127" s="176"/>
      <c r="AB127" s="176"/>
      <c r="AC127" s="176"/>
      <c r="AD127" s="176"/>
      <c r="AE127" s="50"/>
      <c r="AG127" s="110">
        <f t="shared" si="3"/>
        <v>23</v>
      </c>
      <c r="AH127" s="110">
        <f t="shared" si="4"/>
        <v>0</v>
      </c>
      <c r="AI127" s="110">
        <f t="shared" si="5"/>
        <v>0</v>
      </c>
    </row>
    <row r="128" spans="1:35" ht="15.05">
      <c r="A128" s="50"/>
      <c r="B128" s="121" t="s">
        <v>165</v>
      </c>
      <c r="C128" s="196" t="str">
        <f>IF(CNGE_2021_M1_Secc15!D138="", "", CNGE_2021_M1_Secc15!D138)</f>
        <v/>
      </c>
      <c r="D128" s="197" t="str">
        <f>IF(OR(CNGE_2021_M1_Secc15!Z290=2, CNGE_2021_M1_Secc15!Z290=9), "X", "")</f>
        <v/>
      </c>
      <c r="E128" s="445"/>
      <c r="F128" s="445"/>
      <c r="G128" s="445"/>
      <c r="H128" s="445"/>
      <c r="I128" s="445"/>
      <c r="J128" s="445"/>
      <c r="K128" s="175"/>
      <c r="L128" s="176"/>
      <c r="M128" s="188" t="s">
        <v>412</v>
      </c>
      <c r="N128" s="176"/>
      <c r="O128" s="176"/>
      <c r="P128" s="176"/>
      <c r="Q128" s="176"/>
      <c r="R128" s="176"/>
      <c r="S128" s="176"/>
      <c r="T128" s="188" t="s">
        <v>410</v>
      </c>
      <c r="U128" s="176"/>
      <c r="V128" s="176"/>
      <c r="W128" s="176"/>
      <c r="X128" s="188" t="s">
        <v>412</v>
      </c>
      <c r="Y128" s="176"/>
      <c r="Z128" s="176"/>
      <c r="AA128" s="176"/>
      <c r="AB128" s="176"/>
      <c r="AC128" s="176"/>
      <c r="AD128" s="176"/>
      <c r="AE128" s="50"/>
      <c r="AG128" s="110">
        <f t="shared" si="3"/>
        <v>23</v>
      </c>
      <c r="AH128" s="110">
        <f t="shared" si="4"/>
        <v>0</v>
      </c>
      <c r="AI128" s="110">
        <f t="shared" si="5"/>
        <v>0</v>
      </c>
    </row>
    <row r="129" spans="1:35" ht="15.05">
      <c r="A129" s="50"/>
      <c r="B129" s="121" t="s">
        <v>166</v>
      </c>
      <c r="C129" s="196" t="str">
        <f>IF(CNGE_2021_M1_Secc15!D139="", "", CNGE_2021_M1_Secc15!D139)</f>
        <v/>
      </c>
      <c r="D129" s="197" t="str">
        <f>IF(OR(CNGE_2021_M1_Secc15!Z291=2, CNGE_2021_M1_Secc15!Z291=9), "X", "")</f>
        <v/>
      </c>
      <c r="E129" s="445"/>
      <c r="F129" s="445"/>
      <c r="G129" s="445"/>
      <c r="H129" s="445"/>
      <c r="I129" s="445"/>
      <c r="J129" s="445"/>
      <c r="K129" s="175"/>
      <c r="L129" s="176"/>
      <c r="M129" s="188" t="s">
        <v>412</v>
      </c>
      <c r="N129" s="176"/>
      <c r="O129" s="176"/>
      <c r="P129" s="176"/>
      <c r="Q129" s="176"/>
      <c r="R129" s="176"/>
      <c r="S129" s="176"/>
      <c r="T129" s="188" t="s">
        <v>410</v>
      </c>
      <c r="U129" s="176"/>
      <c r="V129" s="176"/>
      <c r="W129" s="176"/>
      <c r="X129" s="188" t="s">
        <v>412</v>
      </c>
      <c r="Y129" s="176"/>
      <c r="Z129" s="176"/>
      <c r="AA129" s="176"/>
      <c r="AB129" s="176"/>
      <c r="AC129" s="176"/>
      <c r="AD129" s="176"/>
      <c r="AE129" s="50"/>
      <c r="AG129" s="110">
        <f t="shared" si="3"/>
        <v>23</v>
      </c>
      <c r="AH129" s="110">
        <f t="shared" si="4"/>
        <v>0</v>
      </c>
      <c r="AI129" s="110">
        <f t="shared" si="5"/>
        <v>0</v>
      </c>
    </row>
    <row r="130" spans="1:35" ht="15.05">
      <c r="A130" s="50"/>
      <c r="B130" s="121" t="s">
        <v>167</v>
      </c>
      <c r="C130" s="196" t="str">
        <f>IF(CNGE_2021_M1_Secc15!D140="", "", CNGE_2021_M1_Secc15!D140)</f>
        <v/>
      </c>
      <c r="D130" s="197" t="str">
        <f>IF(OR(CNGE_2021_M1_Secc15!Z292=2, CNGE_2021_M1_Secc15!Z292=9), "X", "")</f>
        <v/>
      </c>
      <c r="E130" s="445"/>
      <c r="F130" s="445"/>
      <c r="G130" s="445"/>
      <c r="H130" s="445"/>
      <c r="I130" s="445"/>
      <c r="J130" s="445"/>
      <c r="K130" s="175"/>
      <c r="L130" s="176"/>
      <c r="M130" s="188" t="s">
        <v>412</v>
      </c>
      <c r="N130" s="176"/>
      <c r="O130" s="176"/>
      <c r="P130" s="176"/>
      <c r="Q130" s="176"/>
      <c r="R130" s="176"/>
      <c r="S130" s="176"/>
      <c r="T130" s="188" t="s">
        <v>410</v>
      </c>
      <c r="U130" s="176"/>
      <c r="V130" s="176"/>
      <c r="W130" s="176"/>
      <c r="X130" s="188" t="s">
        <v>412</v>
      </c>
      <c r="Y130" s="176"/>
      <c r="Z130" s="176"/>
      <c r="AA130" s="176"/>
      <c r="AB130" s="176"/>
      <c r="AC130" s="176"/>
      <c r="AD130" s="176"/>
      <c r="AE130" s="50"/>
      <c r="AG130" s="110">
        <f t="shared" si="3"/>
        <v>23</v>
      </c>
      <c r="AH130" s="110">
        <f t="shared" si="4"/>
        <v>0</v>
      </c>
      <c r="AI130" s="110">
        <f t="shared" si="5"/>
        <v>0</v>
      </c>
    </row>
    <row r="131" spans="1:35" ht="15.05">
      <c r="A131" s="50"/>
      <c r="B131" s="121" t="s">
        <v>168</v>
      </c>
      <c r="C131" s="196" t="str">
        <f>IF(CNGE_2021_M1_Secc15!D141="", "", CNGE_2021_M1_Secc15!D141)</f>
        <v/>
      </c>
      <c r="D131" s="197" t="str">
        <f>IF(OR(CNGE_2021_M1_Secc15!Z293=2, CNGE_2021_M1_Secc15!Z293=9), "X", "")</f>
        <v/>
      </c>
      <c r="E131" s="445"/>
      <c r="F131" s="445"/>
      <c r="G131" s="445"/>
      <c r="H131" s="445"/>
      <c r="I131" s="445"/>
      <c r="J131" s="445"/>
      <c r="K131" s="175"/>
      <c r="L131" s="176"/>
      <c r="M131" s="188" t="s">
        <v>412</v>
      </c>
      <c r="N131" s="176"/>
      <c r="O131" s="176"/>
      <c r="P131" s="176"/>
      <c r="Q131" s="176"/>
      <c r="R131" s="176"/>
      <c r="S131" s="176"/>
      <c r="T131" s="188" t="s">
        <v>410</v>
      </c>
      <c r="U131" s="176"/>
      <c r="V131" s="176"/>
      <c r="W131" s="176"/>
      <c r="X131" s="188" t="s">
        <v>412</v>
      </c>
      <c r="Y131" s="176"/>
      <c r="Z131" s="176"/>
      <c r="AA131" s="176"/>
      <c r="AB131" s="176"/>
      <c r="AC131" s="176"/>
      <c r="AD131" s="176"/>
      <c r="AE131" s="50"/>
      <c r="AG131" s="110">
        <f t="shared" si="3"/>
        <v>23</v>
      </c>
      <c r="AH131" s="110">
        <f t="shared" si="4"/>
        <v>0</v>
      </c>
      <c r="AI131" s="110">
        <f t="shared" si="5"/>
        <v>0</v>
      </c>
    </row>
    <row r="132" spans="1:35" ht="15.05">
      <c r="A132" s="50"/>
      <c r="B132" s="121" t="s">
        <v>169</v>
      </c>
      <c r="C132" s="196" t="str">
        <f>IF(CNGE_2021_M1_Secc15!D142="", "", CNGE_2021_M1_Secc15!D142)</f>
        <v/>
      </c>
      <c r="D132" s="197" t="str">
        <f>IF(OR(CNGE_2021_M1_Secc15!Z294=2, CNGE_2021_M1_Secc15!Z294=9), "X", "")</f>
        <v/>
      </c>
      <c r="E132" s="445"/>
      <c r="F132" s="445"/>
      <c r="G132" s="445"/>
      <c r="H132" s="445"/>
      <c r="I132" s="445"/>
      <c r="J132" s="445"/>
      <c r="K132" s="175"/>
      <c r="L132" s="176"/>
      <c r="M132" s="188" t="s">
        <v>412</v>
      </c>
      <c r="N132" s="176"/>
      <c r="O132" s="176"/>
      <c r="P132" s="176"/>
      <c r="Q132" s="176"/>
      <c r="R132" s="176"/>
      <c r="S132" s="176"/>
      <c r="T132" s="188" t="s">
        <v>410</v>
      </c>
      <c r="U132" s="176"/>
      <c r="V132" s="176"/>
      <c r="W132" s="176"/>
      <c r="X132" s="188" t="s">
        <v>412</v>
      </c>
      <c r="Y132" s="176"/>
      <c r="Z132" s="176"/>
      <c r="AA132" s="176"/>
      <c r="AB132" s="176"/>
      <c r="AC132" s="176"/>
      <c r="AD132" s="176"/>
      <c r="AE132" s="50"/>
      <c r="AG132" s="110">
        <f t="shared" si="3"/>
        <v>23</v>
      </c>
      <c r="AH132" s="110">
        <f t="shared" si="4"/>
        <v>0</v>
      </c>
      <c r="AI132" s="110">
        <f t="shared" si="5"/>
        <v>0</v>
      </c>
    </row>
    <row r="133" spans="1:35" ht="15.05">
      <c r="A133" s="50"/>
      <c r="B133" s="122" t="s">
        <v>170</v>
      </c>
      <c r="C133" s="196" t="str">
        <f>IF(CNGE_2021_M1_Secc15!D143="", "", CNGE_2021_M1_Secc15!D143)</f>
        <v/>
      </c>
      <c r="D133" s="197" t="str">
        <f>IF(OR(CNGE_2021_M1_Secc15!Z295=2, CNGE_2021_M1_Secc15!Z295=9), "X", "")</f>
        <v/>
      </c>
      <c r="E133" s="445"/>
      <c r="F133" s="445"/>
      <c r="G133" s="445"/>
      <c r="H133" s="445"/>
      <c r="I133" s="445"/>
      <c r="J133" s="445"/>
      <c r="K133" s="175"/>
      <c r="L133" s="176"/>
      <c r="M133" s="188" t="s">
        <v>412</v>
      </c>
      <c r="N133" s="176"/>
      <c r="O133" s="176"/>
      <c r="P133" s="176"/>
      <c r="Q133" s="176"/>
      <c r="R133" s="176"/>
      <c r="S133" s="176"/>
      <c r="T133" s="188" t="s">
        <v>410</v>
      </c>
      <c r="U133" s="176"/>
      <c r="V133" s="176"/>
      <c r="W133" s="176"/>
      <c r="X133" s="188" t="s">
        <v>412</v>
      </c>
      <c r="Y133" s="176"/>
      <c r="Z133" s="176"/>
      <c r="AA133" s="176"/>
      <c r="AB133" s="176"/>
      <c r="AC133" s="176"/>
      <c r="AD133" s="176"/>
      <c r="AE133" s="50"/>
      <c r="AG133" s="110">
        <f t="shared" si="3"/>
        <v>23</v>
      </c>
      <c r="AH133" s="110">
        <f t="shared" si="4"/>
        <v>0</v>
      </c>
      <c r="AI133" s="110">
        <f t="shared" si="5"/>
        <v>0</v>
      </c>
    </row>
    <row r="134" spans="1:35" ht="15.05">
      <c r="A134" s="50"/>
      <c r="B134" s="122" t="s">
        <v>171</v>
      </c>
      <c r="C134" s="196" t="str">
        <f>IF(CNGE_2021_M1_Secc15!D144="", "", CNGE_2021_M1_Secc15!D144)</f>
        <v/>
      </c>
      <c r="D134" s="197" t="str">
        <f>IF(OR(CNGE_2021_M1_Secc15!Z296=2, CNGE_2021_M1_Secc15!Z296=9), "X", "")</f>
        <v/>
      </c>
      <c r="E134" s="445"/>
      <c r="F134" s="445"/>
      <c r="G134" s="445"/>
      <c r="H134" s="445"/>
      <c r="I134" s="445"/>
      <c r="J134" s="445"/>
      <c r="K134" s="175"/>
      <c r="L134" s="176"/>
      <c r="M134" s="188" t="s">
        <v>412</v>
      </c>
      <c r="N134" s="176"/>
      <c r="O134" s="176"/>
      <c r="P134" s="176"/>
      <c r="Q134" s="176"/>
      <c r="R134" s="176"/>
      <c r="S134" s="176"/>
      <c r="T134" s="188" t="s">
        <v>410</v>
      </c>
      <c r="U134" s="176"/>
      <c r="V134" s="176"/>
      <c r="W134" s="176"/>
      <c r="X134" s="188" t="s">
        <v>412</v>
      </c>
      <c r="Y134" s="176"/>
      <c r="Z134" s="176"/>
      <c r="AA134" s="176"/>
      <c r="AB134" s="176"/>
      <c r="AC134" s="176"/>
      <c r="AD134" s="176"/>
      <c r="AE134" s="50"/>
      <c r="AG134" s="110">
        <f t="shared" si="3"/>
        <v>23</v>
      </c>
      <c r="AH134" s="110">
        <f t="shared" si="4"/>
        <v>0</v>
      </c>
      <c r="AI134" s="110">
        <f t="shared" si="5"/>
        <v>0</v>
      </c>
    </row>
    <row r="135" spans="1:35" ht="15.05">
      <c r="A135" s="50"/>
      <c r="B135" s="122" t="s">
        <v>172</v>
      </c>
      <c r="C135" s="196" t="str">
        <f>IF(CNGE_2021_M1_Secc15!D145="", "", CNGE_2021_M1_Secc15!D145)</f>
        <v/>
      </c>
      <c r="D135" s="197" t="str">
        <f>IF(OR(CNGE_2021_M1_Secc15!Z297=2, CNGE_2021_M1_Secc15!Z297=9), "X", "")</f>
        <v/>
      </c>
      <c r="E135" s="445"/>
      <c r="F135" s="445"/>
      <c r="G135" s="445"/>
      <c r="H135" s="445"/>
      <c r="I135" s="445"/>
      <c r="J135" s="445"/>
      <c r="K135" s="175"/>
      <c r="L135" s="176"/>
      <c r="M135" s="188" t="s">
        <v>412</v>
      </c>
      <c r="N135" s="176"/>
      <c r="O135" s="176"/>
      <c r="P135" s="176"/>
      <c r="Q135" s="176"/>
      <c r="R135" s="176"/>
      <c r="S135" s="176"/>
      <c r="T135" s="188" t="s">
        <v>410</v>
      </c>
      <c r="U135" s="176"/>
      <c r="V135" s="176"/>
      <c r="W135" s="176"/>
      <c r="X135" s="188" t="s">
        <v>412</v>
      </c>
      <c r="Y135" s="176"/>
      <c r="Z135" s="176"/>
      <c r="AA135" s="176"/>
      <c r="AB135" s="176"/>
      <c r="AC135" s="176"/>
      <c r="AD135" s="176"/>
      <c r="AE135" s="50"/>
      <c r="AG135" s="110">
        <f t="shared" si="3"/>
        <v>23</v>
      </c>
      <c r="AH135" s="110">
        <f t="shared" si="4"/>
        <v>0</v>
      </c>
      <c r="AI135" s="110">
        <f t="shared" si="5"/>
        <v>0</v>
      </c>
    </row>
    <row r="136" spans="1:35" ht="15.05">
      <c r="A136" s="50"/>
      <c r="B136" s="122" t="s">
        <v>173</v>
      </c>
      <c r="C136" s="196" t="str">
        <f>IF(CNGE_2021_M1_Secc15!D146="", "", CNGE_2021_M1_Secc15!D146)</f>
        <v/>
      </c>
      <c r="D136" s="197" t="str">
        <f>IF(OR(CNGE_2021_M1_Secc15!Z298=2, CNGE_2021_M1_Secc15!Z298=9), "X", "")</f>
        <v/>
      </c>
      <c r="E136" s="445"/>
      <c r="F136" s="445"/>
      <c r="G136" s="445"/>
      <c r="H136" s="445"/>
      <c r="I136" s="445"/>
      <c r="J136" s="445"/>
      <c r="K136" s="175"/>
      <c r="L136" s="176"/>
      <c r="M136" s="188" t="s">
        <v>412</v>
      </c>
      <c r="N136" s="176"/>
      <c r="O136" s="176"/>
      <c r="P136" s="176"/>
      <c r="Q136" s="176"/>
      <c r="R136" s="176"/>
      <c r="S136" s="176"/>
      <c r="T136" s="188" t="s">
        <v>410</v>
      </c>
      <c r="U136" s="176"/>
      <c r="V136" s="176"/>
      <c r="W136" s="176"/>
      <c r="X136" s="188" t="s">
        <v>412</v>
      </c>
      <c r="Y136" s="176"/>
      <c r="Z136" s="176"/>
      <c r="AA136" s="176"/>
      <c r="AB136" s="176"/>
      <c r="AC136" s="176"/>
      <c r="AD136" s="176"/>
      <c r="AE136" s="50"/>
      <c r="AG136" s="110">
        <f t="shared" si="3"/>
        <v>23</v>
      </c>
      <c r="AH136" s="110">
        <f t="shared" si="4"/>
        <v>0</v>
      </c>
      <c r="AI136" s="110">
        <f t="shared" si="5"/>
        <v>0</v>
      </c>
    </row>
    <row r="137" spans="1:35" ht="15.05">
      <c r="A137" s="50"/>
      <c r="B137" s="122" t="s">
        <v>174</v>
      </c>
      <c r="C137" s="196" t="str">
        <f>IF(CNGE_2021_M1_Secc15!D147="", "", CNGE_2021_M1_Secc15!D147)</f>
        <v/>
      </c>
      <c r="D137" s="197" t="str">
        <f>IF(OR(CNGE_2021_M1_Secc15!Z299=2, CNGE_2021_M1_Secc15!Z299=9), "X", "")</f>
        <v/>
      </c>
      <c r="E137" s="445"/>
      <c r="F137" s="445"/>
      <c r="G137" s="445"/>
      <c r="H137" s="445"/>
      <c r="I137" s="445"/>
      <c r="J137" s="445"/>
      <c r="K137" s="175"/>
      <c r="L137" s="176"/>
      <c r="M137" s="188" t="s">
        <v>412</v>
      </c>
      <c r="N137" s="176"/>
      <c r="O137" s="176"/>
      <c r="P137" s="176"/>
      <c r="Q137" s="176"/>
      <c r="R137" s="176"/>
      <c r="S137" s="176"/>
      <c r="T137" s="188" t="s">
        <v>410</v>
      </c>
      <c r="U137" s="176"/>
      <c r="V137" s="176"/>
      <c r="W137" s="176"/>
      <c r="X137" s="188" t="s">
        <v>412</v>
      </c>
      <c r="Y137" s="176"/>
      <c r="Z137" s="176"/>
      <c r="AA137" s="176"/>
      <c r="AB137" s="176"/>
      <c r="AC137" s="176"/>
      <c r="AD137" s="176"/>
      <c r="AE137" s="50"/>
      <c r="AG137" s="110">
        <f t="shared" si="3"/>
        <v>23</v>
      </c>
      <c r="AH137" s="110">
        <f t="shared" si="4"/>
        <v>0</v>
      </c>
      <c r="AI137" s="110">
        <f t="shared" si="5"/>
        <v>0</v>
      </c>
    </row>
    <row r="138" spans="1:35" ht="15.05">
      <c r="A138" s="50"/>
      <c r="B138" s="122" t="s">
        <v>175</v>
      </c>
      <c r="C138" s="196" t="str">
        <f>IF(CNGE_2021_M1_Secc15!D148="", "", CNGE_2021_M1_Secc15!D148)</f>
        <v/>
      </c>
      <c r="D138" s="197" t="str">
        <f>IF(OR(CNGE_2021_M1_Secc15!Z300=2, CNGE_2021_M1_Secc15!Z300=9), "X", "")</f>
        <v/>
      </c>
      <c r="E138" s="445"/>
      <c r="F138" s="445"/>
      <c r="G138" s="445"/>
      <c r="H138" s="445"/>
      <c r="I138" s="445"/>
      <c r="J138" s="445"/>
      <c r="K138" s="175"/>
      <c r="L138" s="176"/>
      <c r="M138" s="188" t="s">
        <v>412</v>
      </c>
      <c r="N138" s="176"/>
      <c r="O138" s="176"/>
      <c r="P138" s="176"/>
      <c r="Q138" s="176"/>
      <c r="R138" s="176"/>
      <c r="S138" s="176"/>
      <c r="T138" s="188" t="s">
        <v>410</v>
      </c>
      <c r="U138" s="176"/>
      <c r="V138" s="176"/>
      <c r="W138" s="176"/>
      <c r="X138" s="188" t="s">
        <v>412</v>
      </c>
      <c r="Y138" s="176"/>
      <c r="Z138" s="176"/>
      <c r="AA138" s="176"/>
      <c r="AB138" s="176"/>
      <c r="AC138" s="176"/>
      <c r="AD138" s="176"/>
      <c r="AE138" s="50"/>
      <c r="AG138" s="110">
        <f t="shared" si="3"/>
        <v>23</v>
      </c>
      <c r="AH138" s="110">
        <f t="shared" si="4"/>
        <v>0</v>
      </c>
      <c r="AI138" s="110">
        <f t="shared" si="5"/>
        <v>0</v>
      </c>
    </row>
    <row r="139" spans="1:35" ht="15.05">
      <c r="A139" s="50"/>
      <c r="B139" s="122" t="s">
        <v>176</v>
      </c>
      <c r="C139" s="196" t="str">
        <f>IF(CNGE_2021_M1_Secc15!D149="", "", CNGE_2021_M1_Secc15!D149)</f>
        <v/>
      </c>
      <c r="D139" s="197" t="str">
        <f>IF(OR(CNGE_2021_M1_Secc15!Z301=2, CNGE_2021_M1_Secc15!Z301=9), "X", "")</f>
        <v/>
      </c>
      <c r="E139" s="445"/>
      <c r="F139" s="445"/>
      <c r="G139" s="445"/>
      <c r="H139" s="445"/>
      <c r="I139" s="445"/>
      <c r="J139" s="445"/>
      <c r="K139" s="175"/>
      <c r="L139" s="176"/>
      <c r="M139" s="188" t="s">
        <v>412</v>
      </c>
      <c r="N139" s="176"/>
      <c r="O139" s="176"/>
      <c r="P139" s="176"/>
      <c r="Q139" s="176"/>
      <c r="R139" s="176"/>
      <c r="S139" s="176"/>
      <c r="T139" s="188" t="s">
        <v>410</v>
      </c>
      <c r="U139" s="176"/>
      <c r="V139" s="176"/>
      <c r="W139" s="176"/>
      <c r="X139" s="188" t="s">
        <v>412</v>
      </c>
      <c r="Y139" s="176"/>
      <c r="Z139" s="176"/>
      <c r="AA139" s="176"/>
      <c r="AB139" s="176"/>
      <c r="AC139" s="176"/>
      <c r="AD139" s="176"/>
      <c r="AE139" s="50"/>
      <c r="AG139" s="110">
        <f t="shared" si="3"/>
        <v>23</v>
      </c>
      <c r="AH139" s="110">
        <f t="shared" si="4"/>
        <v>0</v>
      </c>
      <c r="AI139" s="110">
        <f t="shared" si="5"/>
        <v>0</v>
      </c>
    </row>
    <row r="140" spans="1:35" ht="15.05">
      <c r="A140" s="50"/>
      <c r="B140" s="122" t="s">
        <v>177</v>
      </c>
      <c r="C140" s="196" t="str">
        <f>IF(CNGE_2021_M1_Secc15!D150="", "", CNGE_2021_M1_Secc15!D150)</f>
        <v/>
      </c>
      <c r="D140" s="197" t="str">
        <f>IF(OR(CNGE_2021_M1_Secc15!Z302=2, CNGE_2021_M1_Secc15!Z302=9), "X", "")</f>
        <v/>
      </c>
      <c r="E140" s="445"/>
      <c r="F140" s="445"/>
      <c r="G140" s="445"/>
      <c r="H140" s="445"/>
      <c r="I140" s="445"/>
      <c r="J140" s="445"/>
      <c r="K140" s="175"/>
      <c r="L140" s="176"/>
      <c r="M140" s="188" t="s">
        <v>412</v>
      </c>
      <c r="N140" s="176"/>
      <c r="O140" s="176"/>
      <c r="P140" s="176"/>
      <c r="Q140" s="176"/>
      <c r="R140" s="176"/>
      <c r="S140" s="176"/>
      <c r="T140" s="188" t="s">
        <v>410</v>
      </c>
      <c r="U140" s="176"/>
      <c r="V140" s="176"/>
      <c r="W140" s="176"/>
      <c r="X140" s="188" t="s">
        <v>412</v>
      </c>
      <c r="Y140" s="176"/>
      <c r="Z140" s="176"/>
      <c r="AA140" s="176"/>
      <c r="AB140" s="176"/>
      <c r="AC140" s="176"/>
      <c r="AD140" s="176"/>
      <c r="AE140" s="50"/>
      <c r="AG140" s="110">
        <f t="shared" si="3"/>
        <v>23</v>
      </c>
      <c r="AH140" s="110">
        <f t="shared" si="4"/>
        <v>0</v>
      </c>
      <c r="AI140" s="110">
        <f t="shared" si="5"/>
        <v>0</v>
      </c>
    </row>
    <row r="141" spans="1:35" ht="15.05">
      <c r="A141" s="50"/>
      <c r="B141" s="122" t="s">
        <v>178</v>
      </c>
      <c r="C141" s="196" t="str">
        <f>IF(CNGE_2021_M1_Secc15!D151="", "", CNGE_2021_M1_Secc15!D151)</f>
        <v/>
      </c>
      <c r="D141" s="197" t="str">
        <f>IF(OR(CNGE_2021_M1_Secc15!Z303=2, CNGE_2021_M1_Secc15!Z303=9), "X", "")</f>
        <v/>
      </c>
      <c r="E141" s="445"/>
      <c r="F141" s="445"/>
      <c r="G141" s="445"/>
      <c r="H141" s="445"/>
      <c r="I141" s="445"/>
      <c r="J141" s="445"/>
      <c r="K141" s="175"/>
      <c r="L141" s="176"/>
      <c r="M141" s="188" t="s">
        <v>412</v>
      </c>
      <c r="N141" s="176"/>
      <c r="O141" s="176"/>
      <c r="P141" s="176"/>
      <c r="Q141" s="176"/>
      <c r="R141" s="176"/>
      <c r="S141" s="176"/>
      <c r="T141" s="188" t="s">
        <v>410</v>
      </c>
      <c r="U141" s="176"/>
      <c r="V141" s="176"/>
      <c r="W141" s="176"/>
      <c r="X141" s="188" t="s">
        <v>412</v>
      </c>
      <c r="Y141" s="176"/>
      <c r="Z141" s="176"/>
      <c r="AA141" s="176"/>
      <c r="AB141" s="176"/>
      <c r="AC141" s="176"/>
      <c r="AD141" s="176"/>
      <c r="AE141" s="50"/>
      <c r="AG141" s="110">
        <f t="shared" si="3"/>
        <v>23</v>
      </c>
      <c r="AH141" s="110">
        <f t="shared" si="4"/>
        <v>0</v>
      </c>
      <c r="AI141" s="110">
        <f t="shared" si="5"/>
        <v>0</v>
      </c>
    </row>
    <row r="142" spans="1:35" ht="15.05">
      <c r="A142" s="50"/>
      <c r="B142" s="122" t="s">
        <v>179</v>
      </c>
      <c r="C142" s="196" t="str">
        <f>IF(CNGE_2021_M1_Secc15!D152="", "", CNGE_2021_M1_Secc15!D152)</f>
        <v/>
      </c>
      <c r="D142" s="197" t="str">
        <f>IF(OR(CNGE_2021_M1_Secc15!Z304=2, CNGE_2021_M1_Secc15!Z304=9), "X", "")</f>
        <v/>
      </c>
      <c r="E142" s="445"/>
      <c r="F142" s="445"/>
      <c r="G142" s="445"/>
      <c r="H142" s="445"/>
      <c r="I142" s="445"/>
      <c r="J142" s="445"/>
      <c r="K142" s="175"/>
      <c r="L142" s="176"/>
      <c r="M142" s="188" t="s">
        <v>412</v>
      </c>
      <c r="N142" s="176"/>
      <c r="O142" s="176"/>
      <c r="P142" s="176"/>
      <c r="Q142" s="176"/>
      <c r="R142" s="176"/>
      <c r="S142" s="176"/>
      <c r="T142" s="188" t="s">
        <v>410</v>
      </c>
      <c r="U142" s="176"/>
      <c r="V142" s="176"/>
      <c r="W142" s="176"/>
      <c r="X142" s="188" t="s">
        <v>412</v>
      </c>
      <c r="Y142" s="176"/>
      <c r="Z142" s="176"/>
      <c r="AA142" s="176"/>
      <c r="AB142" s="176"/>
      <c r="AC142" s="176"/>
      <c r="AD142" s="176"/>
      <c r="AE142" s="50"/>
      <c r="AG142" s="110">
        <f t="shared" si="3"/>
        <v>23</v>
      </c>
      <c r="AH142" s="110">
        <f t="shared" si="4"/>
        <v>0</v>
      </c>
      <c r="AI142" s="110">
        <f t="shared" si="5"/>
        <v>0</v>
      </c>
    </row>
    <row r="143" spans="1:35" ht="15.0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H143" s="87">
        <f>SUM(AH23:AH142)</f>
        <v>0</v>
      </c>
      <c r="AI143" s="87">
        <f>SUM(AI23:AI142)</f>
        <v>0</v>
      </c>
    </row>
    <row r="144" spans="1:35" ht="24.05" customHeight="1">
      <c r="C144" s="348" t="s">
        <v>284</v>
      </c>
      <c r="D144" s="348"/>
      <c r="E144" s="348"/>
      <c r="F144" s="348"/>
      <c r="G144" s="348"/>
      <c r="H144" s="348"/>
      <c r="I144" s="348"/>
      <c r="J144" s="348"/>
      <c r="K144" s="348"/>
      <c r="L144" s="348"/>
      <c r="M144" s="348"/>
      <c r="N144" s="348"/>
      <c r="O144" s="348"/>
      <c r="P144" s="348"/>
      <c r="Q144" s="348"/>
      <c r="R144" s="348"/>
      <c r="S144" s="348"/>
      <c r="T144" s="348"/>
      <c r="U144" s="348"/>
      <c r="V144" s="348"/>
      <c r="W144" s="348"/>
      <c r="X144" s="348"/>
      <c r="Y144" s="348"/>
      <c r="Z144" s="348"/>
      <c r="AA144" s="348"/>
      <c r="AB144" s="348"/>
      <c r="AC144" s="348"/>
      <c r="AD144" s="348"/>
    </row>
    <row r="145" spans="1:31" ht="60.05" customHeight="1">
      <c r="C145" s="447"/>
      <c r="D145" s="447"/>
      <c r="E145" s="447"/>
      <c r="F145" s="447"/>
      <c r="G145" s="447"/>
      <c r="H145" s="447"/>
      <c r="I145" s="447"/>
      <c r="J145" s="447"/>
      <c r="K145" s="447"/>
      <c r="L145" s="447"/>
      <c r="M145" s="447"/>
      <c r="N145" s="447"/>
      <c r="O145" s="447"/>
      <c r="P145" s="447"/>
      <c r="Q145" s="447"/>
      <c r="R145" s="447"/>
      <c r="S145" s="447"/>
      <c r="T145" s="447"/>
      <c r="U145" s="447"/>
      <c r="V145" s="447"/>
      <c r="W145" s="447"/>
      <c r="X145" s="447"/>
      <c r="Y145" s="447"/>
      <c r="Z145" s="447"/>
      <c r="AA145" s="447"/>
      <c r="AB145" s="447"/>
      <c r="AC145" s="447"/>
      <c r="AD145" s="447"/>
    </row>
    <row r="146" spans="1:31" ht="15.05">
      <c r="B146" s="424" t="str">
        <f>IF(AH143=0, "", "Error: verificar la información ya que se está haciendo mal uso del criterio No aplica.")</f>
        <v/>
      </c>
      <c r="C146" s="424"/>
      <c r="D146" s="424"/>
      <c r="E146" s="424"/>
      <c r="F146" s="424"/>
      <c r="G146" s="424"/>
      <c r="H146" s="424"/>
      <c r="I146" s="424"/>
      <c r="J146" s="424"/>
      <c r="K146" s="424"/>
      <c r="L146" s="424"/>
      <c r="M146" s="424"/>
      <c r="N146" s="424"/>
      <c r="O146" s="424"/>
      <c r="P146" s="424"/>
      <c r="Q146" s="424"/>
      <c r="R146" s="424"/>
      <c r="S146" s="424"/>
      <c r="T146" s="424"/>
      <c r="U146" s="424"/>
      <c r="V146" s="424"/>
      <c r="W146" s="424"/>
      <c r="X146" s="424"/>
      <c r="Y146" s="424"/>
      <c r="Z146" s="424"/>
      <c r="AA146" s="424"/>
      <c r="AB146" s="424"/>
      <c r="AC146" s="424"/>
      <c r="AD146" s="424"/>
    </row>
    <row r="147" spans="1:31" ht="15.05">
      <c r="A147" s="50"/>
      <c r="B147" s="423" t="str">
        <f>IF(AI143=0, "", "Error: debe completar toda la información requerida.")</f>
        <v/>
      </c>
      <c r="C147" s="423"/>
      <c r="D147" s="423"/>
      <c r="E147" s="423"/>
      <c r="F147" s="423"/>
      <c r="G147" s="423"/>
      <c r="H147" s="423"/>
      <c r="I147" s="423"/>
      <c r="J147" s="423"/>
      <c r="K147" s="423"/>
      <c r="L147" s="423"/>
      <c r="M147" s="423"/>
      <c r="N147" s="423"/>
      <c r="O147" s="423"/>
      <c r="P147" s="423"/>
      <c r="Q147" s="423"/>
      <c r="R147" s="423"/>
      <c r="S147" s="423"/>
      <c r="T147" s="423"/>
      <c r="U147" s="423"/>
      <c r="V147" s="423"/>
      <c r="W147" s="423"/>
      <c r="X147" s="423"/>
      <c r="Y147" s="423"/>
      <c r="Z147" s="423"/>
      <c r="AA147" s="423"/>
      <c r="AB147" s="423"/>
      <c r="AC147" s="423"/>
      <c r="AD147" s="423"/>
      <c r="AE147" s="50"/>
    </row>
    <row r="148" spans="1:31" ht="15.05"/>
    <row r="149" spans="1:31" ht="15.05"/>
    <row r="150" spans="1:31" ht="15.05"/>
    <row r="151" spans="1:31" ht="15.05"/>
  </sheetData>
  <sheetProtection algorithmName="SHA-512" hashValue="OXYkUPjX1s/HTSJMR+rKoVySAXPr8+HsLFprHoVznkkSwXo7VRiF+1/GREAhxc4oVksLR7M6Tg0MLbU9yylkqA==" saltValue="ND9KRWpeon6D9jJIGIfKPQ==" spinCount="100000" sheet="1" objects="1" scenarios="1"/>
  <mergeCells count="385">
    <mergeCell ref="B146:AD146"/>
    <mergeCell ref="B147:AD147"/>
    <mergeCell ref="E142:F142"/>
    <mergeCell ref="C16:AD16"/>
    <mergeCell ref="C17:AD17"/>
    <mergeCell ref="C18:AD18"/>
    <mergeCell ref="E123:F123"/>
    <mergeCell ref="E130:F130"/>
    <mergeCell ref="E132:F132"/>
    <mergeCell ref="E134:F134"/>
    <mergeCell ref="E136:F136"/>
    <mergeCell ref="E138:F138"/>
    <mergeCell ref="E124:F124"/>
    <mergeCell ref="E125:F125"/>
    <mergeCell ref="E126:F126"/>
    <mergeCell ref="E127:F127"/>
    <mergeCell ref="E128:F128"/>
    <mergeCell ref="E129:F129"/>
    <mergeCell ref="G142:H142"/>
    <mergeCell ref="I142:J142"/>
    <mergeCell ref="G140:H140"/>
    <mergeCell ref="I140:J140"/>
    <mergeCell ref="G141:H141"/>
    <mergeCell ref="I141:J141"/>
    <mergeCell ref="E141:F141"/>
    <mergeCell ref="E140:F140"/>
    <mergeCell ref="G138:H138"/>
    <mergeCell ref="I138:J138"/>
    <mergeCell ref="G139:H139"/>
    <mergeCell ref="I139:J139"/>
    <mergeCell ref="E139:F139"/>
    <mergeCell ref="G136:H136"/>
    <mergeCell ref="I136:J136"/>
    <mergeCell ref="G137:H137"/>
    <mergeCell ref="I137:J137"/>
    <mergeCell ref="E137:F137"/>
    <mergeCell ref="G134:H134"/>
    <mergeCell ref="I134:J134"/>
    <mergeCell ref="G135:H135"/>
    <mergeCell ref="I135:J135"/>
    <mergeCell ref="E135:F135"/>
    <mergeCell ref="G132:H132"/>
    <mergeCell ref="I132:J132"/>
    <mergeCell ref="G133:H133"/>
    <mergeCell ref="I133:J133"/>
    <mergeCell ref="E133:F133"/>
    <mergeCell ref="G130:H130"/>
    <mergeCell ref="I130:J130"/>
    <mergeCell ref="G131:H131"/>
    <mergeCell ref="I131:J131"/>
    <mergeCell ref="E131:F131"/>
    <mergeCell ref="G128:H128"/>
    <mergeCell ref="I128:J128"/>
    <mergeCell ref="G129:H129"/>
    <mergeCell ref="I129:J129"/>
    <mergeCell ref="G125:H125"/>
    <mergeCell ref="I125:J125"/>
    <mergeCell ref="G126:H126"/>
    <mergeCell ref="I126:J126"/>
    <mergeCell ref="G127:H127"/>
    <mergeCell ref="I127:J127"/>
    <mergeCell ref="C144:AD144"/>
    <mergeCell ref="C145:AD145"/>
    <mergeCell ref="B5:AD5"/>
    <mergeCell ref="G123:H123"/>
    <mergeCell ref="I123:J123"/>
    <mergeCell ref="G124:H124"/>
    <mergeCell ref="I124:J124"/>
    <mergeCell ref="G121:H121"/>
    <mergeCell ref="I121:J121"/>
    <mergeCell ref="G122:H122"/>
    <mergeCell ref="I122:J122"/>
    <mergeCell ref="E122:F122"/>
    <mergeCell ref="E121:F121"/>
    <mergeCell ref="G119:H119"/>
    <mergeCell ref="I119:J119"/>
    <mergeCell ref="G120:H120"/>
    <mergeCell ref="I120:J120"/>
    <mergeCell ref="E120:F120"/>
    <mergeCell ref="E119:F119"/>
    <mergeCell ref="G117:H117"/>
    <mergeCell ref="I117:J117"/>
    <mergeCell ref="G118:H118"/>
    <mergeCell ref="I118:J118"/>
    <mergeCell ref="E118:F118"/>
    <mergeCell ref="E117:F117"/>
    <mergeCell ref="G115:H115"/>
    <mergeCell ref="I115:J115"/>
    <mergeCell ref="G116:H116"/>
    <mergeCell ref="I116:J116"/>
    <mergeCell ref="E116:F116"/>
    <mergeCell ref="E115:F115"/>
    <mergeCell ref="G113:H113"/>
    <mergeCell ref="I113:J113"/>
    <mergeCell ref="G114:H114"/>
    <mergeCell ref="I114:J114"/>
    <mergeCell ref="E114:F114"/>
    <mergeCell ref="E113:F113"/>
    <mergeCell ref="G111:H111"/>
    <mergeCell ref="I111:J111"/>
    <mergeCell ref="G112:H112"/>
    <mergeCell ref="I112:J112"/>
    <mergeCell ref="E112:F112"/>
    <mergeCell ref="E111:F111"/>
    <mergeCell ref="G109:H109"/>
    <mergeCell ref="I109:J109"/>
    <mergeCell ref="G110:H110"/>
    <mergeCell ref="I110:J110"/>
    <mergeCell ref="E110:F110"/>
    <mergeCell ref="E109:F109"/>
    <mergeCell ref="G107:H107"/>
    <mergeCell ref="I107:J107"/>
    <mergeCell ref="G108:H108"/>
    <mergeCell ref="I108:J108"/>
    <mergeCell ref="E108:F108"/>
    <mergeCell ref="E107:F107"/>
    <mergeCell ref="G105:H105"/>
    <mergeCell ref="I105:J105"/>
    <mergeCell ref="G106:H106"/>
    <mergeCell ref="I106:J106"/>
    <mergeCell ref="E106:F106"/>
    <mergeCell ref="E105:F105"/>
    <mergeCell ref="G103:H103"/>
    <mergeCell ref="I103:J103"/>
    <mergeCell ref="G104:H104"/>
    <mergeCell ref="I104:J104"/>
    <mergeCell ref="E104:F104"/>
    <mergeCell ref="E103:F103"/>
    <mergeCell ref="G101:H101"/>
    <mergeCell ref="I101:J101"/>
    <mergeCell ref="G102:H102"/>
    <mergeCell ref="I102:J102"/>
    <mergeCell ref="E102:F102"/>
    <mergeCell ref="E101:F101"/>
    <mergeCell ref="G99:H99"/>
    <mergeCell ref="I99:J99"/>
    <mergeCell ref="G100:H100"/>
    <mergeCell ref="I100:J100"/>
    <mergeCell ref="E100:F100"/>
    <mergeCell ref="E99:F99"/>
    <mergeCell ref="G97:H97"/>
    <mergeCell ref="I97:J97"/>
    <mergeCell ref="G98:H98"/>
    <mergeCell ref="I98:J98"/>
    <mergeCell ref="E98:F98"/>
    <mergeCell ref="E97:F97"/>
    <mergeCell ref="G95:H95"/>
    <mergeCell ref="I95:J95"/>
    <mergeCell ref="G96:H96"/>
    <mergeCell ref="I96:J96"/>
    <mergeCell ref="E96:F96"/>
    <mergeCell ref="E95:F95"/>
    <mergeCell ref="G93:H93"/>
    <mergeCell ref="I93:J93"/>
    <mergeCell ref="G94:H94"/>
    <mergeCell ref="I94:J94"/>
    <mergeCell ref="E94:F94"/>
    <mergeCell ref="E93:F93"/>
    <mergeCell ref="G91:H91"/>
    <mergeCell ref="I91:J91"/>
    <mergeCell ref="G92:H92"/>
    <mergeCell ref="I92:J92"/>
    <mergeCell ref="E92:F92"/>
    <mergeCell ref="E91:F91"/>
    <mergeCell ref="G89:H89"/>
    <mergeCell ref="I89:J89"/>
    <mergeCell ref="G90:H90"/>
    <mergeCell ref="I90:J90"/>
    <mergeCell ref="E90:F90"/>
    <mergeCell ref="E89:F89"/>
    <mergeCell ref="G87:H87"/>
    <mergeCell ref="I87:J87"/>
    <mergeCell ref="G88:H88"/>
    <mergeCell ref="I88:J88"/>
    <mergeCell ref="E88:F88"/>
    <mergeCell ref="E87:F87"/>
    <mergeCell ref="G85:H85"/>
    <mergeCell ref="I85:J85"/>
    <mergeCell ref="G86:H86"/>
    <mergeCell ref="I86:J86"/>
    <mergeCell ref="E86:F86"/>
    <mergeCell ref="E85:F85"/>
    <mergeCell ref="G83:H83"/>
    <mergeCell ref="I83:J83"/>
    <mergeCell ref="G84:H84"/>
    <mergeCell ref="I84:J84"/>
    <mergeCell ref="E84:F84"/>
    <mergeCell ref="E83:F83"/>
    <mergeCell ref="G81:H81"/>
    <mergeCell ref="I81:J81"/>
    <mergeCell ref="G82:H82"/>
    <mergeCell ref="I82:J82"/>
    <mergeCell ref="E82:F82"/>
    <mergeCell ref="E81:F81"/>
    <mergeCell ref="G79:H79"/>
    <mergeCell ref="I79:J79"/>
    <mergeCell ref="G80:H80"/>
    <mergeCell ref="I80:J80"/>
    <mergeCell ref="E80:F80"/>
    <mergeCell ref="E79:F79"/>
    <mergeCell ref="G77:H77"/>
    <mergeCell ref="I77:J77"/>
    <mergeCell ref="G78:H78"/>
    <mergeCell ref="I78:J78"/>
    <mergeCell ref="E78:F78"/>
    <mergeCell ref="E77:F77"/>
    <mergeCell ref="G75:H75"/>
    <mergeCell ref="I75:J75"/>
    <mergeCell ref="G76:H76"/>
    <mergeCell ref="I76:J76"/>
    <mergeCell ref="E76:F76"/>
    <mergeCell ref="E75:F75"/>
    <mergeCell ref="G73:H73"/>
    <mergeCell ref="I73:J73"/>
    <mergeCell ref="G74:H74"/>
    <mergeCell ref="I74:J74"/>
    <mergeCell ref="E74:F74"/>
    <mergeCell ref="E73:F73"/>
    <mergeCell ref="G71:H71"/>
    <mergeCell ref="I71:J71"/>
    <mergeCell ref="G72:H72"/>
    <mergeCell ref="I72:J72"/>
    <mergeCell ref="E72:F72"/>
    <mergeCell ref="E71:F71"/>
    <mergeCell ref="G69:H69"/>
    <mergeCell ref="I69:J69"/>
    <mergeCell ref="G70:H70"/>
    <mergeCell ref="I70:J70"/>
    <mergeCell ref="E70:F70"/>
    <mergeCell ref="E69:F69"/>
    <mergeCell ref="G67:H67"/>
    <mergeCell ref="I67:J67"/>
    <mergeCell ref="G68:H68"/>
    <mergeCell ref="I68:J68"/>
    <mergeCell ref="E68:F68"/>
    <mergeCell ref="E67:F67"/>
    <mergeCell ref="G65:H65"/>
    <mergeCell ref="I65:J65"/>
    <mergeCell ref="G66:H66"/>
    <mergeCell ref="I66:J66"/>
    <mergeCell ref="E66:F66"/>
    <mergeCell ref="E65:F65"/>
    <mergeCell ref="G63:H63"/>
    <mergeCell ref="I63:J63"/>
    <mergeCell ref="G64:H64"/>
    <mergeCell ref="I64:J64"/>
    <mergeCell ref="E64:F64"/>
    <mergeCell ref="E63:F63"/>
    <mergeCell ref="G61:H61"/>
    <mergeCell ref="I61:J61"/>
    <mergeCell ref="G62:H62"/>
    <mergeCell ref="I62:J62"/>
    <mergeCell ref="E62:F62"/>
    <mergeCell ref="E61:F61"/>
    <mergeCell ref="G59:H59"/>
    <mergeCell ref="I59:J59"/>
    <mergeCell ref="G60:H60"/>
    <mergeCell ref="I60:J60"/>
    <mergeCell ref="E60:F60"/>
    <mergeCell ref="E59:F59"/>
    <mergeCell ref="G57:H57"/>
    <mergeCell ref="I57:J57"/>
    <mergeCell ref="G58:H58"/>
    <mergeCell ref="I58:J58"/>
    <mergeCell ref="E58:F58"/>
    <mergeCell ref="E57:F57"/>
    <mergeCell ref="G55:H55"/>
    <mergeCell ref="I55:J55"/>
    <mergeCell ref="G56:H56"/>
    <mergeCell ref="I56:J56"/>
    <mergeCell ref="E56:F56"/>
    <mergeCell ref="E55:F55"/>
    <mergeCell ref="G53:H53"/>
    <mergeCell ref="I53:J53"/>
    <mergeCell ref="G54:H54"/>
    <mergeCell ref="I54:J54"/>
    <mergeCell ref="E54:F54"/>
    <mergeCell ref="E53:F53"/>
    <mergeCell ref="G51:H51"/>
    <mergeCell ref="I51:J51"/>
    <mergeCell ref="G52:H52"/>
    <mergeCell ref="I52:J52"/>
    <mergeCell ref="E52:F52"/>
    <mergeCell ref="E51:F51"/>
    <mergeCell ref="G49:H49"/>
    <mergeCell ref="I49:J49"/>
    <mergeCell ref="G50:H50"/>
    <mergeCell ref="I50:J50"/>
    <mergeCell ref="E50:F50"/>
    <mergeCell ref="E49:F49"/>
    <mergeCell ref="G47:H47"/>
    <mergeCell ref="I47:J47"/>
    <mergeCell ref="G48:H48"/>
    <mergeCell ref="I48:J48"/>
    <mergeCell ref="E48:F48"/>
    <mergeCell ref="E47:F47"/>
    <mergeCell ref="G45:H45"/>
    <mergeCell ref="I45:J45"/>
    <mergeCell ref="G46:H46"/>
    <mergeCell ref="I46:J46"/>
    <mergeCell ref="E46:F46"/>
    <mergeCell ref="E45:F45"/>
    <mergeCell ref="G43:H43"/>
    <mergeCell ref="I43:J43"/>
    <mergeCell ref="G44:H44"/>
    <mergeCell ref="I44:J44"/>
    <mergeCell ref="E44:F44"/>
    <mergeCell ref="E43:F43"/>
    <mergeCell ref="G41:H41"/>
    <mergeCell ref="I41:J41"/>
    <mergeCell ref="G42:H42"/>
    <mergeCell ref="I42:J42"/>
    <mergeCell ref="E42:F42"/>
    <mergeCell ref="E41:F41"/>
    <mergeCell ref="G39:H39"/>
    <mergeCell ref="I39:J39"/>
    <mergeCell ref="G40:H40"/>
    <mergeCell ref="I40:J40"/>
    <mergeCell ref="E40:F40"/>
    <mergeCell ref="E39:F39"/>
    <mergeCell ref="G37:H37"/>
    <mergeCell ref="I37:J37"/>
    <mergeCell ref="G38:H38"/>
    <mergeCell ref="I38:J38"/>
    <mergeCell ref="E38:F38"/>
    <mergeCell ref="E37:F37"/>
    <mergeCell ref="G35:H35"/>
    <mergeCell ref="I35:J35"/>
    <mergeCell ref="G36:H36"/>
    <mergeCell ref="I36:J36"/>
    <mergeCell ref="E36:F36"/>
    <mergeCell ref="E35:F35"/>
    <mergeCell ref="G33:H33"/>
    <mergeCell ref="I33:J33"/>
    <mergeCell ref="G34:H34"/>
    <mergeCell ref="I34:J34"/>
    <mergeCell ref="E34:F34"/>
    <mergeCell ref="E33:F33"/>
    <mergeCell ref="G31:H31"/>
    <mergeCell ref="I31:J31"/>
    <mergeCell ref="G32:H32"/>
    <mergeCell ref="I32:J32"/>
    <mergeCell ref="E32:F32"/>
    <mergeCell ref="E31:F31"/>
    <mergeCell ref="G29:H29"/>
    <mergeCell ref="I29:J29"/>
    <mergeCell ref="G30:H30"/>
    <mergeCell ref="I30:J30"/>
    <mergeCell ref="E30:F30"/>
    <mergeCell ref="E29:F29"/>
    <mergeCell ref="G27:H27"/>
    <mergeCell ref="I27:J27"/>
    <mergeCell ref="G28:H28"/>
    <mergeCell ref="I28:J28"/>
    <mergeCell ref="E28:F28"/>
    <mergeCell ref="E27:F27"/>
    <mergeCell ref="G25:H25"/>
    <mergeCell ref="I25:J25"/>
    <mergeCell ref="G26:H26"/>
    <mergeCell ref="I26:J26"/>
    <mergeCell ref="E26:F26"/>
    <mergeCell ref="E25:F25"/>
    <mergeCell ref="G23:H23"/>
    <mergeCell ref="I23:J23"/>
    <mergeCell ref="G24:H24"/>
    <mergeCell ref="I24:J24"/>
    <mergeCell ref="E24:F24"/>
    <mergeCell ref="E23:F23"/>
    <mergeCell ref="B1:AD1"/>
    <mergeCell ref="B3:AD3"/>
    <mergeCell ref="B7:AD7"/>
    <mergeCell ref="AA9:AD9"/>
    <mergeCell ref="B10:L10"/>
    <mergeCell ref="N10:O10"/>
    <mergeCell ref="G22:H22"/>
    <mergeCell ref="I22:J22"/>
    <mergeCell ref="K22:S22"/>
    <mergeCell ref="U22:AD22"/>
    <mergeCell ref="B22:C22"/>
    <mergeCell ref="E22:F22"/>
    <mergeCell ref="AA12:AD12"/>
    <mergeCell ref="B14:AD14"/>
    <mergeCell ref="C15:AD15"/>
    <mergeCell ref="C19:AD19"/>
    <mergeCell ref="C20:AD20"/>
  </mergeCells>
  <conditionalFormatting sqref="AH143">
    <cfRule type="cellIs" dxfId="2" priority="3" operator="greaterThan">
      <formula>0</formula>
    </cfRule>
  </conditionalFormatting>
  <conditionalFormatting sqref="AI143">
    <cfRule type="cellIs" dxfId="1" priority="2" operator="greaterThan">
      <formula>0</formula>
    </cfRule>
  </conditionalFormatting>
  <conditionalFormatting sqref="E23:AD142">
    <cfRule type="expression" dxfId="0" priority="1">
      <formula>$D23="X"</formula>
    </cfRule>
  </conditionalFormatting>
  <dataValidations count="1">
    <dataValidation type="list" allowBlank="1" showInputMessage="1" showErrorMessage="1" sqref="E23:F142">
      <formula1>$AG$2:$AG$5</formula1>
    </dataValidation>
  </dataValidations>
  <hyperlinks>
    <hyperlink ref="AA12:AD12" location="CNGE_2021_M1_Secc15!A170" display="Pregunta 2"/>
    <hyperlink ref="AA9:AD9" location="Índice!B21" display="Índice"/>
  </hyperlinks>
  <pageMargins left="0.70866141732283472" right="0.70866141732283472" top="0.74803149606299213" bottom="0.74803149606299213" header="0.31496062992125984" footer="0.31496062992125984"/>
  <pageSetup scale="75" orientation="portrait" r:id="rId1"/>
  <headerFooter>
    <oddHeader>&amp;CMódulo 1 Sección XV
Complemento 2</oddHeader>
    <oddFooter>&amp;LCenso Nacional de Gobiernos Estatales 2021&amp;R&amp;P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'Complemento 1'!$AK$23:$AK$622</xm:f>
          </x14:formula1>
          <xm:sqref>G23:H142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E61"/>
  <sheetViews>
    <sheetView showGridLines="0" view="pageBreakPreview" zoomScale="120" zoomScaleNormal="100" zoomScaleSheetLayoutView="120" workbookViewId="0"/>
  </sheetViews>
  <sheetFormatPr baseColWidth="10" defaultColWidth="0" defaultRowHeight="15.05" zeroHeight="1"/>
  <cols>
    <col min="1" max="1" width="5.6640625" style="7" customWidth="1"/>
    <col min="2" max="30" width="3.6640625" style="7" customWidth="1"/>
    <col min="31" max="31" width="5.6640625" style="7" customWidth="1"/>
    <col min="32" max="16384" width="3.6640625" style="7" hidden="1"/>
  </cols>
  <sheetData>
    <row r="1" spans="2:30" ht="173.3" customHeight="1">
      <c r="B1" s="212" t="s">
        <v>188</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row>
    <row r="2" spans="2:30"/>
    <row r="3" spans="2:30" ht="45.2" customHeight="1">
      <c r="B3" s="214" t="s">
        <v>0</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row>
    <row r="4" spans="2:30"/>
    <row r="5" spans="2:30" ht="45.2" customHeight="1">
      <c r="B5" s="214" t="s">
        <v>187</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row>
    <row r="6" spans="2:30"/>
    <row r="7" spans="2:30" ht="45.2" customHeight="1">
      <c r="B7" s="214" t="s">
        <v>4</v>
      </c>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row>
    <row r="8" spans="2:30" ht="15.05" customHeight="1"/>
    <row r="9" spans="2:30" ht="15.05" customHeight="1" thickBot="1">
      <c r="B9" s="10" t="s">
        <v>189</v>
      </c>
      <c r="C9" s="11"/>
      <c r="D9" s="11"/>
      <c r="E9" s="11"/>
      <c r="F9" s="11"/>
      <c r="G9" s="11"/>
      <c r="H9" s="11"/>
      <c r="I9" s="11"/>
      <c r="J9" s="11"/>
      <c r="K9" s="11"/>
      <c r="L9" s="11"/>
      <c r="M9" s="11"/>
      <c r="N9" s="10" t="s">
        <v>190</v>
      </c>
      <c r="O9" s="11"/>
      <c r="AA9" s="238" t="s">
        <v>1</v>
      </c>
      <c r="AB9" s="238"/>
      <c r="AC9" s="238"/>
      <c r="AD9" s="238"/>
    </row>
    <row r="10" spans="2:30" ht="15.05" customHeight="1" thickBot="1">
      <c r="B10" s="219" t="str">
        <f>IF(Índice!$B$9="", "", Índice!$B$9)</f>
        <v>Veracruz de Ignacio de la Llave</v>
      </c>
      <c r="C10" s="239"/>
      <c r="D10" s="239"/>
      <c r="E10" s="239"/>
      <c r="F10" s="239"/>
      <c r="G10" s="239"/>
      <c r="H10" s="239"/>
      <c r="I10" s="239"/>
      <c r="J10" s="239"/>
      <c r="K10" s="239"/>
      <c r="L10" s="220"/>
      <c r="M10" s="12"/>
      <c r="N10" s="219" t="str">
        <f>IF(Índice!$N$9="", "", Índice!$N$9)</f>
        <v>230</v>
      </c>
      <c r="O10" s="220"/>
    </row>
    <row r="11" spans="2:30" ht="15.05" customHeight="1"/>
    <row r="12" spans="2:30" ht="15.05" customHeight="1">
      <c r="B12" s="84" t="s">
        <v>24</v>
      </c>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row>
    <row r="13" spans="2:30" ht="24.05" customHeight="1">
      <c r="B13" s="65"/>
      <c r="C13" s="451" t="s">
        <v>25</v>
      </c>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1"/>
    </row>
    <row r="14" spans="2:30">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row>
    <row r="15" spans="2:30" ht="15.05" customHeight="1">
      <c r="B15" s="84" t="s">
        <v>26</v>
      </c>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row>
    <row r="16" spans="2:30" ht="24.05" customHeight="1">
      <c r="B16" s="65"/>
      <c r="C16" s="451" t="s">
        <v>27</v>
      </c>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row>
    <row r="17" spans="2:30">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row>
    <row r="18" spans="2:30">
      <c r="B18" s="84" t="s">
        <v>30</v>
      </c>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row>
    <row r="19" spans="2:30" ht="24.05" customHeight="1">
      <c r="B19" s="65"/>
      <c r="C19" s="451" t="s">
        <v>31</v>
      </c>
      <c r="D19" s="451"/>
      <c r="E19" s="451"/>
      <c r="F19" s="451"/>
      <c r="G19" s="451"/>
      <c r="H19" s="451"/>
      <c r="I19" s="451"/>
      <c r="J19" s="451"/>
      <c r="K19" s="451"/>
      <c r="L19" s="451"/>
      <c r="M19" s="451"/>
      <c r="N19" s="451"/>
      <c r="O19" s="451"/>
      <c r="P19" s="451"/>
      <c r="Q19" s="451"/>
      <c r="R19" s="451"/>
      <c r="S19" s="451"/>
      <c r="T19" s="451"/>
      <c r="U19" s="451"/>
      <c r="V19" s="451"/>
      <c r="W19" s="451"/>
      <c r="X19" s="451"/>
      <c r="Y19" s="451"/>
      <c r="Z19" s="451"/>
      <c r="AA19" s="451"/>
      <c r="AB19" s="451"/>
      <c r="AC19" s="451"/>
      <c r="AD19" s="451"/>
    </row>
    <row r="20" spans="2:30">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row>
    <row r="21" spans="2:30" ht="15.05" customHeight="1">
      <c r="B21" s="84" t="s">
        <v>28</v>
      </c>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row>
    <row r="22" spans="2:30" ht="24.05" customHeight="1">
      <c r="B22" s="65"/>
      <c r="C22" s="451" t="s">
        <v>29</v>
      </c>
      <c r="D22" s="451"/>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row>
    <row r="23" spans="2:30">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row>
    <row r="24" spans="2:30" ht="15.05" customHeight="1">
      <c r="B24" s="84" t="s">
        <v>32</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row>
    <row r="25" spans="2:30" ht="24.05" customHeight="1">
      <c r="B25" s="65"/>
      <c r="C25" s="451" t="s">
        <v>275</v>
      </c>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row>
    <row r="26" spans="2:30">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row>
    <row r="27" spans="2:30" ht="15.05" customHeight="1">
      <c r="B27" s="84" t="s">
        <v>33</v>
      </c>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row>
    <row r="28" spans="2:30" ht="24.05" customHeight="1">
      <c r="B28" s="65"/>
      <c r="C28" s="451" t="s">
        <v>34</v>
      </c>
      <c r="D28" s="451"/>
      <c r="E28" s="451"/>
      <c r="F28" s="451"/>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row>
    <row r="29" spans="2:30">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row>
    <row r="30" spans="2:30" ht="15.05" customHeight="1">
      <c r="B30" s="84" t="s">
        <v>270</v>
      </c>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row>
    <row r="31" spans="2:30" ht="15.05" customHeight="1">
      <c r="B31" s="65"/>
      <c r="C31" s="451" t="s">
        <v>271</v>
      </c>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row>
    <row r="32" spans="2:30">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row>
    <row r="33" spans="2:30" ht="15.05" customHeight="1">
      <c r="B33" s="84" t="s">
        <v>35</v>
      </c>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row>
    <row r="34" spans="2:30" ht="24.05" customHeight="1">
      <c r="B34" s="65"/>
      <c r="C34" s="451" t="s">
        <v>36</v>
      </c>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row>
    <row r="35" spans="2:30">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row>
    <row r="36" spans="2:30" ht="15.05" customHeight="1">
      <c r="B36" s="84" t="s">
        <v>37</v>
      </c>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row>
    <row r="37" spans="2:30" ht="24.05" customHeight="1">
      <c r="B37" s="65"/>
      <c r="C37" s="451" t="s">
        <v>38</v>
      </c>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row>
    <row r="38" spans="2:30">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row>
    <row r="39" spans="2:30" ht="15.05" customHeight="1">
      <c r="B39" s="84" t="s">
        <v>39</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row>
    <row r="40" spans="2:30" ht="36" customHeight="1">
      <c r="B40" s="65"/>
      <c r="C40" s="451" t="s">
        <v>272</v>
      </c>
      <c r="D40" s="451"/>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row>
    <row r="41" spans="2:30">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row>
    <row r="42" spans="2:30" ht="15.05" customHeight="1">
      <c r="B42" s="84" t="s">
        <v>40</v>
      </c>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row>
    <row r="43" spans="2:30" ht="36" customHeight="1">
      <c r="B43" s="65"/>
      <c r="C43" s="451" t="s">
        <v>273</v>
      </c>
      <c r="D43" s="451"/>
      <c r="E43" s="451"/>
      <c r="F43" s="451"/>
      <c r="G43" s="451"/>
      <c r="H43" s="451"/>
      <c r="I43" s="451"/>
      <c r="J43" s="451"/>
      <c r="K43" s="451"/>
      <c r="L43" s="451"/>
      <c r="M43" s="451"/>
      <c r="N43" s="451"/>
      <c r="O43" s="451"/>
      <c r="P43" s="451"/>
      <c r="Q43" s="451"/>
      <c r="R43" s="451"/>
      <c r="S43" s="451"/>
      <c r="T43" s="451"/>
      <c r="U43" s="451"/>
      <c r="V43" s="451"/>
      <c r="W43" s="451"/>
      <c r="X43" s="451"/>
      <c r="Y43" s="451"/>
      <c r="Z43" s="451"/>
      <c r="AA43" s="451"/>
      <c r="AB43" s="451"/>
      <c r="AC43" s="451"/>
      <c r="AD43" s="451"/>
    </row>
    <row r="44" spans="2:30">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row>
    <row r="45" spans="2:30" ht="15.05" customHeight="1">
      <c r="B45" s="84" t="s">
        <v>41</v>
      </c>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row>
    <row r="46" spans="2:30" ht="36" customHeight="1">
      <c r="B46" s="65"/>
      <c r="C46" s="451" t="s">
        <v>274</v>
      </c>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row>
    <row r="47" spans="2:30">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row>
    <row r="48" spans="2:30">
      <c r="B48" s="85" t="s">
        <v>44</v>
      </c>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row>
    <row r="49" spans="2:30" ht="24.05" customHeight="1">
      <c r="B49" s="65"/>
      <c r="C49" s="451" t="s">
        <v>45</v>
      </c>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row>
    <row r="50" spans="2:30">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row>
    <row r="51" spans="2:30" ht="15.05" customHeight="1">
      <c r="B51" s="85" t="s">
        <v>42</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row>
    <row r="52" spans="2:30" ht="24.05" customHeight="1">
      <c r="B52" s="65"/>
      <c r="C52" s="451" t="s">
        <v>43</v>
      </c>
      <c r="D52" s="451"/>
      <c r="E52" s="451"/>
      <c r="F52" s="451"/>
      <c r="G52" s="451"/>
      <c r="H52" s="451"/>
      <c r="I52" s="451"/>
      <c r="J52" s="451"/>
      <c r="K52" s="451"/>
      <c r="L52" s="451"/>
      <c r="M52" s="451"/>
      <c r="N52" s="451"/>
      <c r="O52" s="451"/>
      <c r="P52" s="451"/>
      <c r="Q52" s="451"/>
      <c r="R52" s="451"/>
      <c r="S52" s="451"/>
      <c r="T52" s="451"/>
      <c r="U52" s="451"/>
      <c r="V52" s="451"/>
      <c r="W52" s="451"/>
      <c r="X52" s="451"/>
      <c r="Y52" s="451"/>
      <c r="Z52" s="451"/>
      <c r="AA52" s="451"/>
      <c r="AB52" s="451"/>
      <c r="AC52" s="451"/>
      <c r="AD52" s="451"/>
    </row>
    <row r="53" spans="2:30">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row>
    <row r="54" spans="2:30" ht="15.05" customHeight="1">
      <c r="B54" s="84" t="s">
        <v>46</v>
      </c>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row>
    <row r="55" spans="2:30" ht="36" customHeight="1">
      <c r="B55" s="65"/>
      <c r="C55" s="451" t="s">
        <v>47</v>
      </c>
      <c r="D55" s="451"/>
      <c r="E55" s="451"/>
      <c r="F55" s="451"/>
      <c r="G55" s="451"/>
      <c r="H55" s="451"/>
      <c r="I55" s="451"/>
      <c r="J55" s="451"/>
      <c r="K55" s="451"/>
      <c r="L55" s="451"/>
      <c r="M55" s="451"/>
      <c r="N55" s="451"/>
      <c r="O55" s="451"/>
      <c r="P55" s="451"/>
      <c r="Q55" s="451"/>
      <c r="R55" s="451"/>
      <c r="S55" s="451"/>
      <c r="T55" s="451"/>
      <c r="U55" s="451"/>
      <c r="V55" s="451"/>
      <c r="W55" s="451"/>
      <c r="X55" s="451"/>
      <c r="Y55" s="451"/>
      <c r="Z55" s="451"/>
      <c r="AA55" s="451"/>
      <c r="AB55" s="451"/>
      <c r="AC55" s="451"/>
      <c r="AD55" s="451"/>
    </row>
    <row r="56" spans="2:30"/>
    <row r="57" spans="2:30"/>
    <row r="58" spans="2:30"/>
    <row r="59" spans="2:30"/>
    <row r="60" spans="2:30"/>
    <row r="61" spans="2:30"/>
  </sheetData>
  <sheetProtection algorithmName="SHA-512" hashValue="YFsxKVWbtY4DGnB/7ncAcp+PNBDq6yWX/BOH2B4o9HHWJNw3F/8gSVFzuMiGXZNDn7H5atk2sqlCeslvp/bs7g==" saltValue="QBEjhkX7Uy2CkiR/oYG8SQ==" spinCount="100000" sheet="1" objects="1" scenarios="1"/>
  <mergeCells count="22">
    <mergeCell ref="C46:AD46"/>
    <mergeCell ref="C52:AD52"/>
    <mergeCell ref="C55:AD55"/>
    <mergeCell ref="C49:AD49"/>
    <mergeCell ref="C43:AD43"/>
    <mergeCell ref="C13:AD13"/>
    <mergeCell ref="C16:AD16"/>
    <mergeCell ref="C22:AD22"/>
    <mergeCell ref="C25:AD25"/>
    <mergeCell ref="C28:AD28"/>
    <mergeCell ref="C31:AD31"/>
    <mergeCell ref="C34:AD34"/>
    <mergeCell ref="C37:AD37"/>
    <mergeCell ref="C40:AD40"/>
    <mergeCell ref="C19:AD19"/>
    <mergeCell ref="B10:L10"/>
    <mergeCell ref="B1:AD1"/>
    <mergeCell ref="B3:AD3"/>
    <mergeCell ref="B5:AD5"/>
    <mergeCell ref="B7:AD7"/>
    <mergeCell ref="AA9:AD9"/>
    <mergeCell ref="N10:O10"/>
  </mergeCells>
  <hyperlinks>
    <hyperlink ref="AA9:AD9" location="Índice!B23" display="Índice"/>
  </hyperlinks>
  <pageMargins left="0.70866141732283472" right="0.70866141732283472" top="0.74803149606299213" bottom="0.74803149606299213" header="0.31496062992125984" footer="0.31496062992125984"/>
  <pageSetup scale="75" orientation="portrait" r:id="rId1"/>
  <headerFooter>
    <oddHeader>&amp;CMódulo 1 Sección XV
Glosario</oddHeader>
    <oddFooter>&amp;LCenso Nacional de Gobiernos Estatales 2021&amp;R&amp;P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Índice</vt:lpstr>
      <vt:lpstr>Presentación</vt:lpstr>
      <vt:lpstr>Informantes</vt:lpstr>
      <vt:lpstr>Participantes</vt:lpstr>
      <vt:lpstr>CNGE_2021_M1_Secc15</vt:lpstr>
      <vt:lpstr>Complemento 1</vt:lpstr>
      <vt:lpstr>Complemento 2</vt:lpstr>
      <vt:lpstr>Glosario</vt:lpstr>
      <vt:lpstr>CNGE_2021_M1_Secc15!Área_de_impresión</vt:lpstr>
      <vt:lpstr>'Complemento 1'!Área_de_impresión</vt:lpstr>
      <vt:lpstr>'Complemento 2'!Área_de_impresión</vt:lpstr>
      <vt:lpstr>Glosario!Área_de_impresión</vt:lpstr>
      <vt:lpstr>Índice!Área_de_impresión</vt:lpstr>
      <vt:lpstr>Informantes!Área_de_impresión</vt:lpstr>
      <vt:lpstr>Participantes!Área_de_impresión</vt:lpstr>
      <vt:lpstr>Presentación!Área_de_impresión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Héctor Luna Ortega</cp:lastModifiedBy>
  <cp:lastPrinted>2020-12-11T19:57:23Z</cp:lastPrinted>
  <dcterms:created xsi:type="dcterms:W3CDTF">2020-06-19T15:01:42Z</dcterms:created>
  <dcterms:modified xsi:type="dcterms:W3CDTF">2021-03-11T19:28:13Z</dcterms:modified>
</cp:coreProperties>
</file>